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45" windowWidth="12390" windowHeight="8790" activeTab="0"/>
  </bookViews>
  <sheets>
    <sheet name="Vote" sheetId="1" r:id="rId1"/>
    <sheet name="Ballot Details" sheetId="2" r:id="rId2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<sst xmlns="http://schemas.openxmlformats.org/spreadsheetml/2006/main" count="151" uniqueCount="106">
  <si>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</si>
  <si>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</si>
  <si>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</si>
  <si>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</si>
  <si>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</si>
  <si>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</si>
  <si>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</si>
  <si>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</si>
  <si>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</si>
  <si>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</si>
  <si>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</si>
  <si>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</si>
  <si>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</si>
  <si>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</si>
  <si>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</si>
  <si>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</si>
  <si>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</si>
  <si>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</si>
  <si>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</si>
  <si>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</si>
  <si>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CenterPoint Energy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</si>
  <si>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</si>
  <si>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</si>
  <si>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</si>
  <si>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</si>
  <si>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</si>
  <si>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</si>
  <si>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</si>
  <si>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</si>
  <si>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</si>
  <si>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</si>
  <si>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</si>
  <si>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Lower Colorado River Authority</t>
  </si>
  <si>
    <t>Total Abstentions</t>
  </si>
  <si>
    <t>TAC Vote:</t>
  </si>
  <si>
    <t>Office of Public Utility Counsel</t>
  </si>
  <si>
    <t>CPS Energy</t>
  </si>
  <si>
    <t>Municipals</t>
  </si>
  <si>
    <t>Independent Retail Electric Providers</t>
  </si>
  <si>
    <t>Version 2.0</t>
  </si>
  <si>
    <t>Phillip Boyd</t>
  </si>
  <si>
    <t>City of Eastland</t>
  </si>
  <si>
    <t>City of Lewisville</t>
  </si>
  <si>
    <t>Cooperatives</t>
  </si>
  <si>
    <t>Air Liquide</t>
  </si>
  <si>
    <t>Garland Power &amp; Light</t>
  </si>
  <si>
    <t>AEP Service Corporation</t>
  </si>
  <si>
    <t>Morgan Stanley</t>
  </si>
  <si>
    <t>South Texas Electric Cooperative</t>
  </si>
  <si>
    <t>CMC Steel Texas</t>
  </si>
  <si>
    <t>n</t>
  </si>
  <si>
    <t xml:space="preserve">Bill Smith </t>
  </si>
  <si>
    <t xml:space="preserve">Richard Ross </t>
  </si>
  <si>
    <t>Just Energy</t>
  </si>
  <si>
    <t>Eric Blakey</t>
  </si>
  <si>
    <t>Denton Municipal Electric</t>
  </si>
  <si>
    <t xml:space="preserve">Clif Lange </t>
  </si>
  <si>
    <t>Shell Energy</t>
  </si>
  <si>
    <t>Reliant Energy Retail Services</t>
  </si>
  <si>
    <t>Bill Barnes</t>
  </si>
  <si>
    <t>Bob Helton</t>
  </si>
  <si>
    <t>Luminant Generation</t>
  </si>
  <si>
    <t>Oncor</t>
  </si>
  <si>
    <t>Collin Martin</t>
  </si>
  <si>
    <t>Golden Spread Electric Cooperative</t>
  </si>
  <si>
    <t>Ian Haley</t>
  </si>
  <si>
    <t>Resmi Surendran</t>
  </si>
  <si>
    <t>Clayton Greer</t>
  </si>
  <si>
    <t>Brazos Electric Cooperative</t>
  </si>
  <si>
    <t>ENGIE</t>
  </si>
  <si>
    <t xml:space="preserve">Dan Bailey </t>
  </si>
  <si>
    <t>David Kee</t>
  </si>
  <si>
    <t>Texas-New Mexico Power Company</t>
  </si>
  <si>
    <t>Keith Nix</t>
  </si>
  <si>
    <t>Tenaska Power Services</t>
  </si>
  <si>
    <t>Jeremy Carpenter</t>
  </si>
  <si>
    <t xml:space="preserve">Alicia Loving </t>
  </si>
  <si>
    <t>Shawnee Claiborn-Pinto</t>
  </si>
  <si>
    <t>Garret Kent</t>
  </si>
  <si>
    <t>Roy True</t>
  </si>
  <si>
    <t>Eric Goff</t>
  </si>
  <si>
    <t>Bryan Sams</t>
  </si>
  <si>
    <t>Calpine Corporation</t>
  </si>
  <si>
    <t xml:space="preserve">Residential Consumer </t>
  </si>
  <si>
    <t>Chariot Energy</t>
  </si>
  <si>
    <t>Young Nam</t>
  </si>
  <si>
    <t>Mike Wise</t>
  </si>
  <si>
    <t>Avangrid Renewables</t>
  </si>
  <si>
    <t>Thresa Allen</t>
  </si>
  <si>
    <t>DC Energy</t>
  </si>
  <si>
    <t>Seth Cochran</t>
  </si>
  <si>
    <t>Eric Easton</t>
  </si>
  <si>
    <t>Demand Control 2</t>
  </si>
  <si>
    <t>Chris Hendrix</t>
  </si>
  <si>
    <t>Mark Dreyfus</t>
  </si>
  <si>
    <t>Independent Generators</t>
  </si>
  <si>
    <t>Prepared by:   Brittney Albracht</t>
  </si>
  <si>
    <t>Jose Gaytan (Bob Wittmeyer)</t>
  </si>
  <si>
    <t>TAC Motion:  To approve the combined ballot as presented (detailed on the "Ballot Details" tab)</t>
  </si>
  <si>
    <t>NPRR1087 - To recommend approval of NPRR1087 as recommended by PRS in the 9/16/21 PRS Report as amended by the 9/24/21 Enel X comments and the Revised Impact Analysis</t>
  </si>
  <si>
    <t>NPRR1090 - To recommend approval of NPRR1090 as recommended by PRS in the 9/16/21 PRS Report; and the Revised Impact Analysis</t>
  </si>
  <si>
    <t>NPRR1082 - To recommend approval of NPRR1082 as recommended by PRS in the 9/16/21 PRS Report</t>
  </si>
  <si>
    <t>John Dumas  (Emily Jolly)</t>
  </si>
  <si>
    <t>Motion Passes</t>
  </si>
  <si>
    <t>2/3 of non-abst TAC Votes = 20</t>
  </si>
  <si>
    <t>Date:  September 29, 2021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</si>
</sst>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Calibri"/>
      <family val="2"/>
    </font>
    <font>
      <sz val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45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27" fillId="0" borderId="0" xfId="0" applyFont="1" applyAlignment="1">
      <alignment horizontal="left" vertical="top" wrapText="1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  <xf numFmtId="0" fontId="6" fillId="0" borderId="0" xfId="0" applyFont="1" applyFill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790575</xdr:colOff>
      <xdr:row>3</xdr:row>
      <xdr:rowOff>238125</xdr:rowOff>
    </xdr:from>
    <xdr:to>
      <xdr:col>4</xdr:col>
      <xdr:colOff>1943100</xdr:colOff>
      <xdr:row>5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90487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</xdr:row>
      <xdr:rowOff>0</xdr:rowOff>
    </xdr:from>
    <xdr:to>
      <xdr:col>4</xdr:col>
      <xdr:colOff>1323975</xdr:colOff>
      <xdr:row>3</xdr:row>
      <xdr:rowOff>152400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371475"/>
          <a:ext cx="1295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</xdr:row>
      <xdr:rowOff>257175</xdr:rowOff>
    </xdr:from>
    <xdr:to>
      <xdr:col>4</xdr:col>
      <xdr:colOff>676275</xdr:colOff>
      <xdr:row>5</xdr:row>
      <xdr:rowOff>28575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9239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PageLayoutView="0" workbookViewId="0" topLeftCell="B1">
      <pane ySplit="8" topLeftCell="A9" activePane="bottomLeft" state="frozen"/>
      <selection pane="topLeft" activeCell="A1" sqref="A1"/>
      <selection pane="bottomLeft" activeCell="B2" sqref="B2:D3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39</v>
      </c>
    </row>
    <row r="2" spans="2:9" ht="18" customHeight="1">
      <c r="B2" s="59" t="s">
        <v>98</v>
      </c>
      <c r="C2" s="59"/>
      <c r="D2" s="59"/>
      <c r="E2" s="4"/>
      <c r="F2" s="6"/>
      <c r="G2" s="42" t="s">
        <v>5</v>
      </c>
      <c r="H2" s="7"/>
      <c r="I2" s="6"/>
    </row>
    <row r="3" spans="1:9" ht="23.25" customHeight="1">
      <c r="A3" s="2"/>
      <c r="B3" s="59"/>
      <c r="C3" s="59"/>
      <c r="D3" s="59"/>
      <c r="E3" s="4"/>
      <c r="F3" s="49" t="s">
        <v>22</v>
      </c>
      <c r="G3" s="55" t="s">
        <v>103</v>
      </c>
      <c r="H3" s="56"/>
      <c r="I3" s="6"/>
    </row>
    <row r="4" spans="1:9" ht="23.25" customHeight="1">
      <c r="A4" s="2"/>
      <c r="B4" s="39"/>
      <c r="C4" s="5"/>
      <c r="D4" s="5"/>
      <c r="E4" s="4"/>
      <c r="F4" s="43" t="s">
        <v>31</v>
      </c>
      <c r="G4" s="57" t="s">
        <v>104</v>
      </c>
      <c r="H4" s="58"/>
      <c r="I4" s="41" t="s">
        <v>33</v>
      </c>
    </row>
    <row r="5" spans="1:9" ht="23.25" customHeight="1">
      <c r="A5" s="2"/>
      <c r="B5" s="39" t="s">
        <v>105</v>
      </c>
      <c r="C5" s="8"/>
      <c r="D5" s="5"/>
      <c r="E5" s="4"/>
      <c r="F5" s="48" t="s">
        <v>34</v>
      </c>
      <c r="G5" s="51">
        <f>IF((G63+H63)=0,"",G63)</f>
        <v>29</v>
      </c>
      <c r="H5" s="51">
        <f>IF((G63+H63)=0,"",H63)</f>
        <v>1</v>
      </c>
      <c r="I5" s="51">
        <f>I63</f>
        <v>0</v>
      </c>
    </row>
    <row r="6" spans="2:9" ht="22.5" customHeight="1">
      <c r="B6" s="39" t="s">
        <v>96</v>
      </c>
      <c r="C6" s="4"/>
      <c r="D6" s="8"/>
      <c r="E6" s="4"/>
      <c r="F6" s="6"/>
      <c r="G6" s="50">
        <f>_xlfn.IFERROR(SegmentVoteYes/(SegmentVoteYes+SegmentVoteNo),"")</f>
        <v>0.9666666666666667</v>
      </c>
      <c r="H6" s="50">
        <f>_xlfn.IFERROR(SegmentVoteNo/(SegmentVoteYes+SegmentVoteNo),"")</f>
        <v>0.03333333333333333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50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35</v>
      </c>
      <c r="C11" s="24"/>
      <c r="D11" s="31" t="s">
        <v>16</v>
      </c>
      <c r="E11" s="25" t="s">
        <v>77</v>
      </c>
      <c r="F11" s="17" t="s">
        <v>13</v>
      </c>
      <c r="G11" s="26">
        <v>1</v>
      </c>
      <c r="H11" s="26"/>
      <c r="I11" s="12"/>
    </row>
    <row r="12" spans="2:9" ht="12.75">
      <c r="B12" s="24" t="s">
        <v>83</v>
      </c>
      <c r="C12" s="24"/>
      <c r="D12" s="31" t="s">
        <v>16</v>
      </c>
      <c r="E12" s="25" t="s">
        <v>80</v>
      </c>
      <c r="F12" s="17" t="s">
        <v>13</v>
      </c>
      <c r="G12" s="26">
        <v>1</v>
      </c>
      <c r="H12" s="26"/>
      <c r="I12" s="12"/>
    </row>
    <row r="13" spans="2:9" ht="12.75">
      <c r="B13" s="24" t="s">
        <v>42</v>
      </c>
      <c r="C13" s="24"/>
      <c r="D13" s="31" t="s">
        <v>17</v>
      </c>
      <c r="E13" s="25" t="s">
        <v>40</v>
      </c>
      <c r="F13" s="17" t="s">
        <v>13</v>
      </c>
      <c r="G13" s="26">
        <v>1</v>
      </c>
      <c r="H13" s="26"/>
      <c r="I13" s="12"/>
    </row>
    <row r="14" spans="2:9" ht="12.75">
      <c r="B14" s="24" t="s">
        <v>41</v>
      </c>
      <c r="C14" s="24"/>
      <c r="D14" s="31" t="s">
        <v>17</v>
      </c>
      <c r="E14" s="25" t="s">
        <v>94</v>
      </c>
      <c r="F14" s="17" t="s">
        <v>13</v>
      </c>
      <c r="G14" s="26">
        <v>1</v>
      </c>
      <c r="H14" s="26"/>
      <c r="I14" s="12"/>
    </row>
    <row r="15" spans="2:9" ht="12.75">
      <c r="B15" s="24" t="s">
        <v>49</v>
      </c>
      <c r="C15" s="24"/>
      <c r="D15" s="31" t="s">
        <v>18</v>
      </c>
      <c r="E15" s="25" t="s">
        <v>78</v>
      </c>
      <c r="F15" s="17" t="s">
        <v>13</v>
      </c>
      <c r="G15" s="26">
        <v>1</v>
      </c>
      <c r="H15" s="26"/>
      <c r="I15" s="12"/>
    </row>
    <row r="16" spans="2:9" ht="12.75">
      <c r="B16" s="24" t="s">
        <v>44</v>
      </c>
      <c r="C16" s="24"/>
      <c r="D16" s="31" t="s">
        <v>18</v>
      </c>
      <c r="E16" s="25" t="s">
        <v>51</v>
      </c>
      <c r="F16" s="17" t="s">
        <v>13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6</v>
      </c>
      <c r="G18" s="21">
        <f>SUM(G10:G17)</f>
        <v>6</v>
      </c>
      <c r="H18" s="22">
        <f>SUM(H10:H17)</f>
        <v>0</v>
      </c>
      <c r="I18" s="20">
        <f>COUNTA(I10:I17)</f>
        <v>0</v>
      </c>
    </row>
    <row r="19" spans="2:9" ht="12.75">
      <c r="B19" s="39" t="s">
        <v>43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32</v>
      </c>
      <c r="C20" s="15"/>
      <c r="D20" s="15"/>
      <c r="E20" s="16" t="s">
        <v>102</v>
      </c>
      <c r="F20" s="17" t="s">
        <v>13</v>
      </c>
      <c r="G20" s="18">
        <v>1</v>
      </c>
      <c r="H20" s="18"/>
      <c r="I20" s="12"/>
    </row>
    <row r="21" spans="2:9" s="14" customFormat="1" ht="12.75">
      <c r="B21" s="15" t="s">
        <v>48</v>
      </c>
      <c r="C21" s="15"/>
      <c r="D21" s="15"/>
      <c r="E21" s="16" t="s">
        <v>56</v>
      </c>
      <c r="F21" s="17" t="s">
        <v>13</v>
      </c>
      <c r="G21" s="18">
        <v>1</v>
      </c>
      <c r="H21" s="18"/>
      <c r="I21" s="12"/>
    </row>
    <row r="22" spans="2:9" s="14" customFormat="1" ht="12.75">
      <c r="B22" s="15" t="s">
        <v>68</v>
      </c>
      <c r="C22" s="15"/>
      <c r="D22" s="15"/>
      <c r="E22" s="16" t="s">
        <v>79</v>
      </c>
      <c r="F22" s="17" t="s">
        <v>13</v>
      </c>
      <c r="G22" s="18">
        <v>1</v>
      </c>
      <c r="H22" s="18"/>
      <c r="I22" s="12"/>
    </row>
    <row r="23" spans="2:9" s="14" customFormat="1" ht="12.75">
      <c r="B23" s="15" t="s">
        <v>64</v>
      </c>
      <c r="C23" s="15"/>
      <c r="D23" s="15"/>
      <c r="E23" s="16" t="s">
        <v>86</v>
      </c>
      <c r="F23" s="17" t="s">
        <v>13</v>
      </c>
      <c r="G23" s="18">
        <v>1</v>
      </c>
      <c r="H23" s="18"/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4</v>
      </c>
      <c r="G25" s="21">
        <f>SUM(G19:G24)</f>
        <v>4</v>
      </c>
      <c r="H25" s="22">
        <f>SUM(H19:H24)</f>
        <v>0</v>
      </c>
      <c r="I25" s="20">
        <f>COUNTA(I19:I24)</f>
        <v>0</v>
      </c>
    </row>
    <row r="26" spans="2:9" ht="12.75">
      <c r="B26" s="39" t="s">
        <v>95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69</v>
      </c>
      <c r="C27" s="24"/>
      <c r="D27" s="24"/>
      <c r="E27" s="25" t="s">
        <v>60</v>
      </c>
      <c r="F27" s="17" t="s">
        <v>13</v>
      </c>
      <c r="G27" s="26">
        <v>1</v>
      </c>
      <c r="H27" s="26"/>
      <c r="I27" s="12"/>
    </row>
    <row r="28" spans="2:9" ht="12.75">
      <c r="B28" s="24" t="s">
        <v>61</v>
      </c>
      <c r="C28" s="24"/>
      <c r="D28" s="24"/>
      <c r="E28" s="25" t="s">
        <v>65</v>
      </c>
      <c r="F28" s="17" t="s">
        <v>13</v>
      </c>
      <c r="G28" s="26">
        <v>1</v>
      </c>
      <c r="H28" s="26"/>
      <c r="I28" s="12"/>
    </row>
    <row r="29" spans="2:9" ht="12.75">
      <c r="B29" s="24" t="s">
        <v>87</v>
      </c>
      <c r="C29" s="24"/>
      <c r="D29" s="24"/>
      <c r="E29" s="25" t="s">
        <v>88</v>
      </c>
      <c r="F29" s="17" t="s">
        <v>13</v>
      </c>
      <c r="G29" s="26">
        <v>1</v>
      </c>
      <c r="H29" s="26"/>
      <c r="I29" s="12"/>
    </row>
    <row r="30" spans="2:9" ht="12.75">
      <c r="B30" s="24" t="s">
        <v>82</v>
      </c>
      <c r="C30" s="24"/>
      <c r="D30" s="24"/>
      <c r="E30" s="25" t="s">
        <v>81</v>
      </c>
      <c r="F30" s="17" t="s">
        <v>13</v>
      </c>
      <c r="G30" s="26">
        <v>1</v>
      </c>
      <c r="H30" s="26"/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4</v>
      </c>
      <c r="G32" s="21">
        <f>SUM(G26:G31)</f>
        <v>4</v>
      </c>
      <c r="H32" s="22">
        <f>SUM(H26:H31)</f>
        <v>0</v>
      </c>
      <c r="I32" s="20">
        <f>COUNTA(I26:I31)</f>
        <v>0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89</v>
      </c>
      <c r="C34" s="24"/>
      <c r="D34" s="24"/>
      <c r="E34" s="25" t="s">
        <v>90</v>
      </c>
      <c r="F34" s="17" t="s">
        <v>13</v>
      </c>
      <c r="G34" s="26">
        <v>1</v>
      </c>
      <c r="H34" s="26"/>
      <c r="I34" s="12"/>
    </row>
    <row r="35" spans="2:9" ht="12.75">
      <c r="B35" s="24" t="s">
        <v>74</v>
      </c>
      <c r="C35" s="24"/>
      <c r="D35" s="24"/>
      <c r="E35" s="25" t="s">
        <v>75</v>
      </c>
      <c r="F35" s="17" t="s">
        <v>13</v>
      </c>
      <c r="G35" s="26">
        <v>1</v>
      </c>
      <c r="H35" s="26"/>
      <c r="I35" s="12"/>
    </row>
    <row r="36" spans="2:9" ht="12.75">
      <c r="B36" s="24" t="s">
        <v>47</v>
      </c>
      <c r="C36" s="24"/>
      <c r="D36" s="24"/>
      <c r="E36" s="25" t="s">
        <v>67</v>
      </c>
      <c r="F36" s="17" t="s">
        <v>13</v>
      </c>
      <c r="G36" s="26"/>
      <c r="H36" s="26">
        <v>1</v>
      </c>
      <c r="I36" s="12"/>
    </row>
    <row r="37" spans="2:9" ht="12.75">
      <c r="B37" s="24" t="s">
        <v>57</v>
      </c>
      <c r="C37" s="24"/>
      <c r="D37" s="24"/>
      <c r="E37" s="25" t="s">
        <v>66</v>
      </c>
      <c r="F37" s="17" t="s">
        <v>13</v>
      </c>
      <c r="G37" s="26">
        <v>1</v>
      </c>
      <c r="H37" s="26"/>
      <c r="I37" s="12"/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19</v>
      </c>
      <c r="F39" s="20">
        <f>COUNTA(F33:F38)</f>
        <v>4</v>
      </c>
      <c r="G39" s="21">
        <f>SUM(G33:G38)</f>
        <v>3</v>
      </c>
      <c r="H39" s="22">
        <f>SUM(H33:H38)</f>
        <v>1</v>
      </c>
      <c r="I39" s="20">
        <f>COUNTA(I33:I38)</f>
        <v>0</v>
      </c>
    </row>
    <row r="40" spans="2:9" ht="12.75">
      <c r="B40" s="39" t="s">
        <v>38</v>
      </c>
      <c r="C40" s="4"/>
      <c r="D40" s="4"/>
      <c r="E40" s="4"/>
      <c r="F40" s="12"/>
      <c r="G40" s="13"/>
      <c r="H40" s="13"/>
      <c r="I40" s="12"/>
    </row>
    <row r="41" spans="2:9" ht="12.75">
      <c r="B41" s="24" t="s">
        <v>58</v>
      </c>
      <c r="C41" s="24"/>
      <c r="D41" s="24"/>
      <c r="E41" s="25" t="s">
        <v>59</v>
      </c>
      <c r="F41" s="17" t="s">
        <v>13</v>
      </c>
      <c r="G41" s="26">
        <v>1</v>
      </c>
      <c r="H41" s="26"/>
      <c r="I41" s="12"/>
    </row>
    <row r="42" spans="2:9" ht="12.75">
      <c r="B42" s="24" t="s">
        <v>53</v>
      </c>
      <c r="C42" s="24"/>
      <c r="D42" s="24"/>
      <c r="E42" s="25" t="s">
        <v>54</v>
      </c>
      <c r="F42" s="17" t="s">
        <v>13</v>
      </c>
      <c r="G42" s="26">
        <v>1</v>
      </c>
      <c r="H42" s="26"/>
      <c r="I42" s="12"/>
    </row>
    <row r="43" spans="2:9" ht="12.75">
      <c r="B43" s="24" t="s">
        <v>84</v>
      </c>
      <c r="C43" s="24"/>
      <c r="D43" s="24"/>
      <c r="E43" s="25" t="s">
        <v>85</v>
      </c>
      <c r="F43" s="17" t="s">
        <v>13</v>
      </c>
      <c r="G43" s="26">
        <v>1</v>
      </c>
      <c r="H43" s="26"/>
      <c r="I43" s="12"/>
    </row>
    <row r="44" spans="2:9" ht="12.75">
      <c r="B44" s="24" t="s">
        <v>92</v>
      </c>
      <c r="C44" s="24"/>
      <c r="D44" s="24"/>
      <c r="E44" s="25" t="s">
        <v>93</v>
      </c>
      <c r="F44" s="17" t="s">
        <v>13</v>
      </c>
      <c r="G44" s="26">
        <v>1</v>
      </c>
      <c r="H44" s="26"/>
      <c r="I44" s="12"/>
    </row>
    <row r="45" spans="2:9" ht="7.5" customHeight="1">
      <c r="B45" s="4"/>
      <c r="C45" s="4"/>
      <c r="D45" s="4"/>
      <c r="E45" s="4"/>
      <c r="F45" s="12"/>
      <c r="G45" s="13"/>
      <c r="H45" s="13"/>
      <c r="I45" s="12"/>
    </row>
    <row r="46" spans="2:9" ht="12.75">
      <c r="B46" s="4"/>
      <c r="C46" s="4"/>
      <c r="D46" s="4"/>
      <c r="E46" s="9" t="s">
        <v>19</v>
      </c>
      <c r="F46" s="20">
        <f>COUNTA(F40:F45)</f>
        <v>4</v>
      </c>
      <c r="G46" s="21">
        <f>SUM(G40:G45)</f>
        <v>4</v>
      </c>
      <c r="H46" s="22">
        <f>SUM(H40:H45)</f>
        <v>0</v>
      </c>
      <c r="I46" s="20">
        <f>COUNTA(I40:I45)</f>
        <v>0</v>
      </c>
    </row>
    <row r="47" spans="2:9" ht="12.75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2.75">
      <c r="B48" s="24" t="s">
        <v>62</v>
      </c>
      <c r="C48" s="24"/>
      <c r="D48" s="24"/>
      <c r="E48" s="25" t="s">
        <v>63</v>
      </c>
      <c r="F48" s="17" t="s">
        <v>13</v>
      </c>
      <c r="G48" s="26">
        <v>1</v>
      </c>
      <c r="H48" s="26"/>
      <c r="I48" s="12"/>
    </row>
    <row r="49" spans="2:9" ht="12.75">
      <c r="B49" s="24" t="s">
        <v>72</v>
      </c>
      <c r="C49" s="24"/>
      <c r="D49" s="24"/>
      <c r="E49" s="25" t="s">
        <v>73</v>
      </c>
      <c r="F49" s="17" t="s">
        <v>13</v>
      </c>
      <c r="G49" s="26">
        <v>1</v>
      </c>
      <c r="H49" s="26"/>
      <c r="I49" s="12"/>
    </row>
    <row r="50" spans="2:9" ht="12.75">
      <c r="B50" s="24" t="s">
        <v>46</v>
      </c>
      <c r="C50" s="24"/>
      <c r="D50" s="24"/>
      <c r="E50" s="25" t="s">
        <v>52</v>
      </c>
      <c r="F50" s="17" t="s">
        <v>13</v>
      </c>
      <c r="G50" s="26">
        <v>1</v>
      </c>
      <c r="H50" s="26"/>
      <c r="I50" s="12"/>
    </row>
    <row r="51" spans="2:9" ht="12.75">
      <c r="B51" s="24" t="s">
        <v>20</v>
      </c>
      <c r="C51" s="24"/>
      <c r="D51" s="24"/>
      <c r="E51" s="25" t="s">
        <v>91</v>
      </c>
      <c r="F51" s="17" t="s">
        <v>13</v>
      </c>
      <c r="G51" s="26">
        <v>1</v>
      </c>
      <c r="H51" s="26"/>
      <c r="I51" s="12"/>
    </row>
    <row r="52" spans="2:9" ht="6" customHeight="1">
      <c r="B52" s="4"/>
      <c r="C52" s="4"/>
      <c r="D52" s="4"/>
      <c r="E52" s="4"/>
      <c r="F52" s="12"/>
      <c r="G52" s="13"/>
      <c r="H52" s="13"/>
      <c r="I52" s="12"/>
    </row>
    <row r="53" spans="2:9" ht="12.75">
      <c r="B53" s="4"/>
      <c r="C53" s="4"/>
      <c r="D53" s="4"/>
      <c r="E53" s="9" t="s">
        <v>19</v>
      </c>
      <c r="F53" s="20">
        <f>COUNTA(F47:F52)</f>
        <v>4</v>
      </c>
      <c r="G53" s="21">
        <f>SUM(G47:G52)</f>
        <v>4</v>
      </c>
      <c r="H53" s="22">
        <f>SUM(H47:H52)</f>
        <v>0</v>
      </c>
      <c r="I53" s="20">
        <f>COUNTA(I47:I52)</f>
        <v>0</v>
      </c>
    </row>
    <row r="54" spans="2:9" ht="12.75">
      <c r="B54" s="39" t="s">
        <v>37</v>
      </c>
      <c r="C54" s="4"/>
      <c r="D54" s="4"/>
      <c r="E54" s="4"/>
      <c r="F54" s="4"/>
      <c r="G54" s="23"/>
      <c r="H54" s="23"/>
      <c r="I54" s="12"/>
    </row>
    <row r="55" spans="2:9" ht="12.75">
      <c r="B55" s="24" t="s">
        <v>45</v>
      </c>
      <c r="C55" s="24"/>
      <c r="D55" s="24"/>
      <c r="E55" s="25" t="s">
        <v>70</v>
      </c>
      <c r="F55" s="17" t="s">
        <v>13</v>
      </c>
      <c r="G55" s="26">
        <v>1</v>
      </c>
      <c r="H55" s="26"/>
      <c r="I55" s="12"/>
    </row>
    <row r="56" spans="2:9" ht="12.75">
      <c r="B56" s="24" t="s">
        <v>55</v>
      </c>
      <c r="C56" s="24"/>
      <c r="D56" s="24"/>
      <c r="E56" s="25" t="s">
        <v>97</v>
      </c>
      <c r="F56" s="17" t="s">
        <v>13</v>
      </c>
      <c r="G56" s="26">
        <v>1</v>
      </c>
      <c r="H56" s="26"/>
      <c r="I56" s="12"/>
    </row>
    <row r="57" spans="2:9" ht="12.75">
      <c r="B57" s="24" t="s">
        <v>12</v>
      </c>
      <c r="C57" s="24"/>
      <c r="D57" s="24"/>
      <c r="E57" s="25" t="s">
        <v>76</v>
      </c>
      <c r="F57" s="17" t="s">
        <v>13</v>
      </c>
      <c r="G57" s="26">
        <v>1</v>
      </c>
      <c r="H57" s="26"/>
      <c r="I57" s="12"/>
    </row>
    <row r="58" spans="2:9" ht="12.75">
      <c r="B58" s="24" t="s">
        <v>36</v>
      </c>
      <c r="C58" s="24"/>
      <c r="D58" s="24"/>
      <c r="E58" s="25" t="s">
        <v>71</v>
      </c>
      <c r="F58" s="17" t="s">
        <v>13</v>
      </c>
      <c r="G58" s="26">
        <v>1</v>
      </c>
      <c r="H58" s="26"/>
      <c r="I58" s="12"/>
    </row>
    <row r="59" spans="2:9" ht="7.5" customHeight="1">
      <c r="B59" s="4"/>
      <c r="C59" s="4"/>
      <c r="D59" s="4"/>
      <c r="E59" s="4"/>
      <c r="F59" s="12"/>
      <c r="G59" s="13"/>
      <c r="H59" s="13"/>
      <c r="I59" s="12"/>
    </row>
    <row r="60" spans="2:9" ht="12.75">
      <c r="B60" s="4"/>
      <c r="C60" s="4"/>
      <c r="D60" s="4"/>
      <c r="E60" s="9" t="s">
        <v>19</v>
      </c>
      <c r="F60" s="20">
        <f>COUNTA(F54:F59)</f>
        <v>4</v>
      </c>
      <c r="G60" s="21">
        <f>SUM(G54:G59)</f>
        <v>4</v>
      </c>
      <c r="H60" s="22">
        <f>SUM(H54:H59)</f>
        <v>0</v>
      </c>
      <c r="I60" s="20">
        <f>COUNTA(I54:I59)</f>
        <v>0</v>
      </c>
    </row>
    <row r="61" spans="2:9" ht="12.75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2.75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3.5" thickBot="1">
      <c r="B63" s="4"/>
      <c r="C63" s="4"/>
      <c r="D63" s="4"/>
      <c r="E63" s="44" t="s">
        <v>19</v>
      </c>
      <c r="F63" s="45">
        <f>F25+F60+F53+F32+F18+F46+F39</f>
        <v>30</v>
      </c>
      <c r="G63" s="34">
        <f>G25+G60+G53+G32+G18+G46+G39</f>
        <v>29</v>
      </c>
      <c r="H63" s="34">
        <f>H25+H60+H53+H32+H18+H46+H39</f>
        <v>1</v>
      </c>
      <c r="I63" s="20">
        <f>I25+I60+I53+I32+I18+I46+I39</f>
        <v>0</v>
      </c>
    </row>
    <row r="64" spans="2:9" ht="13.5" thickTop="1">
      <c r="B64" s="35"/>
      <c r="C64" s="4"/>
      <c r="D64" s="4"/>
      <c r="E64" s="4"/>
      <c r="F64" s="6"/>
      <c r="G64" s="6"/>
      <c r="H64" s="6"/>
      <c r="I64" s="6"/>
    </row>
    <row r="66" ht="13.5" hidden="1" thickBot="1">
      <c r="B66" s="36" t="s">
        <v>25</v>
      </c>
    </row>
    <row r="67" ht="12.75" hidden="1">
      <c r="B67" s="37" t="s">
        <v>17</v>
      </c>
    </row>
    <row r="68" ht="12.75" hidden="1">
      <c r="B68" s="37" t="s">
        <v>16</v>
      </c>
    </row>
    <row r="69" ht="12.75" hidden="1">
      <c r="B69" s="38" t="s">
        <v>18</v>
      </c>
    </row>
    <row r="70" ht="12.75" hidden="1"/>
    <row r="71" ht="13.5" hidden="1" thickBot="1">
      <c r="B71" s="36" t="s">
        <v>26</v>
      </c>
    </row>
    <row r="72" ht="12.75" hidden="1">
      <c r="B72" s="37" t="s">
        <v>23</v>
      </c>
    </row>
    <row r="73" ht="12.75" hidden="1">
      <c r="B73" s="37" t="s">
        <v>24</v>
      </c>
    </row>
    <row r="74" ht="12.75" hidden="1">
      <c r="B74" s="38" t="s">
        <v>31</v>
      </c>
    </row>
    <row r="75" ht="12.75" hidden="1"/>
    <row r="76" ht="13.5" hidden="1" thickBot="1">
      <c r="B76" s="36" t="s">
        <v>27</v>
      </c>
    </row>
    <row r="77" ht="12.75" hidden="1">
      <c r="B77" s="37" t="s">
        <v>21</v>
      </c>
    </row>
    <row r="78" ht="12.75" hidden="1">
      <c r="B78" s="38"/>
    </row>
    <row r="79" ht="12.75" hidden="1"/>
    <row r="80" ht="13.5" hidden="1" thickBot="1">
      <c r="B80" s="36" t="s">
        <v>28</v>
      </c>
    </row>
    <row r="81" ht="12.75" hidden="1">
      <c r="B81" s="37" t="s">
        <v>13</v>
      </c>
    </row>
    <row r="82" ht="12.75" hidden="1">
      <c r="B82" s="38"/>
    </row>
    <row r="83" ht="12.75" hidden="1"/>
    <row r="84" ht="13.5" hidden="1" thickBot="1">
      <c r="B84" s="36" t="s">
        <v>29</v>
      </c>
    </row>
    <row r="85" ht="12.75" hidden="1">
      <c r="B85" s="37" t="s">
        <v>13</v>
      </c>
    </row>
    <row r="86" ht="12.75" hidden="1">
      <c r="B86" s="38"/>
    </row>
    <row r="87" ht="12.75" hidden="1"/>
    <row r="88" ht="13.5" hidden="1" thickBot="1">
      <c r="B88" s="36" t="s">
        <v>30</v>
      </c>
    </row>
    <row r="89" ht="12.75" hidden="1">
      <c r="B89" s="37">
        <v>1</v>
      </c>
    </row>
    <row r="90" ht="12.75" hidden="1">
      <c r="B90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34:F37 F27:F30 F20:F23 F41:F44 F48:F51 F11:F16 F55:F58">
      <formula1>$B$81:$B$82</formula1>
    </dataValidation>
    <dataValidation type="list" showInputMessage="1" showErrorMessage="1" sqref="I34:I37 I27:I30 I20:I23 I41:I44 I48:I51 I11:I16 I55:I58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128.140625" style="53" customWidth="1"/>
    <col min="2" max="16384" width="9.140625" style="53" customWidth="1"/>
  </cols>
  <sheetData>
    <row r="1" ht="42">
      <c r="A1" s="52" t="s">
        <v>101</v>
      </c>
    </row>
    <row r="2" ht="42">
      <c r="A2" s="54" t="s">
        <v>99</v>
      </c>
    </row>
    <row r="3" ht="42">
      <c r="A3" s="52" t="s">
        <v>100</v>
      </c>
    </row>
  </sheetData>
  <sheetProtection/>
  <printOptions/>
  <pageMargins left="0.7" right="0.7" top="0.75" bottom="0.75" header="0.3" footer="0.3"/>
  <pageSetup horizontalDpi="90" verticalDpi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ERCOT</cp:lastModifiedBy>
  <cp:lastPrinted>2005-12-01T13:49:02Z</cp:lastPrinted>
  <dcterms:created xsi:type="dcterms:W3CDTF">2000-03-13T15:50:20Z</dcterms:created>
  <dcterms:modified xsi:type="dcterms:W3CDTF">2021-09-29T15:18:19Z</dcterms:modified>
  <cp:category/>
  <cp:version/>
  <cp:contentType/>
  <cp:contentStatus/>
</cp:coreProperties>
</file>