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hidePivotFieldList="1" defaultThemeVersion="124226"/>
  <xr:revisionPtr revIDLastSave="0" documentId="13_ncr:1_{9B67DFC2-9389-4EAE-AA1D-763BEE17B172}" xr6:coauthVersionLast="46" xr6:coauthVersionMax="46" xr10:uidLastSave="{00000000-0000-0000-0000-000000000000}"/>
  <bookViews>
    <workbookView xWindow="13110" yWindow="-18120" windowWidth="29040" windowHeight="17640" firstSheet="6" activeTab="6" xr2:uid="{00000000-000D-0000-FFFF-FFFF00000000}"/>
  </bookViews>
  <sheets>
    <sheet name="2022 Solar Adj Table" sheetId="33" r:id="rId1"/>
    <sheet name="2022 Wind Adj Table" sheetId="32" r:id="rId2"/>
    <sheet name="2020 Regulation-up" sheetId="14" state="hidden" r:id="rId3"/>
    <sheet name="2020 Regulation-down" sheetId="15" state="hidden" r:id="rId4"/>
    <sheet name="2021 Regulation-up" sheetId="18" r:id="rId5"/>
    <sheet name="2021 Regulation-down" sheetId="19" r:id="rId6"/>
    <sheet name="2022 Regulation-up" sheetId="29" r:id="rId7"/>
    <sheet name="2022 Regulation-down" sheetId="30" r:id="rId8"/>
    <sheet name="2022 Regulation-up (NoSolarAdj)" sheetId="34" r:id="rId9"/>
    <sheet name="2022 Regulation-dwn(NoSolarAdj)" sheetId="35" r:id="rId10"/>
    <sheet name="Charts" sheetId="20" r:id="rId11"/>
  </sheets>
  <calcPr calcId="191029"/>
  <pivotCaches>
    <pivotCache cacheId="0" r:id="rId12"/>
    <pivotCache cacheId="1" r:id="rId1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77" i="20" l="1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H2" i="20"/>
  <c r="U91" i="20"/>
  <c r="U92" i="20"/>
  <c r="U93" i="20"/>
  <c r="U94" i="20"/>
  <c r="U95" i="20"/>
  <c r="U96" i="20"/>
  <c r="U97" i="20"/>
  <c r="U98" i="20"/>
  <c r="U99" i="20"/>
  <c r="U100" i="20"/>
  <c r="U101" i="20"/>
  <c r="U102" i="20"/>
  <c r="U103" i="20"/>
  <c r="U104" i="20"/>
  <c r="U105" i="20"/>
  <c r="U106" i="20"/>
  <c r="U107" i="20"/>
  <c r="U108" i="20"/>
  <c r="U109" i="20"/>
  <c r="U110" i="20"/>
  <c r="U111" i="20"/>
  <c r="U112" i="20"/>
  <c r="U113" i="20"/>
  <c r="U90" i="20"/>
  <c r="P63" i="20"/>
  <c r="P32" i="20"/>
  <c r="M27" i="30" l="1"/>
  <c r="L27" i="30"/>
  <c r="K27" i="30"/>
  <c r="J27" i="30"/>
  <c r="I27" i="30"/>
  <c r="H27" i="30"/>
  <c r="G27" i="30"/>
  <c r="F27" i="30"/>
  <c r="E27" i="30"/>
  <c r="D27" i="30"/>
  <c r="C27" i="30"/>
  <c r="B27" i="30"/>
  <c r="C27" i="29"/>
  <c r="D27" i="29"/>
  <c r="E27" i="29"/>
  <c r="F27" i="29"/>
  <c r="G27" i="29"/>
  <c r="H27" i="29"/>
  <c r="I27" i="29"/>
  <c r="J27" i="29"/>
  <c r="K27" i="29"/>
  <c r="L27" i="29"/>
  <c r="M27" i="29"/>
  <c r="B27" i="29"/>
  <c r="E577" i="20"/>
  <c r="E576" i="20"/>
  <c r="E575" i="20"/>
  <c r="E574" i="20"/>
  <c r="E573" i="20"/>
  <c r="E572" i="20"/>
  <c r="E571" i="20"/>
  <c r="E570" i="20"/>
  <c r="E569" i="20"/>
  <c r="E568" i="20"/>
  <c r="E567" i="20"/>
  <c r="E566" i="20"/>
  <c r="E565" i="20"/>
  <c r="E564" i="20"/>
  <c r="E563" i="20"/>
  <c r="E562" i="20"/>
  <c r="E561" i="20"/>
  <c r="E560" i="20"/>
  <c r="E559" i="20"/>
  <c r="E558" i="20"/>
  <c r="E557" i="20"/>
  <c r="E556" i="20"/>
  <c r="E555" i="20"/>
  <c r="E554" i="20"/>
  <c r="E553" i="20"/>
  <c r="E552" i="20"/>
  <c r="E551" i="20"/>
  <c r="E550" i="20"/>
  <c r="E549" i="20"/>
  <c r="E548" i="20"/>
  <c r="E547" i="20"/>
  <c r="E546" i="20"/>
  <c r="E545" i="20"/>
  <c r="E544" i="20"/>
  <c r="E543" i="20"/>
  <c r="E542" i="20"/>
  <c r="E541" i="20"/>
  <c r="E540" i="20"/>
  <c r="E539" i="20"/>
  <c r="E538" i="20"/>
  <c r="E537" i="20"/>
  <c r="E536" i="20"/>
  <c r="E535" i="20"/>
  <c r="E534" i="20"/>
  <c r="E533" i="20"/>
  <c r="E532" i="20"/>
  <c r="E531" i="20"/>
  <c r="E530" i="20"/>
  <c r="E529" i="20"/>
  <c r="E528" i="20"/>
  <c r="E527" i="20"/>
  <c r="E526" i="20"/>
  <c r="E525" i="20"/>
  <c r="E524" i="20"/>
  <c r="E523" i="20"/>
  <c r="E522" i="20"/>
  <c r="E521" i="20"/>
  <c r="E520" i="20"/>
  <c r="E519" i="20"/>
  <c r="E518" i="20"/>
  <c r="E517" i="20"/>
  <c r="E516" i="20"/>
  <c r="E515" i="20"/>
  <c r="E514" i="20"/>
  <c r="E513" i="20"/>
  <c r="E512" i="20"/>
  <c r="E511" i="20"/>
  <c r="E510" i="20"/>
  <c r="E509" i="20"/>
  <c r="E508" i="20"/>
  <c r="E507" i="20"/>
  <c r="E506" i="20"/>
  <c r="E505" i="20"/>
  <c r="E504" i="20"/>
  <c r="E503" i="20"/>
  <c r="E502" i="20"/>
  <c r="E501" i="20"/>
  <c r="E500" i="20"/>
  <c r="E499" i="20"/>
  <c r="E498" i="20"/>
  <c r="E497" i="20"/>
  <c r="E496" i="20"/>
  <c r="E495" i="20"/>
  <c r="E494" i="20"/>
  <c r="E493" i="20"/>
  <c r="E492" i="20"/>
  <c r="E491" i="20"/>
  <c r="E490" i="20"/>
  <c r="E489" i="20"/>
  <c r="E488" i="20"/>
  <c r="E487" i="20"/>
  <c r="E486" i="20"/>
  <c r="E485" i="20"/>
  <c r="E484" i="20"/>
  <c r="E483" i="20"/>
  <c r="E482" i="20"/>
  <c r="E481" i="20"/>
  <c r="E480" i="20"/>
  <c r="E479" i="20"/>
  <c r="E478" i="20"/>
  <c r="E477" i="20"/>
  <c r="E476" i="20"/>
  <c r="E475" i="20"/>
  <c r="E474" i="20"/>
  <c r="E473" i="20"/>
  <c r="E472" i="20"/>
  <c r="E471" i="20"/>
  <c r="E470" i="20"/>
  <c r="E469" i="20"/>
  <c r="E468" i="20"/>
  <c r="E467" i="20"/>
  <c r="E466" i="20"/>
  <c r="E465" i="20"/>
  <c r="E464" i="20"/>
  <c r="E463" i="20"/>
  <c r="E462" i="20"/>
  <c r="E461" i="20"/>
  <c r="E460" i="20"/>
  <c r="E459" i="20"/>
  <c r="E458" i="20"/>
  <c r="E457" i="20"/>
  <c r="E456" i="20"/>
  <c r="E455" i="20"/>
  <c r="E454" i="20"/>
  <c r="E453" i="20"/>
  <c r="E452" i="20"/>
  <c r="E451" i="20"/>
  <c r="E450" i="20"/>
  <c r="E449" i="20"/>
  <c r="E448" i="20"/>
  <c r="E447" i="20"/>
  <c r="E446" i="20"/>
  <c r="E445" i="20"/>
  <c r="E444" i="20"/>
  <c r="E443" i="20"/>
  <c r="E442" i="20"/>
  <c r="E441" i="20"/>
  <c r="E440" i="20"/>
  <c r="E439" i="20"/>
  <c r="E438" i="20"/>
  <c r="E437" i="20"/>
  <c r="E436" i="20"/>
  <c r="E435" i="20"/>
  <c r="E434" i="20"/>
  <c r="E433" i="20"/>
  <c r="E432" i="20"/>
  <c r="E431" i="20"/>
  <c r="E430" i="20"/>
  <c r="E429" i="20"/>
  <c r="E428" i="20"/>
  <c r="E427" i="20"/>
  <c r="E426" i="20"/>
  <c r="E425" i="20"/>
  <c r="E424" i="20"/>
  <c r="E423" i="20"/>
  <c r="E422" i="20"/>
  <c r="E421" i="20"/>
  <c r="E420" i="20"/>
  <c r="E419" i="20"/>
  <c r="E418" i="20"/>
  <c r="E417" i="20"/>
  <c r="E416" i="20"/>
  <c r="E415" i="20"/>
  <c r="E414" i="20"/>
  <c r="E413" i="20"/>
  <c r="E412" i="20"/>
  <c r="E411" i="20"/>
  <c r="E410" i="20"/>
  <c r="E409" i="20"/>
  <c r="E408" i="20"/>
  <c r="E407" i="20"/>
  <c r="E406" i="20"/>
  <c r="E405" i="20"/>
  <c r="E404" i="20"/>
  <c r="E403" i="20"/>
  <c r="E402" i="20"/>
  <c r="E401" i="20"/>
  <c r="E400" i="20"/>
  <c r="E399" i="20"/>
  <c r="E398" i="20"/>
  <c r="E397" i="20"/>
  <c r="E396" i="20"/>
  <c r="E395" i="20"/>
  <c r="E394" i="20"/>
  <c r="E393" i="20"/>
  <c r="E392" i="20"/>
  <c r="E391" i="20"/>
  <c r="E390" i="20"/>
  <c r="E389" i="20"/>
  <c r="E388" i="20"/>
  <c r="E387" i="20"/>
  <c r="E386" i="20"/>
  <c r="E385" i="20"/>
  <c r="E384" i="20"/>
  <c r="E383" i="20"/>
  <c r="E382" i="20"/>
  <c r="E381" i="20"/>
  <c r="E380" i="20"/>
  <c r="E379" i="20"/>
  <c r="E378" i="20"/>
  <c r="E377" i="20"/>
  <c r="E376" i="20"/>
  <c r="E375" i="20"/>
  <c r="E374" i="20"/>
  <c r="E373" i="20"/>
  <c r="E372" i="20"/>
  <c r="E371" i="20"/>
  <c r="E370" i="20"/>
  <c r="E369" i="20"/>
  <c r="E368" i="20"/>
  <c r="E367" i="20"/>
  <c r="E366" i="20"/>
  <c r="E365" i="20"/>
  <c r="E364" i="20"/>
  <c r="E363" i="20"/>
  <c r="E362" i="20"/>
  <c r="E361" i="20"/>
  <c r="E360" i="20"/>
  <c r="E359" i="20"/>
  <c r="E358" i="20"/>
  <c r="E357" i="20"/>
  <c r="E356" i="20"/>
  <c r="E355" i="20"/>
  <c r="E354" i="20"/>
  <c r="E353" i="20"/>
  <c r="E352" i="20"/>
  <c r="E351" i="20"/>
  <c r="E350" i="20"/>
  <c r="E349" i="20"/>
  <c r="E348" i="20"/>
  <c r="E347" i="20"/>
  <c r="E346" i="20"/>
  <c r="E345" i="20"/>
  <c r="E344" i="20"/>
  <c r="E343" i="20"/>
  <c r="E342" i="20"/>
  <c r="E341" i="20"/>
  <c r="E340" i="20"/>
  <c r="E339" i="20"/>
  <c r="E338" i="20"/>
  <c r="E337" i="20"/>
  <c r="E336" i="20"/>
  <c r="E335" i="20"/>
  <c r="E334" i="20"/>
  <c r="E333" i="20"/>
  <c r="E332" i="20"/>
  <c r="E331" i="20"/>
  <c r="E330" i="20"/>
  <c r="E329" i="20"/>
  <c r="E328" i="20"/>
  <c r="E327" i="20"/>
  <c r="E326" i="20"/>
  <c r="E325" i="20"/>
  <c r="E324" i="20"/>
  <c r="E323" i="20"/>
  <c r="E322" i="20"/>
  <c r="E321" i="20"/>
  <c r="E320" i="20"/>
  <c r="E319" i="20"/>
  <c r="E318" i="20"/>
  <c r="E317" i="20"/>
  <c r="E316" i="20"/>
  <c r="E315" i="20"/>
  <c r="E314" i="20"/>
  <c r="E313" i="20"/>
  <c r="E312" i="20"/>
  <c r="E311" i="20"/>
  <c r="E310" i="20"/>
  <c r="E309" i="20"/>
  <c r="E308" i="20"/>
  <c r="E307" i="20"/>
  <c r="E306" i="20"/>
  <c r="E305" i="20"/>
  <c r="E304" i="20"/>
  <c r="E303" i="20"/>
  <c r="E302" i="20"/>
  <c r="E301" i="20"/>
  <c r="E300" i="20"/>
  <c r="E299" i="20"/>
  <c r="E298" i="20"/>
  <c r="E297" i="20"/>
  <c r="E296" i="20"/>
  <c r="E295" i="20"/>
  <c r="E294" i="20"/>
  <c r="E293" i="20"/>
  <c r="E292" i="20"/>
  <c r="E291" i="20"/>
  <c r="E290" i="20"/>
  <c r="E289" i="20"/>
  <c r="E288" i="20"/>
  <c r="E287" i="20"/>
  <c r="E286" i="20"/>
  <c r="E285" i="20"/>
  <c r="E284" i="20"/>
  <c r="E283" i="20"/>
  <c r="E282" i="20"/>
  <c r="E281" i="20"/>
  <c r="E280" i="20"/>
  <c r="E279" i="20"/>
  <c r="E278" i="20"/>
  <c r="E277" i="20"/>
  <c r="E276" i="20"/>
  <c r="E275" i="20"/>
  <c r="E274" i="20"/>
  <c r="E273" i="20"/>
  <c r="E272" i="20"/>
  <c r="E271" i="20"/>
  <c r="E270" i="20"/>
  <c r="E269" i="20"/>
  <c r="E268" i="20"/>
  <c r="E267" i="20"/>
  <c r="E266" i="20"/>
  <c r="E265" i="20"/>
  <c r="E264" i="20"/>
  <c r="E263" i="20"/>
  <c r="E262" i="20"/>
  <c r="E261" i="20"/>
  <c r="E260" i="20"/>
  <c r="E259" i="20"/>
  <c r="E258" i="20"/>
  <c r="E257" i="20"/>
  <c r="E256" i="20"/>
  <c r="E255" i="20"/>
  <c r="E254" i="20"/>
  <c r="E253" i="20"/>
  <c r="E252" i="20"/>
  <c r="E251" i="20"/>
  <c r="E250" i="20"/>
  <c r="E249" i="20"/>
  <c r="E248" i="20"/>
  <c r="E247" i="20"/>
  <c r="E246" i="20"/>
  <c r="E245" i="20"/>
  <c r="E244" i="20"/>
  <c r="E243" i="20"/>
  <c r="E242" i="20"/>
  <c r="E241" i="20"/>
  <c r="E240" i="20"/>
  <c r="E239" i="20"/>
  <c r="E238" i="20"/>
  <c r="E237" i="20"/>
  <c r="E236" i="20"/>
  <c r="E235" i="20"/>
  <c r="E234" i="20"/>
  <c r="E233" i="20"/>
  <c r="E232" i="20"/>
  <c r="E231" i="20"/>
  <c r="E230" i="20"/>
  <c r="E229" i="20"/>
  <c r="E228" i="20"/>
  <c r="E227" i="20"/>
  <c r="E226" i="20"/>
  <c r="E225" i="20"/>
  <c r="E224" i="20"/>
  <c r="E223" i="20"/>
  <c r="E222" i="20"/>
  <c r="E221" i="20"/>
  <c r="E220" i="20"/>
  <c r="E219" i="20"/>
  <c r="E218" i="20"/>
  <c r="E217" i="20"/>
  <c r="E216" i="20"/>
  <c r="E215" i="20"/>
  <c r="E214" i="20"/>
  <c r="E213" i="20"/>
  <c r="E212" i="20"/>
  <c r="E211" i="20"/>
  <c r="E210" i="20"/>
  <c r="E209" i="20"/>
  <c r="E208" i="20"/>
  <c r="E207" i="20"/>
  <c r="E206" i="20"/>
  <c r="E205" i="20"/>
  <c r="E204" i="20"/>
  <c r="E203" i="20"/>
  <c r="E202" i="20"/>
  <c r="E201" i="20"/>
  <c r="E200" i="20"/>
  <c r="E199" i="20"/>
  <c r="E198" i="20"/>
  <c r="E197" i="20"/>
  <c r="E196" i="20"/>
  <c r="E195" i="20"/>
  <c r="E194" i="20"/>
  <c r="E193" i="20"/>
  <c r="E192" i="20"/>
  <c r="E191" i="20"/>
  <c r="E190" i="20"/>
  <c r="E189" i="20"/>
  <c r="E188" i="20"/>
  <c r="E187" i="20"/>
  <c r="E186" i="20"/>
  <c r="E185" i="20"/>
  <c r="E184" i="20"/>
  <c r="E183" i="20"/>
  <c r="E182" i="20"/>
  <c r="E181" i="20"/>
  <c r="E180" i="20"/>
  <c r="E179" i="20"/>
  <c r="E178" i="20"/>
  <c r="E177" i="20"/>
  <c r="E176" i="20"/>
  <c r="E175" i="20"/>
  <c r="E174" i="20"/>
  <c r="E173" i="20"/>
  <c r="E172" i="20"/>
  <c r="E171" i="20"/>
  <c r="E170" i="20"/>
  <c r="E169" i="20"/>
  <c r="E168" i="20"/>
  <c r="E167" i="20"/>
  <c r="E166" i="20"/>
  <c r="E165" i="20"/>
  <c r="E164" i="20"/>
  <c r="E163" i="20"/>
  <c r="E162" i="20"/>
  <c r="E161" i="20"/>
  <c r="E160" i="20"/>
  <c r="E159" i="20"/>
  <c r="E158" i="20"/>
  <c r="E157" i="20"/>
  <c r="E156" i="20"/>
  <c r="E155" i="20"/>
  <c r="E154" i="20"/>
  <c r="E153" i="20"/>
  <c r="E152" i="20"/>
  <c r="E151" i="20"/>
  <c r="E150" i="20"/>
  <c r="E149" i="20"/>
  <c r="E148" i="20"/>
  <c r="E147" i="20"/>
  <c r="E146" i="20"/>
  <c r="E145" i="20"/>
  <c r="E144" i="20"/>
  <c r="E143" i="20"/>
  <c r="E142" i="20"/>
  <c r="E141" i="20"/>
  <c r="E140" i="20"/>
  <c r="E139" i="20"/>
  <c r="E138" i="20"/>
  <c r="E137" i="20"/>
  <c r="E136" i="20"/>
  <c r="E135" i="20"/>
  <c r="E134" i="20"/>
  <c r="E133" i="20"/>
  <c r="E132" i="20"/>
  <c r="E131" i="20"/>
  <c r="E130" i="20"/>
  <c r="E129" i="20"/>
  <c r="E128" i="20"/>
  <c r="E127" i="20"/>
  <c r="E126" i="20"/>
  <c r="E125" i="20"/>
  <c r="E124" i="20"/>
  <c r="E123" i="20"/>
  <c r="E122" i="20"/>
  <c r="E121" i="20"/>
  <c r="E120" i="20"/>
  <c r="E119" i="20"/>
  <c r="E118" i="20"/>
  <c r="E117" i="20"/>
  <c r="E116" i="20"/>
  <c r="E115" i="20"/>
  <c r="E114" i="20"/>
  <c r="E113" i="20"/>
  <c r="E112" i="20"/>
  <c r="E111" i="20"/>
  <c r="E110" i="20"/>
  <c r="E109" i="20"/>
  <c r="E108" i="20"/>
  <c r="E107" i="20"/>
  <c r="E106" i="20"/>
  <c r="E105" i="20"/>
  <c r="E104" i="20"/>
  <c r="E103" i="20"/>
  <c r="E102" i="20"/>
  <c r="E101" i="20"/>
  <c r="E100" i="20"/>
  <c r="E99" i="20"/>
  <c r="E98" i="20"/>
  <c r="E97" i="20"/>
  <c r="E96" i="20"/>
  <c r="E95" i="20"/>
  <c r="E94" i="20"/>
  <c r="E93" i="20"/>
  <c r="E92" i="20"/>
  <c r="E91" i="20"/>
  <c r="E90" i="20"/>
  <c r="E89" i="20"/>
  <c r="E88" i="20"/>
  <c r="E87" i="20"/>
  <c r="E86" i="20"/>
  <c r="E85" i="20"/>
  <c r="E84" i="20"/>
  <c r="E83" i="20"/>
  <c r="E82" i="20"/>
  <c r="E81" i="20"/>
  <c r="E80" i="20"/>
  <c r="E79" i="20"/>
  <c r="E78" i="20"/>
  <c r="E77" i="20"/>
  <c r="E76" i="20"/>
  <c r="E75" i="20"/>
  <c r="E74" i="20"/>
  <c r="E73" i="20"/>
  <c r="E72" i="20"/>
  <c r="E71" i="20"/>
  <c r="E70" i="20"/>
  <c r="E69" i="20"/>
  <c r="E68" i="20"/>
  <c r="E67" i="20"/>
  <c r="E66" i="20"/>
  <c r="E65" i="20"/>
  <c r="E64" i="20"/>
  <c r="E63" i="20"/>
  <c r="E62" i="20"/>
  <c r="E61" i="20"/>
  <c r="E60" i="20"/>
  <c r="E59" i="20"/>
  <c r="E58" i="20"/>
  <c r="E57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E2" i="20"/>
  <c r="G312" i="20" l="1"/>
  <c r="G306" i="20"/>
  <c r="G305" i="20"/>
  <c r="G303" i="20"/>
  <c r="G302" i="20"/>
  <c r="G300" i="20"/>
  <c r="G294" i="20"/>
  <c r="G293" i="20"/>
  <c r="G291" i="20"/>
  <c r="G290" i="20"/>
  <c r="D14" i="32"/>
  <c r="E14" i="32"/>
  <c r="E14" i="33"/>
  <c r="D14" i="33"/>
  <c r="E15" i="33" s="1"/>
  <c r="C14" i="33"/>
  <c r="B14" i="33"/>
  <c r="B14" i="32"/>
  <c r="C14" i="32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1" i="20"/>
  <c r="G310" i="20"/>
  <c r="G309" i="20"/>
  <c r="G308" i="20"/>
  <c r="G307" i="20"/>
  <c r="G304" i="20"/>
  <c r="G301" i="20"/>
  <c r="G299" i="20"/>
  <c r="G298" i="20"/>
  <c r="G297" i="20"/>
  <c r="G296" i="20"/>
  <c r="G295" i="20"/>
  <c r="G292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C15" i="33" l="1"/>
  <c r="E15" i="32"/>
  <c r="C15" i="32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P2" i="20" l="1"/>
  <c r="F577" i="20" l="1"/>
  <c r="I577" i="20" s="1"/>
  <c r="F576" i="20"/>
  <c r="I576" i="20" s="1"/>
  <c r="F575" i="20"/>
  <c r="I575" i="20" s="1"/>
  <c r="F574" i="20"/>
  <c r="I574" i="20" s="1"/>
  <c r="F573" i="20"/>
  <c r="I573" i="20" s="1"/>
  <c r="F572" i="20"/>
  <c r="I572" i="20" s="1"/>
  <c r="F571" i="20"/>
  <c r="I571" i="20" s="1"/>
  <c r="F570" i="20"/>
  <c r="I570" i="20" s="1"/>
  <c r="F569" i="20"/>
  <c r="I569" i="20" s="1"/>
  <c r="F568" i="20"/>
  <c r="I568" i="20" s="1"/>
  <c r="F567" i="20"/>
  <c r="I567" i="20" s="1"/>
  <c r="F566" i="20"/>
  <c r="I566" i="20" s="1"/>
  <c r="F565" i="20"/>
  <c r="I565" i="20" s="1"/>
  <c r="F564" i="20"/>
  <c r="I564" i="20" s="1"/>
  <c r="F563" i="20"/>
  <c r="I563" i="20" s="1"/>
  <c r="F562" i="20"/>
  <c r="I562" i="20" s="1"/>
  <c r="F561" i="20"/>
  <c r="I561" i="20" s="1"/>
  <c r="F560" i="20"/>
  <c r="I560" i="20" s="1"/>
  <c r="F559" i="20"/>
  <c r="I559" i="20" s="1"/>
  <c r="F558" i="20"/>
  <c r="I558" i="20" s="1"/>
  <c r="F557" i="20"/>
  <c r="I557" i="20" s="1"/>
  <c r="F556" i="20"/>
  <c r="I556" i="20" s="1"/>
  <c r="F555" i="20"/>
  <c r="I555" i="20" s="1"/>
  <c r="F554" i="20"/>
  <c r="I554" i="20" s="1"/>
  <c r="F553" i="20"/>
  <c r="I553" i="20" s="1"/>
  <c r="F552" i="20"/>
  <c r="I552" i="20" s="1"/>
  <c r="F551" i="20"/>
  <c r="I551" i="20" s="1"/>
  <c r="F550" i="20"/>
  <c r="I550" i="20" s="1"/>
  <c r="F549" i="20"/>
  <c r="I549" i="20" s="1"/>
  <c r="F548" i="20"/>
  <c r="I548" i="20" s="1"/>
  <c r="F547" i="20"/>
  <c r="I547" i="20" s="1"/>
  <c r="F546" i="20"/>
  <c r="I546" i="20" s="1"/>
  <c r="F545" i="20"/>
  <c r="I545" i="20" s="1"/>
  <c r="F544" i="20"/>
  <c r="I544" i="20" s="1"/>
  <c r="F543" i="20"/>
  <c r="I543" i="20" s="1"/>
  <c r="F542" i="20"/>
  <c r="I542" i="20" s="1"/>
  <c r="F541" i="20"/>
  <c r="I541" i="20" s="1"/>
  <c r="F540" i="20"/>
  <c r="I540" i="20" s="1"/>
  <c r="F539" i="20"/>
  <c r="I539" i="20" s="1"/>
  <c r="F538" i="20"/>
  <c r="I538" i="20" s="1"/>
  <c r="F537" i="20"/>
  <c r="I537" i="20" s="1"/>
  <c r="F536" i="20"/>
  <c r="I536" i="20" s="1"/>
  <c r="F535" i="20"/>
  <c r="I535" i="20" s="1"/>
  <c r="F534" i="20"/>
  <c r="I534" i="20" s="1"/>
  <c r="F533" i="20"/>
  <c r="I533" i="20" s="1"/>
  <c r="F532" i="20"/>
  <c r="I532" i="20" s="1"/>
  <c r="F531" i="20"/>
  <c r="I531" i="20" s="1"/>
  <c r="F530" i="20"/>
  <c r="I530" i="20" s="1"/>
  <c r="F529" i="20"/>
  <c r="I529" i="20" s="1"/>
  <c r="F528" i="20"/>
  <c r="I528" i="20" s="1"/>
  <c r="F527" i="20"/>
  <c r="I527" i="20" s="1"/>
  <c r="F526" i="20"/>
  <c r="I526" i="20" s="1"/>
  <c r="F525" i="20"/>
  <c r="I525" i="20" s="1"/>
  <c r="F524" i="20"/>
  <c r="I524" i="20" s="1"/>
  <c r="F523" i="20"/>
  <c r="I523" i="20" s="1"/>
  <c r="F522" i="20"/>
  <c r="I522" i="20" s="1"/>
  <c r="F521" i="20"/>
  <c r="I521" i="20" s="1"/>
  <c r="F520" i="20"/>
  <c r="I520" i="20" s="1"/>
  <c r="F519" i="20"/>
  <c r="I519" i="20" s="1"/>
  <c r="F518" i="20"/>
  <c r="I518" i="20" s="1"/>
  <c r="F517" i="20"/>
  <c r="I517" i="20" s="1"/>
  <c r="F516" i="20"/>
  <c r="I516" i="20" s="1"/>
  <c r="F515" i="20"/>
  <c r="I515" i="20" s="1"/>
  <c r="F514" i="20"/>
  <c r="I514" i="20" s="1"/>
  <c r="F513" i="20"/>
  <c r="I513" i="20" s="1"/>
  <c r="F512" i="20"/>
  <c r="I512" i="20" s="1"/>
  <c r="F511" i="20"/>
  <c r="I511" i="20" s="1"/>
  <c r="F510" i="20"/>
  <c r="I510" i="20" s="1"/>
  <c r="F509" i="20"/>
  <c r="I509" i="20" s="1"/>
  <c r="F508" i="20"/>
  <c r="I508" i="20" s="1"/>
  <c r="F507" i="20"/>
  <c r="I507" i="20" s="1"/>
  <c r="F506" i="20"/>
  <c r="I506" i="20" s="1"/>
  <c r="F505" i="20"/>
  <c r="I505" i="20" s="1"/>
  <c r="F504" i="20"/>
  <c r="I504" i="20" s="1"/>
  <c r="F503" i="20"/>
  <c r="I503" i="20" s="1"/>
  <c r="F502" i="20"/>
  <c r="I502" i="20" s="1"/>
  <c r="F501" i="20"/>
  <c r="I501" i="20" s="1"/>
  <c r="F500" i="20"/>
  <c r="I500" i="20" s="1"/>
  <c r="F499" i="20"/>
  <c r="I499" i="20" s="1"/>
  <c r="F498" i="20"/>
  <c r="I498" i="20" s="1"/>
  <c r="F497" i="20"/>
  <c r="I497" i="20" s="1"/>
  <c r="F496" i="20"/>
  <c r="I496" i="20" s="1"/>
  <c r="F495" i="20"/>
  <c r="I495" i="20" s="1"/>
  <c r="F494" i="20"/>
  <c r="I494" i="20" s="1"/>
  <c r="F493" i="20"/>
  <c r="I493" i="20" s="1"/>
  <c r="F492" i="20"/>
  <c r="I492" i="20" s="1"/>
  <c r="F491" i="20"/>
  <c r="I491" i="20" s="1"/>
  <c r="F490" i="20"/>
  <c r="I490" i="20" s="1"/>
  <c r="F489" i="20"/>
  <c r="I489" i="20" s="1"/>
  <c r="F488" i="20"/>
  <c r="I488" i="20" s="1"/>
  <c r="F487" i="20"/>
  <c r="I487" i="20" s="1"/>
  <c r="F486" i="20"/>
  <c r="I486" i="20" s="1"/>
  <c r="F485" i="20"/>
  <c r="I485" i="20" s="1"/>
  <c r="F484" i="20"/>
  <c r="I484" i="20" s="1"/>
  <c r="F483" i="20"/>
  <c r="I483" i="20" s="1"/>
  <c r="F482" i="20"/>
  <c r="I482" i="20" s="1"/>
  <c r="F481" i="20"/>
  <c r="I481" i="20" s="1"/>
  <c r="F480" i="20"/>
  <c r="I480" i="20" s="1"/>
  <c r="F479" i="20"/>
  <c r="I479" i="20" s="1"/>
  <c r="F478" i="20"/>
  <c r="I478" i="20" s="1"/>
  <c r="F477" i="20"/>
  <c r="I477" i="20" s="1"/>
  <c r="F476" i="20"/>
  <c r="I476" i="20" s="1"/>
  <c r="F475" i="20"/>
  <c r="I475" i="20" s="1"/>
  <c r="F474" i="20"/>
  <c r="I474" i="20" s="1"/>
  <c r="F473" i="20"/>
  <c r="I473" i="20" s="1"/>
  <c r="F472" i="20"/>
  <c r="I472" i="20" s="1"/>
  <c r="F471" i="20"/>
  <c r="I471" i="20" s="1"/>
  <c r="F470" i="20"/>
  <c r="I470" i="20" s="1"/>
  <c r="F469" i="20"/>
  <c r="I469" i="20" s="1"/>
  <c r="F468" i="20"/>
  <c r="I468" i="20" s="1"/>
  <c r="F467" i="20"/>
  <c r="I467" i="20" s="1"/>
  <c r="F466" i="20"/>
  <c r="I466" i="20" s="1"/>
  <c r="F465" i="20"/>
  <c r="I465" i="20" s="1"/>
  <c r="F464" i="20"/>
  <c r="I464" i="20" s="1"/>
  <c r="F463" i="20"/>
  <c r="I463" i="20" s="1"/>
  <c r="F462" i="20"/>
  <c r="I462" i="20" s="1"/>
  <c r="F461" i="20"/>
  <c r="I461" i="20" s="1"/>
  <c r="F460" i="20"/>
  <c r="I460" i="20" s="1"/>
  <c r="F459" i="20"/>
  <c r="I459" i="20" s="1"/>
  <c r="F458" i="20"/>
  <c r="I458" i="20" s="1"/>
  <c r="F457" i="20"/>
  <c r="I457" i="20" s="1"/>
  <c r="F456" i="20"/>
  <c r="I456" i="20" s="1"/>
  <c r="F455" i="20"/>
  <c r="I455" i="20" s="1"/>
  <c r="F454" i="20"/>
  <c r="I454" i="20" s="1"/>
  <c r="F453" i="20"/>
  <c r="I453" i="20" s="1"/>
  <c r="F452" i="20"/>
  <c r="I452" i="20" s="1"/>
  <c r="F451" i="20"/>
  <c r="I451" i="20" s="1"/>
  <c r="F450" i="20"/>
  <c r="I450" i="20" s="1"/>
  <c r="F449" i="20"/>
  <c r="I449" i="20" s="1"/>
  <c r="F448" i="20"/>
  <c r="I448" i="20" s="1"/>
  <c r="F447" i="20"/>
  <c r="I447" i="20" s="1"/>
  <c r="F446" i="20"/>
  <c r="I446" i="20" s="1"/>
  <c r="F445" i="20"/>
  <c r="I445" i="20" s="1"/>
  <c r="F444" i="20"/>
  <c r="I444" i="20" s="1"/>
  <c r="F443" i="20"/>
  <c r="I443" i="20" s="1"/>
  <c r="F442" i="20"/>
  <c r="I442" i="20" s="1"/>
  <c r="F441" i="20"/>
  <c r="I441" i="20" s="1"/>
  <c r="F440" i="20"/>
  <c r="I440" i="20" s="1"/>
  <c r="F439" i="20"/>
  <c r="I439" i="20" s="1"/>
  <c r="F438" i="20"/>
  <c r="I438" i="20" s="1"/>
  <c r="F437" i="20"/>
  <c r="I437" i="20" s="1"/>
  <c r="F436" i="20"/>
  <c r="I436" i="20" s="1"/>
  <c r="F435" i="20"/>
  <c r="I435" i="20" s="1"/>
  <c r="F434" i="20"/>
  <c r="I434" i="20" s="1"/>
  <c r="F433" i="20"/>
  <c r="I433" i="20" s="1"/>
  <c r="F432" i="20"/>
  <c r="I432" i="20" s="1"/>
  <c r="F431" i="20"/>
  <c r="I431" i="20" s="1"/>
  <c r="F430" i="20"/>
  <c r="I430" i="20" s="1"/>
  <c r="F429" i="20"/>
  <c r="I429" i="20" s="1"/>
  <c r="F428" i="20"/>
  <c r="I428" i="20" s="1"/>
  <c r="F427" i="20"/>
  <c r="I427" i="20" s="1"/>
  <c r="F426" i="20"/>
  <c r="I426" i="20" s="1"/>
  <c r="F425" i="20"/>
  <c r="I425" i="20" s="1"/>
  <c r="F424" i="20"/>
  <c r="I424" i="20" s="1"/>
  <c r="F423" i="20"/>
  <c r="I423" i="20" s="1"/>
  <c r="F422" i="20"/>
  <c r="I422" i="20" s="1"/>
  <c r="F421" i="20"/>
  <c r="I421" i="20" s="1"/>
  <c r="F420" i="20"/>
  <c r="I420" i="20" s="1"/>
  <c r="F419" i="20"/>
  <c r="I419" i="20" s="1"/>
  <c r="F418" i="20"/>
  <c r="I418" i="20" s="1"/>
  <c r="F417" i="20"/>
  <c r="I417" i="20" s="1"/>
  <c r="F416" i="20"/>
  <c r="I416" i="20" s="1"/>
  <c r="F415" i="20"/>
  <c r="I415" i="20" s="1"/>
  <c r="F414" i="20"/>
  <c r="I414" i="20" s="1"/>
  <c r="F413" i="20"/>
  <c r="I413" i="20" s="1"/>
  <c r="F412" i="20"/>
  <c r="I412" i="20" s="1"/>
  <c r="F411" i="20"/>
  <c r="I411" i="20" s="1"/>
  <c r="F410" i="20"/>
  <c r="I410" i="20" s="1"/>
  <c r="F409" i="20"/>
  <c r="I409" i="20" s="1"/>
  <c r="F408" i="20"/>
  <c r="I408" i="20" s="1"/>
  <c r="F407" i="20"/>
  <c r="I407" i="20" s="1"/>
  <c r="F406" i="20"/>
  <c r="I406" i="20" s="1"/>
  <c r="F405" i="20"/>
  <c r="I405" i="20" s="1"/>
  <c r="F404" i="20"/>
  <c r="I404" i="20" s="1"/>
  <c r="F403" i="20"/>
  <c r="I403" i="20" s="1"/>
  <c r="F402" i="20"/>
  <c r="I402" i="20" s="1"/>
  <c r="F401" i="20"/>
  <c r="I401" i="20" s="1"/>
  <c r="F400" i="20"/>
  <c r="I400" i="20" s="1"/>
  <c r="F399" i="20"/>
  <c r="I399" i="20" s="1"/>
  <c r="F398" i="20"/>
  <c r="I398" i="20" s="1"/>
  <c r="F397" i="20"/>
  <c r="I397" i="20" s="1"/>
  <c r="F396" i="20"/>
  <c r="I396" i="20" s="1"/>
  <c r="F395" i="20"/>
  <c r="I395" i="20" s="1"/>
  <c r="F394" i="20"/>
  <c r="I394" i="20" s="1"/>
  <c r="F393" i="20"/>
  <c r="I393" i="20" s="1"/>
  <c r="F392" i="20"/>
  <c r="I392" i="20" s="1"/>
  <c r="F391" i="20"/>
  <c r="I391" i="20" s="1"/>
  <c r="F390" i="20"/>
  <c r="I390" i="20" s="1"/>
  <c r="F389" i="20"/>
  <c r="I389" i="20" s="1"/>
  <c r="F388" i="20"/>
  <c r="I388" i="20" s="1"/>
  <c r="F387" i="20"/>
  <c r="I387" i="20" s="1"/>
  <c r="F386" i="20"/>
  <c r="I386" i="20" s="1"/>
  <c r="F385" i="20"/>
  <c r="I385" i="20" s="1"/>
  <c r="F384" i="20"/>
  <c r="I384" i="20" s="1"/>
  <c r="F383" i="20"/>
  <c r="I383" i="20" s="1"/>
  <c r="F382" i="20"/>
  <c r="I382" i="20" s="1"/>
  <c r="F381" i="20"/>
  <c r="I381" i="20" s="1"/>
  <c r="F380" i="20"/>
  <c r="I380" i="20" s="1"/>
  <c r="F379" i="20"/>
  <c r="I379" i="20" s="1"/>
  <c r="F378" i="20"/>
  <c r="I378" i="20" s="1"/>
  <c r="F377" i="20"/>
  <c r="I377" i="20" s="1"/>
  <c r="F376" i="20"/>
  <c r="I376" i="20" s="1"/>
  <c r="F375" i="20"/>
  <c r="I375" i="20" s="1"/>
  <c r="F374" i="20"/>
  <c r="I374" i="20" s="1"/>
  <c r="F373" i="20"/>
  <c r="I373" i="20" s="1"/>
  <c r="F372" i="20"/>
  <c r="I372" i="20" s="1"/>
  <c r="F371" i="20"/>
  <c r="I371" i="20" s="1"/>
  <c r="F370" i="20"/>
  <c r="I370" i="20" s="1"/>
  <c r="F369" i="20"/>
  <c r="I369" i="20" s="1"/>
  <c r="F368" i="20"/>
  <c r="I368" i="20" s="1"/>
  <c r="F367" i="20"/>
  <c r="I367" i="20" s="1"/>
  <c r="F366" i="20"/>
  <c r="I366" i="20" s="1"/>
  <c r="F365" i="20"/>
  <c r="I365" i="20" s="1"/>
  <c r="F364" i="20"/>
  <c r="I364" i="20" s="1"/>
  <c r="F363" i="20"/>
  <c r="I363" i="20" s="1"/>
  <c r="F362" i="20"/>
  <c r="I362" i="20" s="1"/>
  <c r="F361" i="20"/>
  <c r="I361" i="20" s="1"/>
  <c r="F360" i="20"/>
  <c r="I360" i="20" s="1"/>
  <c r="F359" i="20"/>
  <c r="I359" i="20" s="1"/>
  <c r="F358" i="20"/>
  <c r="I358" i="20" s="1"/>
  <c r="F357" i="20"/>
  <c r="I357" i="20" s="1"/>
  <c r="F356" i="20"/>
  <c r="I356" i="20" s="1"/>
  <c r="F355" i="20"/>
  <c r="I355" i="20" s="1"/>
  <c r="F354" i="20"/>
  <c r="I354" i="20" s="1"/>
  <c r="F353" i="20"/>
  <c r="I353" i="20" s="1"/>
  <c r="F352" i="20"/>
  <c r="I352" i="20" s="1"/>
  <c r="F351" i="20"/>
  <c r="I351" i="20" s="1"/>
  <c r="F350" i="20"/>
  <c r="I350" i="20" s="1"/>
  <c r="F349" i="20"/>
  <c r="I349" i="20" s="1"/>
  <c r="F348" i="20"/>
  <c r="I348" i="20" s="1"/>
  <c r="F347" i="20"/>
  <c r="I347" i="20" s="1"/>
  <c r="F346" i="20"/>
  <c r="I346" i="20" s="1"/>
  <c r="F345" i="20"/>
  <c r="I345" i="20" s="1"/>
  <c r="F344" i="20"/>
  <c r="I344" i="20" s="1"/>
  <c r="F343" i="20"/>
  <c r="I343" i="20" s="1"/>
  <c r="F342" i="20"/>
  <c r="I342" i="20" s="1"/>
  <c r="F341" i="20"/>
  <c r="I341" i="20" s="1"/>
  <c r="F340" i="20"/>
  <c r="I340" i="20" s="1"/>
  <c r="F339" i="20"/>
  <c r="I339" i="20" s="1"/>
  <c r="F338" i="20"/>
  <c r="I338" i="20" s="1"/>
  <c r="F337" i="20"/>
  <c r="I337" i="20" s="1"/>
  <c r="F336" i="20"/>
  <c r="I336" i="20" s="1"/>
  <c r="F335" i="20"/>
  <c r="I335" i="20" s="1"/>
  <c r="F334" i="20"/>
  <c r="I334" i="20" s="1"/>
  <c r="F333" i="20"/>
  <c r="I333" i="20" s="1"/>
  <c r="F332" i="20"/>
  <c r="I332" i="20" s="1"/>
  <c r="F331" i="20"/>
  <c r="I331" i="20" s="1"/>
  <c r="F330" i="20"/>
  <c r="I330" i="20" s="1"/>
  <c r="F329" i="20"/>
  <c r="I329" i="20" s="1"/>
  <c r="F328" i="20"/>
  <c r="I328" i="20" s="1"/>
  <c r="F327" i="20"/>
  <c r="I327" i="20" s="1"/>
  <c r="F326" i="20"/>
  <c r="I326" i="20" s="1"/>
  <c r="F325" i="20"/>
  <c r="I325" i="20" s="1"/>
  <c r="F324" i="20"/>
  <c r="I324" i="20" s="1"/>
  <c r="F323" i="20"/>
  <c r="I323" i="20" s="1"/>
  <c r="F322" i="20"/>
  <c r="I322" i="20" s="1"/>
  <c r="F321" i="20"/>
  <c r="I321" i="20" s="1"/>
  <c r="F320" i="20"/>
  <c r="I320" i="20" s="1"/>
  <c r="F319" i="20"/>
  <c r="I319" i="20" s="1"/>
  <c r="F318" i="20"/>
  <c r="I318" i="20" s="1"/>
  <c r="F317" i="20"/>
  <c r="I317" i="20" s="1"/>
  <c r="F316" i="20"/>
  <c r="I316" i="20" s="1"/>
  <c r="F315" i="20"/>
  <c r="I315" i="20" s="1"/>
  <c r="F314" i="20"/>
  <c r="I314" i="20" s="1"/>
  <c r="F313" i="20"/>
  <c r="I313" i="20" s="1"/>
  <c r="F312" i="20"/>
  <c r="I312" i="20" s="1"/>
  <c r="F311" i="20"/>
  <c r="I311" i="20" s="1"/>
  <c r="F310" i="20"/>
  <c r="I310" i="20" s="1"/>
  <c r="F309" i="20"/>
  <c r="I309" i="20" s="1"/>
  <c r="F308" i="20"/>
  <c r="I308" i="20" s="1"/>
  <c r="F307" i="20"/>
  <c r="I307" i="20" s="1"/>
  <c r="F306" i="20"/>
  <c r="I306" i="20" s="1"/>
  <c r="F305" i="20"/>
  <c r="I305" i="20" s="1"/>
  <c r="F304" i="20"/>
  <c r="I304" i="20" s="1"/>
  <c r="F303" i="20"/>
  <c r="I303" i="20" s="1"/>
  <c r="F302" i="20"/>
  <c r="I302" i="20" s="1"/>
  <c r="F301" i="20"/>
  <c r="I301" i="20" s="1"/>
  <c r="F300" i="20"/>
  <c r="I300" i="20" s="1"/>
  <c r="F299" i="20"/>
  <c r="I299" i="20" s="1"/>
  <c r="F298" i="20"/>
  <c r="I298" i="20" s="1"/>
  <c r="F297" i="20"/>
  <c r="I297" i="20" s="1"/>
  <c r="F296" i="20"/>
  <c r="I296" i="20" s="1"/>
  <c r="F295" i="20"/>
  <c r="I295" i="20" s="1"/>
  <c r="F294" i="20"/>
  <c r="I294" i="20" s="1"/>
  <c r="F293" i="20"/>
  <c r="I293" i="20" s="1"/>
  <c r="F292" i="20"/>
  <c r="I292" i="20" s="1"/>
  <c r="F291" i="20"/>
  <c r="I291" i="20" s="1"/>
  <c r="F290" i="20"/>
  <c r="I290" i="20" s="1"/>
  <c r="F289" i="20"/>
  <c r="I289" i="20" s="1"/>
  <c r="F288" i="20"/>
  <c r="I288" i="20" s="1"/>
  <c r="F287" i="20"/>
  <c r="I287" i="20" s="1"/>
  <c r="F286" i="20"/>
  <c r="I286" i="20" s="1"/>
  <c r="F285" i="20"/>
  <c r="I285" i="20" s="1"/>
  <c r="F284" i="20"/>
  <c r="I284" i="20" s="1"/>
  <c r="F283" i="20"/>
  <c r="I283" i="20" s="1"/>
  <c r="F282" i="20"/>
  <c r="I282" i="20" s="1"/>
  <c r="F281" i="20"/>
  <c r="I281" i="20" s="1"/>
  <c r="F280" i="20"/>
  <c r="I280" i="20" s="1"/>
  <c r="F279" i="20"/>
  <c r="I279" i="20" s="1"/>
  <c r="F278" i="20"/>
  <c r="I278" i="20" s="1"/>
  <c r="F277" i="20"/>
  <c r="I277" i="20" s="1"/>
  <c r="F276" i="20"/>
  <c r="I276" i="20" s="1"/>
  <c r="F275" i="20"/>
  <c r="I275" i="20" s="1"/>
  <c r="F274" i="20"/>
  <c r="I274" i="20" s="1"/>
  <c r="F273" i="20"/>
  <c r="I273" i="20" s="1"/>
  <c r="F272" i="20"/>
  <c r="I272" i="20" s="1"/>
  <c r="F271" i="20"/>
  <c r="I271" i="20" s="1"/>
  <c r="F270" i="20"/>
  <c r="I270" i="20" s="1"/>
  <c r="F269" i="20"/>
  <c r="I269" i="20" s="1"/>
  <c r="F268" i="20"/>
  <c r="I268" i="20" s="1"/>
  <c r="F267" i="20"/>
  <c r="I267" i="20" s="1"/>
  <c r="F266" i="20"/>
  <c r="I266" i="20" s="1"/>
  <c r="F265" i="20"/>
  <c r="I265" i="20" s="1"/>
  <c r="F264" i="20"/>
  <c r="I264" i="20" s="1"/>
  <c r="F263" i="20"/>
  <c r="I263" i="20" s="1"/>
  <c r="F262" i="20"/>
  <c r="I262" i="20" s="1"/>
  <c r="F261" i="20"/>
  <c r="I261" i="20" s="1"/>
  <c r="F260" i="20"/>
  <c r="I260" i="20" s="1"/>
  <c r="F259" i="20"/>
  <c r="I259" i="20" s="1"/>
  <c r="F258" i="20"/>
  <c r="I258" i="20" s="1"/>
  <c r="F257" i="20"/>
  <c r="I257" i="20" s="1"/>
  <c r="F256" i="20"/>
  <c r="I256" i="20" s="1"/>
  <c r="F255" i="20"/>
  <c r="I255" i="20" s="1"/>
  <c r="F254" i="20"/>
  <c r="I254" i="20" s="1"/>
  <c r="F253" i="20"/>
  <c r="I253" i="20" s="1"/>
  <c r="F252" i="20"/>
  <c r="I252" i="20" s="1"/>
  <c r="F251" i="20"/>
  <c r="I251" i="20" s="1"/>
  <c r="F250" i="20"/>
  <c r="I250" i="20" s="1"/>
  <c r="F249" i="20"/>
  <c r="I249" i="20" s="1"/>
  <c r="F248" i="20"/>
  <c r="I248" i="20" s="1"/>
  <c r="F247" i="20"/>
  <c r="I247" i="20" s="1"/>
  <c r="F246" i="20"/>
  <c r="I246" i="20" s="1"/>
  <c r="F245" i="20"/>
  <c r="I245" i="20" s="1"/>
  <c r="F244" i="20"/>
  <c r="I244" i="20" s="1"/>
  <c r="F243" i="20"/>
  <c r="I243" i="20" s="1"/>
  <c r="F242" i="20"/>
  <c r="I242" i="20" s="1"/>
  <c r="F241" i="20"/>
  <c r="I241" i="20" s="1"/>
  <c r="F240" i="20"/>
  <c r="I240" i="20" s="1"/>
  <c r="F239" i="20"/>
  <c r="I239" i="20" s="1"/>
  <c r="F238" i="20"/>
  <c r="I238" i="20" s="1"/>
  <c r="F237" i="20"/>
  <c r="I237" i="20" s="1"/>
  <c r="F236" i="20"/>
  <c r="I236" i="20" s="1"/>
  <c r="F235" i="20"/>
  <c r="I235" i="20" s="1"/>
  <c r="F234" i="20"/>
  <c r="I234" i="20" s="1"/>
  <c r="F233" i="20"/>
  <c r="I233" i="20" s="1"/>
  <c r="F232" i="20"/>
  <c r="I232" i="20" s="1"/>
  <c r="F231" i="20"/>
  <c r="I231" i="20" s="1"/>
  <c r="F230" i="20"/>
  <c r="I230" i="20" s="1"/>
  <c r="F229" i="20"/>
  <c r="I229" i="20" s="1"/>
  <c r="F228" i="20"/>
  <c r="I228" i="20" s="1"/>
  <c r="F227" i="20"/>
  <c r="I227" i="20" s="1"/>
  <c r="F226" i="20"/>
  <c r="I226" i="20" s="1"/>
  <c r="F225" i="20"/>
  <c r="I225" i="20" s="1"/>
  <c r="F224" i="20"/>
  <c r="I224" i="20" s="1"/>
  <c r="F223" i="20"/>
  <c r="I223" i="20" s="1"/>
  <c r="F222" i="20"/>
  <c r="I222" i="20" s="1"/>
  <c r="F221" i="20"/>
  <c r="I221" i="20" s="1"/>
  <c r="F220" i="20"/>
  <c r="I220" i="20" s="1"/>
  <c r="F219" i="20"/>
  <c r="I219" i="20" s="1"/>
  <c r="F218" i="20"/>
  <c r="I218" i="20" s="1"/>
  <c r="F217" i="20"/>
  <c r="I217" i="20" s="1"/>
  <c r="F216" i="20"/>
  <c r="I216" i="20" s="1"/>
  <c r="F215" i="20"/>
  <c r="I215" i="20" s="1"/>
  <c r="F214" i="20"/>
  <c r="I214" i="20" s="1"/>
  <c r="F213" i="20"/>
  <c r="I213" i="20" s="1"/>
  <c r="F212" i="20"/>
  <c r="I212" i="20" s="1"/>
  <c r="F211" i="20"/>
  <c r="I211" i="20" s="1"/>
  <c r="F210" i="20"/>
  <c r="I210" i="20" s="1"/>
  <c r="F209" i="20"/>
  <c r="I209" i="20" s="1"/>
  <c r="F208" i="20"/>
  <c r="I208" i="20" s="1"/>
  <c r="F207" i="20"/>
  <c r="I207" i="20" s="1"/>
  <c r="F206" i="20"/>
  <c r="I206" i="20" s="1"/>
  <c r="F205" i="20"/>
  <c r="I205" i="20" s="1"/>
  <c r="F204" i="20"/>
  <c r="I204" i="20" s="1"/>
  <c r="F203" i="20"/>
  <c r="I203" i="20" s="1"/>
  <c r="F202" i="20"/>
  <c r="I202" i="20" s="1"/>
  <c r="F201" i="20"/>
  <c r="I201" i="20" s="1"/>
  <c r="F200" i="20"/>
  <c r="I200" i="20" s="1"/>
  <c r="F199" i="20"/>
  <c r="I199" i="20" s="1"/>
  <c r="F198" i="20"/>
  <c r="I198" i="20" s="1"/>
  <c r="F197" i="20"/>
  <c r="I197" i="20" s="1"/>
  <c r="F196" i="20"/>
  <c r="I196" i="20" s="1"/>
  <c r="F195" i="20"/>
  <c r="I195" i="20" s="1"/>
  <c r="F194" i="20"/>
  <c r="I194" i="20" s="1"/>
  <c r="F193" i="20"/>
  <c r="I193" i="20" s="1"/>
  <c r="F192" i="20"/>
  <c r="I192" i="20" s="1"/>
  <c r="F191" i="20"/>
  <c r="I191" i="20" s="1"/>
  <c r="F190" i="20"/>
  <c r="I190" i="20" s="1"/>
  <c r="F189" i="20"/>
  <c r="I189" i="20" s="1"/>
  <c r="F188" i="20"/>
  <c r="I188" i="20" s="1"/>
  <c r="F187" i="20"/>
  <c r="I187" i="20" s="1"/>
  <c r="F186" i="20"/>
  <c r="I186" i="20" s="1"/>
  <c r="F185" i="20"/>
  <c r="I185" i="20" s="1"/>
  <c r="F184" i="20"/>
  <c r="I184" i="20" s="1"/>
  <c r="F183" i="20"/>
  <c r="I183" i="20" s="1"/>
  <c r="F182" i="20"/>
  <c r="I182" i="20" s="1"/>
  <c r="F181" i="20"/>
  <c r="I181" i="20" s="1"/>
  <c r="F180" i="20"/>
  <c r="I180" i="20" s="1"/>
  <c r="F179" i="20"/>
  <c r="I179" i="20" s="1"/>
  <c r="F178" i="20"/>
  <c r="I178" i="20" s="1"/>
  <c r="F177" i="20"/>
  <c r="I177" i="20" s="1"/>
  <c r="F176" i="20"/>
  <c r="I176" i="20" s="1"/>
  <c r="F175" i="20"/>
  <c r="I175" i="20" s="1"/>
  <c r="F174" i="20"/>
  <c r="I174" i="20" s="1"/>
  <c r="F173" i="20"/>
  <c r="I173" i="20" s="1"/>
  <c r="F172" i="20"/>
  <c r="I172" i="20" s="1"/>
  <c r="F171" i="20"/>
  <c r="I171" i="20" s="1"/>
  <c r="F170" i="20"/>
  <c r="I170" i="20" s="1"/>
  <c r="F169" i="20"/>
  <c r="I169" i="20" s="1"/>
  <c r="F168" i="20"/>
  <c r="I168" i="20" s="1"/>
  <c r="F167" i="20"/>
  <c r="I167" i="20" s="1"/>
  <c r="F166" i="20"/>
  <c r="I166" i="20" s="1"/>
  <c r="F165" i="20"/>
  <c r="I165" i="20" s="1"/>
  <c r="F164" i="20"/>
  <c r="I164" i="20" s="1"/>
  <c r="F163" i="20"/>
  <c r="I163" i="20" s="1"/>
  <c r="F162" i="20"/>
  <c r="I162" i="20" s="1"/>
  <c r="F161" i="20"/>
  <c r="I161" i="20" s="1"/>
  <c r="F160" i="20"/>
  <c r="I160" i="20" s="1"/>
  <c r="F159" i="20"/>
  <c r="I159" i="20" s="1"/>
  <c r="F158" i="20"/>
  <c r="I158" i="20" s="1"/>
  <c r="F157" i="20"/>
  <c r="I157" i="20" s="1"/>
  <c r="F156" i="20"/>
  <c r="I156" i="20" s="1"/>
  <c r="F155" i="20"/>
  <c r="I155" i="20" s="1"/>
  <c r="F154" i="20"/>
  <c r="I154" i="20" s="1"/>
  <c r="F153" i="20"/>
  <c r="I153" i="20" s="1"/>
  <c r="F152" i="20"/>
  <c r="I152" i="20" s="1"/>
  <c r="F151" i="20"/>
  <c r="I151" i="20" s="1"/>
  <c r="F150" i="20"/>
  <c r="I150" i="20" s="1"/>
  <c r="F149" i="20"/>
  <c r="I149" i="20" s="1"/>
  <c r="F148" i="20"/>
  <c r="I148" i="20" s="1"/>
  <c r="F147" i="20"/>
  <c r="I147" i="20" s="1"/>
  <c r="F146" i="20"/>
  <c r="I146" i="20" s="1"/>
  <c r="F145" i="20"/>
  <c r="I145" i="20" s="1"/>
  <c r="F144" i="20"/>
  <c r="I144" i="20" s="1"/>
  <c r="F143" i="20"/>
  <c r="I143" i="20" s="1"/>
  <c r="F142" i="20"/>
  <c r="I142" i="20" s="1"/>
  <c r="F141" i="20"/>
  <c r="I141" i="20" s="1"/>
  <c r="F140" i="20"/>
  <c r="I140" i="20" s="1"/>
  <c r="F139" i="20"/>
  <c r="I139" i="20" s="1"/>
  <c r="F138" i="20"/>
  <c r="I138" i="20" s="1"/>
  <c r="F137" i="20"/>
  <c r="I137" i="20" s="1"/>
  <c r="F136" i="20"/>
  <c r="I136" i="20" s="1"/>
  <c r="F135" i="20"/>
  <c r="I135" i="20" s="1"/>
  <c r="F134" i="20"/>
  <c r="I134" i="20" s="1"/>
  <c r="F133" i="20"/>
  <c r="I133" i="20" s="1"/>
  <c r="F132" i="20"/>
  <c r="I132" i="20" s="1"/>
  <c r="F131" i="20"/>
  <c r="I131" i="20" s="1"/>
  <c r="F130" i="20"/>
  <c r="I130" i="20" s="1"/>
  <c r="F129" i="20"/>
  <c r="I129" i="20" s="1"/>
  <c r="F128" i="20"/>
  <c r="I128" i="20" s="1"/>
  <c r="F127" i="20"/>
  <c r="I127" i="20" s="1"/>
  <c r="F126" i="20"/>
  <c r="I126" i="20" s="1"/>
  <c r="F125" i="20"/>
  <c r="I125" i="20" s="1"/>
  <c r="F124" i="20"/>
  <c r="I124" i="20" s="1"/>
  <c r="F123" i="20"/>
  <c r="I123" i="20" s="1"/>
  <c r="F122" i="20"/>
  <c r="I122" i="20" s="1"/>
  <c r="F121" i="20"/>
  <c r="I121" i="20" s="1"/>
  <c r="F120" i="20"/>
  <c r="I120" i="20" s="1"/>
  <c r="F119" i="20"/>
  <c r="I119" i="20" s="1"/>
  <c r="F118" i="20"/>
  <c r="I118" i="20" s="1"/>
  <c r="F117" i="20"/>
  <c r="I117" i="20" s="1"/>
  <c r="F116" i="20"/>
  <c r="I116" i="20" s="1"/>
  <c r="F115" i="20"/>
  <c r="I115" i="20" s="1"/>
  <c r="F114" i="20"/>
  <c r="I114" i="20" s="1"/>
  <c r="F113" i="20"/>
  <c r="I113" i="20" s="1"/>
  <c r="F112" i="20"/>
  <c r="I112" i="20" s="1"/>
  <c r="F111" i="20"/>
  <c r="I111" i="20" s="1"/>
  <c r="F110" i="20"/>
  <c r="I110" i="20" s="1"/>
  <c r="F109" i="20"/>
  <c r="I109" i="20" s="1"/>
  <c r="F108" i="20"/>
  <c r="I108" i="20" s="1"/>
  <c r="F107" i="20"/>
  <c r="I107" i="20" s="1"/>
  <c r="F106" i="20"/>
  <c r="I106" i="20" s="1"/>
  <c r="F105" i="20"/>
  <c r="I105" i="20" s="1"/>
  <c r="F104" i="20"/>
  <c r="I104" i="20" s="1"/>
  <c r="F103" i="20"/>
  <c r="I103" i="20" s="1"/>
  <c r="F102" i="20"/>
  <c r="I102" i="20" s="1"/>
  <c r="F101" i="20"/>
  <c r="I101" i="20" s="1"/>
  <c r="F100" i="20"/>
  <c r="I100" i="20" s="1"/>
  <c r="F99" i="20"/>
  <c r="I99" i="20" s="1"/>
  <c r="F98" i="20"/>
  <c r="I98" i="20" s="1"/>
  <c r="F97" i="20"/>
  <c r="I97" i="20" s="1"/>
  <c r="F96" i="20"/>
  <c r="I96" i="20" s="1"/>
  <c r="F95" i="20"/>
  <c r="I95" i="20" s="1"/>
  <c r="F94" i="20"/>
  <c r="I94" i="20" s="1"/>
  <c r="F93" i="20"/>
  <c r="I93" i="20" s="1"/>
  <c r="F92" i="20"/>
  <c r="I92" i="20" s="1"/>
  <c r="F91" i="20"/>
  <c r="I91" i="20" s="1"/>
  <c r="F90" i="20"/>
  <c r="I90" i="20" s="1"/>
  <c r="F89" i="20"/>
  <c r="I89" i="20" s="1"/>
  <c r="F88" i="20"/>
  <c r="I88" i="20" s="1"/>
  <c r="F87" i="20"/>
  <c r="I87" i="20" s="1"/>
  <c r="F86" i="20"/>
  <c r="I86" i="20" s="1"/>
  <c r="F85" i="20"/>
  <c r="I85" i="20" s="1"/>
  <c r="F84" i="20"/>
  <c r="I84" i="20" s="1"/>
  <c r="F83" i="20"/>
  <c r="I83" i="20" s="1"/>
  <c r="F82" i="20"/>
  <c r="I82" i="20" s="1"/>
  <c r="F81" i="20"/>
  <c r="I81" i="20" s="1"/>
  <c r="F80" i="20"/>
  <c r="I80" i="20" s="1"/>
  <c r="F79" i="20"/>
  <c r="I79" i="20" s="1"/>
  <c r="F78" i="20"/>
  <c r="I78" i="20" s="1"/>
  <c r="F77" i="20"/>
  <c r="I77" i="20" s="1"/>
  <c r="F76" i="20"/>
  <c r="I76" i="20" s="1"/>
  <c r="F75" i="20"/>
  <c r="I75" i="20" s="1"/>
  <c r="F74" i="20"/>
  <c r="I74" i="20" s="1"/>
  <c r="F73" i="20"/>
  <c r="I73" i="20" s="1"/>
  <c r="F72" i="20"/>
  <c r="I72" i="20" s="1"/>
  <c r="F71" i="20"/>
  <c r="I71" i="20" s="1"/>
  <c r="F70" i="20"/>
  <c r="I70" i="20" s="1"/>
  <c r="F69" i="20"/>
  <c r="I69" i="20" s="1"/>
  <c r="F68" i="20"/>
  <c r="I68" i="20" s="1"/>
  <c r="F67" i="20"/>
  <c r="I67" i="20" s="1"/>
  <c r="F66" i="20"/>
  <c r="I66" i="20" s="1"/>
  <c r="F65" i="20"/>
  <c r="I65" i="20" s="1"/>
  <c r="F64" i="20"/>
  <c r="I64" i="20" s="1"/>
  <c r="F63" i="20"/>
  <c r="I63" i="20" s="1"/>
  <c r="F62" i="20"/>
  <c r="I62" i="20" s="1"/>
  <c r="F61" i="20"/>
  <c r="I61" i="20" s="1"/>
  <c r="F60" i="20"/>
  <c r="I60" i="20" s="1"/>
  <c r="F59" i="20"/>
  <c r="I59" i="20" s="1"/>
  <c r="F58" i="20"/>
  <c r="I58" i="20" s="1"/>
  <c r="F57" i="20"/>
  <c r="I57" i="20" s="1"/>
  <c r="F56" i="20"/>
  <c r="I56" i="20" s="1"/>
  <c r="F55" i="20"/>
  <c r="I55" i="20" s="1"/>
  <c r="F54" i="20"/>
  <c r="I54" i="20" s="1"/>
  <c r="F53" i="20"/>
  <c r="I53" i="20" s="1"/>
  <c r="F52" i="20"/>
  <c r="I52" i="20" s="1"/>
  <c r="F51" i="20"/>
  <c r="I51" i="20" s="1"/>
  <c r="F50" i="20"/>
  <c r="I50" i="20" s="1"/>
  <c r="F49" i="20"/>
  <c r="I49" i="20" s="1"/>
  <c r="F48" i="20"/>
  <c r="I48" i="20" s="1"/>
  <c r="F47" i="20"/>
  <c r="I47" i="20" s="1"/>
  <c r="F46" i="20"/>
  <c r="I46" i="20" s="1"/>
  <c r="F45" i="20"/>
  <c r="I45" i="20" s="1"/>
  <c r="F44" i="20"/>
  <c r="I44" i="20" s="1"/>
  <c r="F43" i="20"/>
  <c r="I43" i="20" s="1"/>
  <c r="F42" i="20"/>
  <c r="I42" i="20" s="1"/>
  <c r="F41" i="20"/>
  <c r="I41" i="20" s="1"/>
  <c r="F40" i="20"/>
  <c r="I40" i="20" s="1"/>
  <c r="F39" i="20"/>
  <c r="I39" i="20" s="1"/>
  <c r="F38" i="20"/>
  <c r="I38" i="20" s="1"/>
  <c r="F37" i="20"/>
  <c r="I37" i="20" s="1"/>
  <c r="F36" i="20"/>
  <c r="I36" i="20" s="1"/>
  <c r="F35" i="20"/>
  <c r="I35" i="20" s="1"/>
  <c r="F34" i="20"/>
  <c r="I34" i="20" s="1"/>
  <c r="F33" i="20"/>
  <c r="I33" i="20" s="1"/>
  <c r="F32" i="20"/>
  <c r="I32" i="20" s="1"/>
  <c r="F31" i="20"/>
  <c r="I31" i="20" s="1"/>
  <c r="F30" i="20"/>
  <c r="I30" i="20" s="1"/>
  <c r="F29" i="20"/>
  <c r="I29" i="20" s="1"/>
  <c r="F28" i="20"/>
  <c r="I28" i="20" s="1"/>
  <c r="F27" i="20"/>
  <c r="I27" i="20" s="1"/>
  <c r="F26" i="20"/>
  <c r="I26" i="20" s="1"/>
  <c r="F25" i="20"/>
  <c r="I25" i="20" s="1"/>
  <c r="F24" i="20"/>
  <c r="I24" i="20" s="1"/>
  <c r="F23" i="20"/>
  <c r="I23" i="20" s="1"/>
  <c r="F22" i="20"/>
  <c r="I22" i="20" s="1"/>
  <c r="F21" i="20"/>
  <c r="I21" i="20" s="1"/>
  <c r="F20" i="20"/>
  <c r="I20" i="20" s="1"/>
  <c r="F19" i="20"/>
  <c r="I19" i="20" s="1"/>
  <c r="F18" i="20"/>
  <c r="I18" i="20" s="1"/>
  <c r="F17" i="20"/>
  <c r="I17" i="20" s="1"/>
  <c r="F16" i="20"/>
  <c r="I16" i="20" s="1"/>
  <c r="F15" i="20"/>
  <c r="I15" i="20" s="1"/>
  <c r="F14" i="20"/>
  <c r="I14" i="20" s="1"/>
  <c r="F13" i="20"/>
  <c r="I13" i="20" s="1"/>
  <c r="F12" i="20"/>
  <c r="I12" i="20" s="1"/>
  <c r="F11" i="20"/>
  <c r="I11" i="20" s="1"/>
  <c r="F10" i="20"/>
  <c r="I10" i="20" s="1"/>
  <c r="F9" i="20"/>
  <c r="I9" i="20" s="1"/>
  <c r="F8" i="20"/>
  <c r="I8" i="20" s="1"/>
  <c r="F7" i="20"/>
  <c r="I7" i="20" s="1"/>
  <c r="F6" i="20"/>
  <c r="I6" i="20" s="1"/>
  <c r="F5" i="20"/>
  <c r="I5" i="20" s="1"/>
  <c r="F4" i="20"/>
  <c r="I4" i="20" s="1"/>
  <c r="F3" i="20"/>
  <c r="I3" i="20" s="1"/>
  <c r="F2" i="20"/>
  <c r="I2" i="20" s="1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B194" i="20"/>
  <c r="A194" i="20" s="1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B98" i="20"/>
  <c r="A98" i="20" s="1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J15" i="20" l="1"/>
  <c r="J75" i="20"/>
  <c r="J135" i="20"/>
  <c r="J159" i="20"/>
  <c r="J183" i="20"/>
  <c r="J207" i="20"/>
  <c r="J231" i="20"/>
  <c r="J255" i="20"/>
  <c r="J291" i="20"/>
  <c r="J315" i="20"/>
  <c r="J4" i="20"/>
  <c r="J16" i="20"/>
  <c r="J28" i="20"/>
  <c r="J40" i="20"/>
  <c r="J52" i="20"/>
  <c r="J64" i="20"/>
  <c r="J76" i="20"/>
  <c r="J88" i="20"/>
  <c r="J100" i="20"/>
  <c r="J112" i="20"/>
  <c r="J124" i="20"/>
  <c r="J136" i="20"/>
  <c r="J148" i="20"/>
  <c r="J160" i="20"/>
  <c r="J172" i="20"/>
  <c r="J184" i="20"/>
  <c r="J196" i="20"/>
  <c r="J208" i="20"/>
  <c r="J220" i="20"/>
  <c r="J232" i="20"/>
  <c r="J244" i="20"/>
  <c r="J256" i="20"/>
  <c r="J268" i="20"/>
  <c r="J280" i="20"/>
  <c r="J292" i="20"/>
  <c r="J304" i="20"/>
  <c r="J316" i="20"/>
  <c r="J328" i="20"/>
  <c r="J110" i="20"/>
  <c r="J3" i="20"/>
  <c r="J27" i="20"/>
  <c r="J111" i="20"/>
  <c r="J147" i="20"/>
  <c r="J171" i="20"/>
  <c r="J219" i="20"/>
  <c r="J243" i="20"/>
  <c r="J267" i="20"/>
  <c r="J303" i="20"/>
  <c r="J327" i="20"/>
  <c r="J5" i="20"/>
  <c r="J17" i="20"/>
  <c r="J29" i="20"/>
  <c r="J41" i="20"/>
  <c r="J53" i="20"/>
  <c r="J65" i="20"/>
  <c r="J77" i="20"/>
  <c r="J89" i="20"/>
  <c r="J101" i="20"/>
  <c r="J113" i="20"/>
  <c r="J125" i="20"/>
  <c r="J137" i="20"/>
  <c r="J149" i="20"/>
  <c r="J161" i="20"/>
  <c r="J173" i="20"/>
  <c r="J185" i="20"/>
  <c r="J197" i="20"/>
  <c r="J209" i="20"/>
  <c r="J221" i="20"/>
  <c r="J233" i="20"/>
  <c r="J245" i="20"/>
  <c r="J257" i="20"/>
  <c r="J269" i="20"/>
  <c r="J281" i="20"/>
  <c r="J293" i="20"/>
  <c r="J305" i="20"/>
  <c r="J317" i="20"/>
  <c r="J329" i="20"/>
  <c r="J26" i="20"/>
  <c r="J86" i="20"/>
  <c r="J218" i="20"/>
  <c r="J39" i="20"/>
  <c r="J6" i="20"/>
  <c r="J18" i="20"/>
  <c r="J30" i="20"/>
  <c r="J42" i="20"/>
  <c r="J54" i="20"/>
  <c r="J66" i="20"/>
  <c r="J78" i="20"/>
  <c r="J90" i="20"/>
  <c r="J102" i="20"/>
  <c r="J114" i="20"/>
  <c r="J126" i="20"/>
  <c r="J138" i="20"/>
  <c r="J150" i="20"/>
  <c r="J162" i="20"/>
  <c r="J174" i="20"/>
  <c r="J186" i="20"/>
  <c r="J198" i="20"/>
  <c r="J210" i="20"/>
  <c r="J222" i="20"/>
  <c r="J234" i="20"/>
  <c r="J246" i="20"/>
  <c r="J258" i="20"/>
  <c r="J270" i="20"/>
  <c r="J282" i="20"/>
  <c r="J294" i="20"/>
  <c r="J306" i="20"/>
  <c r="J318" i="20"/>
  <c r="J330" i="20"/>
  <c r="J279" i="20"/>
  <c r="J7" i="20"/>
  <c r="J19" i="20"/>
  <c r="J31" i="20"/>
  <c r="J43" i="20"/>
  <c r="J55" i="20"/>
  <c r="J67" i="20"/>
  <c r="J79" i="20"/>
  <c r="J91" i="20"/>
  <c r="J103" i="20"/>
  <c r="J115" i="20"/>
  <c r="J127" i="20"/>
  <c r="J139" i="20"/>
  <c r="J151" i="20"/>
  <c r="J163" i="20"/>
  <c r="J175" i="20"/>
  <c r="J187" i="20"/>
  <c r="J199" i="20"/>
  <c r="J211" i="20"/>
  <c r="J223" i="20"/>
  <c r="J235" i="20"/>
  <c r="J247" i="20"/>
  <c r="J259" i="20"/>
  <c r="J271" i="20"/>
  <c r="J283" i="20"/>
  <c r="J295" i="20"/>
  <c r="J307" i="20"/>
  <c r="J319" i="20"/>
  <c r="J331" i="20"/>
  <c r="J195" i="20"/>
  <c r="J8" i="20"/>
  <c r="J20" i="20"/>
  <c r="J32" i="20"/>
  <c r="J44" i="20"/>
  <c r="J56" i="20"/>
  <c r="J68" i="20"/>
  <c r="J80" i="20"/>
  <c r="J92" i="20"/>
  <c r="J104" i="20"/>
  <c r="J116" i="20"/>
  <c r="J128" i="20"/>
  <c r="J140" i="20"/>
  <c r="J152" i="20"/>
  <c r="J164" i="20"/>
  <c r="J176" i="20"/>
  <c r="J188" i="20"/>
  <c r="J200" i="20"/>
  <c r="J212" i="20"/>
  <c r="J224" i="20"/>
  <c r="J236" i="20"/>
  <c r="J248" i="20"/>
  <c r="J260" i="20"/>
  <c r="J272" i="20"/>
  <c r="J284" i="20"/>
  <c r="J296" i="20"/>
  <c r="J308" i="20"/>
  <c r="J320" i="20"/>
  <c r="J332" i="20"/>
  <c r="J38" i="20"/>
  <c r="J62" i="20"/>
  <c r="J134" i="20"/>
  <c r="J170" i="20"/>
  <c r="J206" i="20"/>
  <c r="J254" i="20"/>
  <c r="J278" i="20"/>
  <c r="J314" i="20"/>
  <c r="J87" i="20"/>
  <c r="J9" i="20"/>
  <c r="J21" i="20"/>
  <c r="J33" i="20"/>
  <c r="J45" i="20"/>
  <c r="J57" i="20"/>
  <c r="J69" i="20"/>
  <c r="J81" i="20"/>
  <c r="J93" i="20"/>
  <c r="J105" i="20"/>
  <c r="J117" i="20"/>
  <c r="J129" i="20"/>
  <c r="J141" i="20"/>
  <c r="J153" i="20"/>
  <c r="J165" i="20"/>
  <c r="J177" i="20"/>
  <c r="J189" i="20"/>
  <c r="J201" i="20"/>
  <c r="J213" i="20"/>
  <c r="J225" i="20"/>
  <c r="J237" i="20"/>
  <c r="J249" i="20"/>
  <c r="J261" i="20"/>
  <c r="J273" i="20"/>
  <c r="J285" i="20"/>
  <c r="J297" i="20"/>
  <c r="J309" i="20"/>
  <c r="J321" i="20"/>
  <c r="J333" i="20"/>
  <c r="J63" i="20"/>
  <c r="J10" i="20"/>
  <c r="J22" i="20"/>
  <c r="J34" i="20"/>
  <c r="J46" i="20"/>
  <c r="J58" i="20"/>
  <c r="J70" i="20"/>
  <c r="J82" i="20"/>
  <c r="J94" i="20"/>
  <c r="J106" i="20"/>
  <c r="J118" i="20"/>
  <c r="J130" i="20"/>
  <c r="J142" i="20"/>
  <c r="J154" i="20"/>
  <c r="J166" i="20"/>
  <c r="J178" i="20"/>
  <c r="J190" i="20"/>
  <c r="J202" i="20"/>
  <c r="J214" i="20"/>
  <c r="J226" i="20"/>
  <c r="J238" i="20"/>
  <c r="J250" i="20"/>
  <c r="J262" i="20"/>
  <c r="J274" i="20"/>
  <c r="J286" i="20"/>
  <c r="J298" i="20"/>
  <c r="J310" i="20"/>
  <c r="J322" i="20"/>
  <c r="J334" i="20"/>
  <c r="J2" i="20"/>
  <c r="J50" i="20"/>
  <c r="J98" i="20"/>
  <c r="J146" i="20"/>
  <c r="J182" i="20"/>
  <c r="J230" i="20"/>
  <c r="J266" i="20"/>
  <c r="J302" i="20"/>
  <c r="J326" i="20"/>
  <c r="J99" i="20"/>
  <c r="J11" i="20"/>
  <c r="J23" i="20"/>
  <c r="J35" i="20"/>
  <c r="J47" i="20"/>
  <c r="J59" i="20"/>
  <c r="J71" i="20"/>
  <c r="J83" i="20"/>
  <c r="J95" i="20"/>
  <c r="J107" i="20"/>
  <c r="J119" i="20"/>
  <c r="J131" i="20"/>
  <c r="J143" i="20"/>
  <c r="J155" i="20"/>
  <c r="J167" i="20"/>
  <c r="J179" i="20"/>
  <c r="J191" i="20"/>
  <c r="J203" i="20"/>
  <c r="J215" i="20"/>
  <c r="J227" i="20"/>
  <c r="J239" i="20"/>
  <c r="J251" i="20"/>
  <c r="J263" i="20"/>
  <c r="J275" i="20"/>
  <c r="J287" i="20"/>
  <c r="J299" i="20"/>
  <c r="J311" i="20"/>
  <c r="J323" i="20"/>
  <c r="J335" i="20"/>
  <c r="J122" i="20"/>
  <c r="J123" i="20"/>
  <c r="J12" i="20"/>
  <c r="J24" i="20"/>
  <c r="J36" i="20"/>
  <c r="J48" i="20"/>
  <c r="J60" i="20"/>
  <c r="J72" i="20"/>
  <c r="J84" i="20"/>
  <c r="J96" i="20"/>
  <c r="J108" i="20"/>
  <c r="J120" i="20"/>
  <c r="J132" i="20"/>
  <c r="J144" i="20"/>
  <c r="J156" i="20"/>
  <c r="J168" i="20"/>
  <c r="J180" i="20"/>
  <c r="J192" i="20"/>
  <c r="J204" i="20"/>
  <c r="J216" i="20"/>
  <c r="J228" i="20"/>
  <c r="J240" i="20"/>
  <c r="J252" i="20"/>
  <c r="J264" i="20"/>
  <c r="J276" i="20"/>
  <c r="J288" i="20"/>
  <c r="J300" i="20"/>
  <c r="J312" i="20"/>
  <c r="J324" i="20"/>
  <c r="J336" i="20"/>
  <c r="J14" i="20"/>
  <c r="J74" i="20"/>
  <c r="J158" i="20"/>
  <c r="J194" i="20"/>
  <c r="J242" i="20"/>
  <c r="J290" i="20"/>
  <c r="J51" i="20"/>
  <c r="J13" i="20"/>
  <c r="J25" i="20"/>
  <c r="J37" i="20"/>
  <c r="J49" i="20"/>
  <c r="J61" i="20"/>
  <c r="J73" i="20"/>
  <c r="J85" i="20"/>
  <c r="J97" i="20"/>
  <c r="J109" i="20"/>
  <c r="J121" i="20"/>
  <c r="J133" i="20"/>
  <c r="J145" i="20"/>
  <c r="J157" i="20"/>
  <c r="J169" i="20"/>
  <c r="J181" i="20"/>
  <c r="J193" i="20"/>
  <c r="J205" i="20"/>
  <c r="J217" i="20"/>
  <c r="J229" i="20"/>
  <c r="J241" i="20"/>
  <c r="J253" i="20"/>
  <c r="J265" i="20"/>
  <c r="J277" i="20"/>
  <c r="J289" i="20"/>
  <c r="J301" i="20"/>
  <c r="J313" i="20"/>
  <c r="J325" i="20"/>
  <c r="J337" i="20"/>
  <c r="J554" i="20"/>
  <c r="J566" i="20"/>
  <c r="J555" i="20"/>
  <c r="J567" i="20"/>
  <c r="J556" i="20"/>
  <c r="J568" i="20"/>
  <c r="J557" i="20"/>
  <c r="J558" i="20"/>
  <c r="J570" i="20"/>
  <c r="J569" i="20"/>
  <c r="J559" i="20"/>
  <c r="J571" i="20"/>
  <c r="J560" i="20"/>
  <c r="J572" i="20"/>
  <c r="J561" i="20"/>
  <c r="J562" i="20"/>
  <c r="J574" i="20"/>
  <c r="J573" i="20"/>
  <c r="J563" i="20"/>
  <c r="J575" i="20"/>
  <c r="J564" i="20"/>
  <c r="J576" i="20"/>
  <c r="J565" i="20"/>
  <c r="J577" i="20"/>
  <c r="J531" i="20"/>
  <c r="J543" i="20"/>
  <c r="J532" i="20"/>
  <c r="J544" i="20"/>
  <c r="J533" i="20"/>
  <c r="J545" i="20"/>
  <c r="J534" i="20"/>
  <c r="J546" i="20"/>
  <c r="J535" i="20"/>
  <c r="J547" i="20"/>
  <c r="J536" i="20"/>
  <c r="J548" i="20"/>
  <c r="J537" i="20"/>
  <c r="J549" i="20"/>
  <c r="J538" i="20"/>
  <c r="J550" i="20"/>
  <c r="J542" i="20"/>
  <c r="J539" i="20"/>
  <c r="J551" i="20"/>
  <c r="J530" i="20"/>
  <c r="J540" i="20"/>
  <c r="J552" i="20"/>
  <c r="J541" i="20"/>
  <c r="J553" i="20"/>
  <c r="J521" i="20"/>
  <c r="J506" i="20"/>
  <c r="J518" i="20"/>
  <c r="J507" i="20"/>
  <c r="J519" i="20"/>
  <c r="J508" i="20"/>
  <c r="J520" i="20"/>
  <c r="J511" i="20"/>
  <c r="J512" i="20"/>
  <c r="J513" i="20"/>
  <c r="J525" i="20"/>
  <c r="J509" i="20"/>
  <c r="J510" i="20"/>
  <c r="J524" i="20"/>
  <c r="J514" i="20"/>
  <c r="J526" i="20"/>
  <c r="J523" i="20"/>
  <c r="J515" i="20"/>
  <c r="J527" i="20"/>
  <c r="J516" i="20"/>
  <c r="J528" i="20"/>
  <c r="J522" i="20"/>
  <c r="J517" i="20"/>
  <c r="J529" i="20"/>
  <c r="J484" i="20"/>
  <c r="J496" i="20"/>
  <c r="J485" i="20"/>
  <c r="J497" i="20"/>
  <c r="J494" i="20"/>
  <c r="J483" i="20"/>
  <c r="J486" i="20"/>
  <c r="J498" i="20"/>
  <c r="J487" i="20"/>
  <c r="J499" i="20"/>
  <c r="J482" i="20"/>
  <c r="J488" i="20"/>
  <c r="J500" i="20"/>
  <c r="J489" i="20"/>
  <c r="J501" i="20"/>
  <c r="J490" i="20"/>
  <c r="J502" i="20"/>
  <c r="J491" i="20"/>
  <c r="J503" i="20"/>
  <c r="J492" i="20"/>
  <c r="J504" i="20"/>
  <c r="J495" i="20"/>
  <c r="J493" i="20"/>
  <c r="J505" i="20"/>
  <c r="J459" i="20"/>
  <c r="J471" i="20"/>
  <c r="J460" i="20"/>
  <c r="J472" i="20"/>
  <c r="J462" i="20"/>
  <c r="J474" i="20"/>
  <c r="J463" i="20"/>
  <c r="J475" i="20"/>
  <c r="J464" i="20"/>
  <c r="J476" i="20"/>
  <c r="J470" i="20"/>
  <c r="J465" i="20"/>
  <c r="J477" i="20"/>
  <c r="J466" i="20"/>
  <c r="J478" i="20"/>
  <c r="J458" i="20"/>
  <c r="J461" i="20"/>
  <c r="J467" i="20"/>
  <c r="J479" i="20"/>
  <c r="J473" i="20"/>
  <c r="J468" i="20"/>
  <c r="J480" i="20"/>
  <c r="J469" i="20"/>
  <c r="J481" i="20"/>
  <c r="J446" i="20"/>
  <c r="J435" i="20"/>
  <c r="J447" i="20"/>
  <c r="J436" i="20"/>
  <c r="J448" i="20"/>
  <c r="J437" i="20"/>
  <c r="J449" i="20"/>
  <c r="J438" i="20"/>
  <c r="J450" i="20"/>
  <c r="J434" i="20"/>
  <c r="J439" i="20"/>
  <c r="J451" i="20"/>
  <c r="J440" i="20"/>
  <c r="J452" i="20"/>
  <c r="J441" i="20"/>
  <c r="J453" i="20"/>
  <c r="J442" i="20"/>
  <c r="J454" i="20"/>
  <c r="J443" i="20"/>
  <c r="J455" i="20"/>
  <c r="J444" i="20"/>
  <c r="J456" i="20"/>
  <c r="J445" i="20"/>
  <c r="J457" i="20"/>
  <c r="J411" i="20"/>
  <c r="J423" i="20"/>
  <c r="J410" i="20"/>
  <c r="J412" i="20"/>
  <c r="J424" i="20"/>
  <c r="J422" i="20"/>
  <c r="J413" i="20"/>
  <c r="J425" i="20"/>
  <c r="J414" i="20"/>
  <c r="J426" i="20"/>
  <c r="J415" i="20"/>
  <c r="J427" i="20"/>
  <c r="J416" i="20"/>
  <c r="J428" i="20"/>
  <c r="J417" i="20"/>
  <c r="J429" i="20"/>
  <c r="J418" i="20"/>
  <c r="J430" i="20"/>
  <c r="J419" i="20"/>
  <c r="J431" i="20"/>
  <c r="J420" i="20"/>
  <c r="J432" i="20"/>
  <c r="J421" i="20"/>
  <c r="J433" i="20"/>
  <c r="J386" i="20"/>
  <c r="J398" i="20"/>
  <c r="J387" i="20"/>
  <c r="J399" i="20"/>
  <c r="J388" i="20"/>
  <c r="J389" i="20"/>
  <c r="J401" i="20"/>
  <c r="J390" i="20"/>
  <c r="J402" i="20"/>
  <c r="J400" i="20"/>
  <c r="J391" i="20"/>
  <c r="J403" i="20"/>
  <c r="J392" i="20"/>
  <c r="J404" i="20"/>
  <c r="J393" i="20"/>
  <c r="J405" i="20"/>
  <c r="J395" i="20"/>
  <c r="J407" i="20"/>
  <c r="J394" i="20"/>
  <c r="J396" i="20"/>
  <c r="J408" i="20"/>
  <c r="J406" i="20"/>
  <c r="J397" i="20"/>
  <c r="J409" i="20"/>
  <c r="J363" i="20"/>
  <c r="J375" i="20"/>
  <c r="J374" i="20"/>
  <c r="J364" i="20"/>
  <c r="J376" i="20"/>
  <c r="J362" i="20"/>
  <c r="J365" i="20"/>
  <c r="J377" i="20"/>
  <c r="J366" i="20"/>
  <c r="J378" i="20"/>
  <c r="J367" i="20"/>
  <c r="J379" i="20"/>
  <c r="J368" i="20"/>
  <c r="J380" i="20"/>
  <c r="J369" i="20"/>
  <c r="J381" i="20"/>
  <c r="J382" i="20"/>
  <c r="J371" i="20"/>
  <c r="J383" i="20"/>
  <c r="J372" i="20"/>
  <c r="J384" i="20"/>
  <c r="J370" i="20"/>
  <c r="J373" i="20"/>
  <c r="J385" i="20"/>
  <c r="J338" i="20"/>
  <c r="J350" i="20"/>
  <c r="J339" i="20"/>
  <c r="J351" i="20"/>
  <c r="J340" i="20"/>
  <c r="J352" i="20"/>
  <c r="J341" i="20"/>
  <c r="J353" i="20"/>
  <c r="J342" i="20"/>
  <c r="J354" i="20"/>
  <c r="J343" i="20"/>
  <c r="J355" i="20"/>
  <c r="J356" i="20"/>
  <c r="J345" i="20"/>
  <c r="J357" i="20"/>
  <c r="J346" i="20"/>
  <c r="J358" i="20"/>
  <c r="J344" i="20"/>
  <c r="J347" i="20"/>
  <c r="J359" i="20"/>
  <c r="J348" i="20"/>
  <c r="J360" i="20"/>
  <c r="J349" i="20"/>
  <c r="J361" i="20"/>
  <c r="M28" i="19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<sst xmlns="http://schemas.openxmlformats.org/spreadsheetml/2006/main" count="883" uniqueCount="66">
  <si>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</si>
  <si>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</si>
  <si>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</si>
  <si>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</si>
  <si>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</si>
  <si>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</si>
  <si>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</si>
  <si>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</si>
  <si>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</si>
  <si>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</si>
  <si>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</si>
  <si>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</si>
  <si>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</si>
  <si>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</si>
  <si>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</si>
  <si>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</si>
  <si>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</si>
  <si>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</si>
  <si>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</si>
  <si>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</si>
  <si>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</si>
  <si>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</si>
  <si>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</si>
  <si>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2020 Regulation-up</t>
  </si>
  <si>
    <t>2020 Regulation-down</t>
  </si>
  <si>
    <t>2020 Value</t>
  </si>
  <si>
    <t>2021 Regulation-up</t>
  </si>
  <si>
    <t>2021 Regulation-down</t>
  </si>
  <si>
    <t>2021 Value</t>
  </si>
  <si>
    <t>2021</t>
  </si>
  <si>
    <t>Delta-1</t>
  </si>
  <si>
    <t>Delta-2</t>
  </si>
  <si>
    <t>Grand Total</t>
  </si>
  <si>
    <t>Max of Delta-1</t>
  </si>
  <si>
    <t>Max of Delta-2</t>
  </si>
  <si>
    <t>2022 Value</t>
  </si>
  <si>
    <t>2022 Regulation-up</t>
  </si>
  <si>
    <t>2022 Regulation-Down</t>
  </si>
  <si>
    <t>2022</t>
  </si>
  <si>
    <t>Dec.</t>
  </si>
  <si>
    <t>Nov.</t>
  </si>
  <si>
    <t>Oct.</t>
  </si>
  <si>
    <t>Sep.</t>
  </si>
  <si>
    <t>Aug.</t>
  </si>
  <si>
    <t>Jul.</t>
  </si>
  <si>
    <t>Jun.</t>
  </si>
  <si>
    <t>Apr.</t>
  </si>
  <si>
    <t>Mar.</t>
  </si>
  <si>
    <t>Feb.</t>
  </si>
  <si>
    <t>Jan.</t>
  </si>
  <si>
    <t>Reg-Down Adj 2021</t>
  </si>
  <si>
    <t>Reg-Up Adj 2021</t>
  </si>
  <si>
    <t>Reg-Down Adj 2022</t>
  </si>
  <si>
    <t>Reg-Up Adj 2022</t>
  </si>
  <si>
    <t>Reg-Down Adj Post SCR811 (2021)</t>
  </si>
  <si>
    <t>Reg-Down Adj (2022)</t>
  </si>
  <si>
    <t>Reg-Up Adj (2022)</t>
  </si>
  <si>
    <t>Reg-Up Adj Post SCR811 (2021)</t>
  </si>
  <si>
    <t>Reg Down Total</t>
  </si>
  <si>
    <t>Reg Up Total</t>
  </si>
  <si>
    <t>(blank)</t>
  </si>
  <si>
    <t>Average of 2021 Value</t>
  </si>
  <si>
    <t>Average of 2022 Value</t>
  </si>
  <si>
    <t>2022 Regulation-up (w/o solar adj)</t>
  </si>
  <si>
    <t>2022 Value (w/o solar adj)</t>
  </si>
  <si>
    <t>2022 (w/o solar adj)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</si>
</sst>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rgb="FF9BBB59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  <xf numFmtId="0" fontId="5" fillId="0" borderId="0" xfId="0" applyFont="1"/>
    <xf numFmtId="1" fontId="6" fillId="6" borderId="1" xfId="0" applyNumberFormat="1" applyFont="1" applyFill="1" applyBorder="1" applyAlignment="1">
      <alignment horizontal="center" vertical="center"/>
    </xf>
    <xf numFmtId="1" fontId="6" fillId="7" borderId="1" xfId="0" applyNumberFormat="1" applyFont="1" applyFill="1" applyBorder="1" applyAlignment="1">
      <alignment horizontal="center" vertical="center"/>
    </xf>
    <xf numFmtId="1" fontId="6" fillId="8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9" borderId="1" xfId="0" applyNumberFormat="1" applyFont="1" applyFill="1" applyBorder="1" applyAlignment="1">
      <alignment horizontal="center" vertical="center"/>
    </xf>
    <xf numFmtId="0" fontId="0" fillId="0" borderId="0" xfId="0" applyAlignme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Medium9"/>
  <colors>
    <mruColors>
      <color rgb="FFFF8200"/>
      <color rgb="FF890C58"/>
      <color rgb="FF00AE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Table'!$B$1</c:f>
              <c:strCache>
                <c:ptCount val="1"/>
                <c:pt idx="0">
                  <c:v>Reg-Up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Table'!$B$2:$B$13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6-49CB-8293-A151317F4143}"/>
            </c:ext>
          </c:extLst>
        </c:ser>
        <c:ser>
          <c:idx val="1"/>
          <c:order val="1"/>
          <c:tx>
            <c:strRef>
              <c:f>'2022 Solar Adj Table'!$C$1</c:f>
              <c:strCache>
                <c:ptCount val="1"/>
                <c:pt idx="0">
                  <c:v>Reg-Up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Table'!$C$2:$C$13</c:f>
              <c:numCache>
                <c:formatCode>General</c:formatCode>
                <c:ptCount val="12"/>
                <c:pt idx="0">
                  <c:v>3.9166666666666661</c:v>
                </c:pt>
                <c:pt idx="1">
                  <c:v>5.2416666666666663</c:v>
                </c:pt>
                <c:pt idx="2">
                  <c:v>7.2833333333333323</c:v>
                </c:pt>
                <c:pt idx="3">
                  <c:v>4.791666666666667</c:v>
                </c:pt>
                <c:pt idx="4">
                  <c:v>3.7166666666666668</c:v>
                </c:pt>
                <c:pt idx="5">
                  <c:v>3.5749999999999997</c:v>
                </c:pt>
                <c:pt idx="6">
                  <c:v>3.0458333333333338</c:v>
                </c:pt>
                <c:pt idx="7">
                  <c:v>3.7000000000000006</c:v>
                </c:pt>
                <c:pt idx="8">
                  <c:v>3.4624999999999999</c:v>
                </c:pt>
                <c:pt idx="9">
                  <c:v>2.4624999999999999</c:v>
                </c:pt>
                <c:pt idx="10">
                  <c:v>2.5</c:v>
                </c:pt>
                <c:pt idx="11">
                  <c:v>3.0625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6-49CB-8293-A151317F4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Table'!$D$1</c:f>
              <c:strCache>
                <c:ptCount val="1"/>
                <c:pt idx="0">
                  <c:v>Reg-Down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Table'!$D$2:$D$13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C-4A25-9C1A-31769C67F346}"/>
            </c:ext>
          </c:extLst>
        </c:ser>
        <c:ser>
          <c:idx val="1"/>
          <c:order val="1"/>
          <c:tx>
            <c:strRef>
              <c:f>'2022 Solar Adj Table'!$E$1</c:f>
              <c:strCache>
                <c:ptCount val="1"/>
                <c:pt idx="0">
                  <c:v>Reg-Down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Table'!$E$2:$E$13</c:f>
              <c:numCache>
                <c:formatCode>General</c:formatCode>
                <c:ptCount val="12"/>
                <c:pt idx="0">
                  <c:v>4.180732612238768</c:v>
                </c:pt>
                <c:pt idx="1">
                  <c:v>5.5609846539672603</c:v>
                </c:pt>
                <c:pt idx="2">
                  <c:v>6.9038815563910703</c:v>
                </c:pt>
                <c:pt idx="3">
                  <c:v>5.3488080152215316</c:v>
                </c:pt>
                <c:pt idx="4">
                  <c:v>3.96538885543151</c:v>
                </c:pt>
                <c:pt idx="5">
                  <c:v>3.8392132261167045</c:v>
                </c:pt>
                <c:pt idx="6">
                  <c:v>3.2934359292449176</c:v>
                </c:pt>
                <c:pt idx="7">
                  <c:v>4.054078765464717</c:v>
                </c:pt>
                <c:pt idx="8">
                  <c:v>3.9126006424859785</c:v>
                </c:pt>
                <c:pt idx="9">
                  <c:v>2.6283464733563773</c:v>
                </c:pt>
                <c:pt idx="10">
                  <c:v>2.8910622307544642</c:v>
                </c:pt>
                <c:pt idx="11">
                  <c:v>3.1791891035387483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C-4A25-9C1A-31769C67F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Table'!$B$1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Table'!$B$2:$B$13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A-4F83-9BF6-380043BE6FBA}"/>
            </c:ext>
          </c:extLst>
        </c:ser>
        <c:ser>
          <c:idx val="1"/>
          <c:order val="1"/>
          <c:tx>
            <c:strRef>
              <c:f>'2022 Wind Adj Table'!$C$1</c:f>
              <c:strCache>
                <c:ptCount val="1"/>
                <c:pt idx="0">
                  <c:v>Reg-Up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Table'!$C$2:$C$13</c:f>
              <c:numCache>
                <c:formatCode>General</c:formatCode>
                <c:ptCount val="12"/>
                <c:pt idx="0">
                  <c:v>1.5316819566254762</c:v>
                </c:pt>
                <c:pt idx="1">
                  <c:v>1.9484611244176164</c:v>
                </c:pt>
                <c:pt idx="2">
                  <c:v>1.7224435591403389</c:v>
                </c:pt>
                <c:pt idx="3">
                  <c:v>1.7819390063086928</c:v>
                </c:pt>
                <c:pt idx="4">
                  <c:v>1.8088891893864381</c:v>
                </c:pt>
                <c:pt idx="5">
                  <c:v>1.7683285989683177</c:v>
                </c:pt>
                <c:pt idx="6">
                  <c:v>1.6543391600224429</c:v>
                </c:pt>
                <c:pt idx="7">
                  <c:v>1.3856953973464654</c:v>
                </c:pt>
                <c:pt idx="8">
                  <c:v>1.0108145445125516</c:v>
                </c:pt>
                <c:pt idx="9">
                  <c:v>1.3987516872651995</c:v>
                </c:pt>
                <c:pt idx="10">
                  <c:v>1.3984362036046909</c:v>
                </c:pt>
                <c:pt idx="11">
                  <c:v>1.5452047817453354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FA-4F83-9BF6-380043BE6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Table'!$D$1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Table'!$D$2:$D$13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7-4FC2-A85C-B4EF0FAD7382}"/>
            </c:ext>
          </c:extLst>
        </c:ser>
        <c:ser>
          <c:idx val="1"/>
          <c:order val="1"/>
          <c:tx>
            <c:strRef>
              <c:f>'2022 Wind Adj Table'!$E$1</c:f>
              <c:strCache>
                <c:ptCount val="1"/>
                <c:pt idx="0">
                  <c:v>Reg-Down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Table'!$E$2:$E$13</c:f>
              <c:numCache>
                <c:formatCode>0.0</c:formatCode>
                <c:ptCount val="12"/>
                <c:pt idx="0">
                  <c:v>1.2666183060560476</c:v>
                </c:pt>
                <c:pt idx="1">
                  <c:v>1.7816505631818422</c:v>
                </c:pt>
                <c:pt idx="2">
                  <c:v>1.5800081678700026</c:v>
                </c:pt>
                <c:pt idx="3">
                  <c:v>1.6629471649122134</c:v>
                </c:pt>
                <c:pt idx="4">
                  <c:v>1.9185127643009139</c:v>
                </c:pt>
                <c:pt idx="5">
                  <c:v>1.6057018571903487</c:v>
                </c:pt>
                <c:pt idx="6">
                  <c:v>1.5309622464225143</c:v>
                </c:pt>
                <c:pt idx="7">
                  <c:v>1.2598202516883437</c:v>
                </c:pt>
                <c:pt idx="8">
                  <c:v>0.99155280629668308</c:v>
                </c:pt>
                <c:pt idx="9">
                  <c:v>1.1735443233900311</c:v>
                </c:pt>
                <c:pt idx="10">
                  <c:v>1.1979064635648016</c:v>
                </c:pt>
                <c:pt idx="11">
                  <c:v>1.411132048065314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D7-4FC2-A85C-B4EF0FAD7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[01_2022_Regulation_v5.xlsx]Charts!PivotTable1</c:name>
    <c:fmtId val="0"/>
  </c:pivotSource>
  <c:chart>
    <c:title>
      <c:tx>
        <c:strRef>
          <c:f>Charts!$P$2</c:f>
          <c:strCache>
            <c:ptCount val="1"/>
            <c:pt idx="0">
              <c:v>Regulation Up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322</c:v>
                </c:pt>
                <c:pt idx="1">
                  <c:v>212</c:v>
                </c:pt>
                <c:pt idx="2">
                  <c:v>222</c:v>
                </c:pt>
                <c:pt idx="3">
                  <c:v>238</c:v>
                </c:pt>
                <c:pt idx="4">
                  <c:v>272</c:v>
                </c:pt>
                <c:pt idx="5">
                  <c:v>371</c:v>
                </c:pt>
                <c:pt idx="6">
                  <c:v>419</c:v>
                </c:pt>
                <c:pt idx="7">
                  <c:v>388</c:v>
                </c:pt>
                <c:pt idx="8">
                  <c:v>410</c:v>
                </c:pt>
                <c:pt idx="9">
                  <c:v>482</c:v>
                </c:pt>
                <c:pt idx="10">
                  <c:v>532</c:v>
                </c:pt>
                <c:pt idx="11">
                  <c:v>513</c:v>
                </c:pt>
                <c:pt idx="12">
                  <c:v>453</c:v>
                </c:pt>
                <c:pt idx="13">
                  <c:v>389</c:v>
                </c:pt>
                <c:pt idx="14">
                  <c:v>333</c:v>
                </c:pt>
                <c:pt idx="15">
                  <c:v>305</c:v>
                </c:pt>
                <c:pt idx="16">
                  <c:v>232</c:v>
                </c:pt>
                <c:pt idx="17">
                  <c:v>259</c:v>
                </c:pt>
                <c:pt idx="18">
                  <c:v>270</c:v>
                </c:pt>
                <c:pt idx="19">
                  <c:v>201</c:v>
                </c:pt>
                <c:pt idx="20">
                  <c:v>197</c:v>
                </c:pt>
                <c:pt idx="21">
                  <c:v>197</c:v>
                </c:pt>
                <c:pt idx="22">
                  <c:v>235</c:v>
                </c:pt>
                <c:pt idx="23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Charts!$P$2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251</c:v>
                </c:pt>
                <c:pt idx="1">
                  <c:v>170</c:v>
                </c:pt>
                <c:pt idx="2">
                  <c:v>219</c:v>
                </c:pt>
                <c:pt idx="3">
                  <c:v>267</c:v>
                </c:pt>
                <c:pt idx="4">
                  <c:v>277</c:v>
                </c:pt>
                <c:pt idx="5">
                  <c:v>366</c:v>
                </c:pt>
                <c:pt idx="6">
                  <c:v>438</c:v>
                </c:pt>
                <c:pt idx="7">
                  <c:v>420</c:v>
                </c:pt>
                <c:pt idx="8">
                  <c:v>414</c:v>
                </c:pt>
                <c:pt idx="9">
                  <c:v>514</c:v>
                </c:pt>
                <c:pt idx="10">
                  <c:v>574</c:v>
                </c:pt>
                <c:pt idx="11">
                  <c:v>559</c:v>
                </c:pt>
                <c:pt idx="12">
                  <c:v>492</c:v>
                </c:pt>
                <c:pt idx="13">
                  <c:v>434</c:v>
                </c:pt>
                <c:pt idx="14">
                  <c:v>390</c:v>
                </c:pt>
                <c:pt idx="15">
                  <c:v>332</c:v>
                </c:pt>
                <c:pt idx="16">
                  <c:v>304</c:v>
                </c:pt>
                <c:pt idx="17">
                  <c:v>287</c:v>
                </c:pt>
                <c:pt idx="18">
                  <c:v>306</c:v>
                </c:pt>
                <c:pt idx="19">
                  <c:v>282</c:v>
                </c:pt>
                <c:pt idx="20">
                  <c:v>223</c:v>
                </c:pt>
                <c:pt idx="21">
                  <c:v>217</c:v>
                </c:pt>
                <c:pt idx="22">
                  <c:v>259</c:v>
                </c:pt>
                <c:pt idx="23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0-447C-B56D-79254A52B719}"/>
            </c:ext>
          </c:extLst>
        </c:ser>
        <c:ser>
          <c:idx val="2"/>
          <c:order val="2"/>
          <c:tx>
            <c:strRef>
              <c:f>Charts!$P$2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251.36622225244841</c:v>
                </c:pt>
                <c:pt idx="1">
                  <c:v>169.84000012427569</c:v>
                </c:pt>
                <c:pt idx="2">
                  <c:v>218.5599998533726</c:v>
                </c:pt>
                <c:pt idx="3">
                  <c:v>267.39111123184358</c:v>
                </c:pt>
                <c:pt idx="4">
                  <c:v>276.82400008191672</c:v>
                </c:pt>
                <c:pt idx="5">
                  <c:v>366.17800006940962</c:v>
                </c:pt>
                <c:pt idx="6">
                  <c:v>435.43666669577362</c:v>
                </c:pt>
                <c:pt idx="7">
                  <c:v>408.13911114409569</c:v>
                </c:pt>
                <c:pt idx="8">
                  <c:v>431.87733333955208</c:v>
                </c:pt>
                <c:pt idx="9">
                  <c:v>568.07377777298291</c:v>
                </c:pt>
                <c:pt idx="10">
                  <c:v>629.41600013971333</c:v>
                </c:pt>
                <c:pt idx="11">
                  <c:v>606.8800000846386</c:v>
                </c:pt>
                <c:pt idx="12">
                  <c:v>552.00000008940697</c:v>
                </c:pt>
                <c:pt idx="13">
                  <c:v>492.00000008940702</c:v>
                </c:pt>
                <c:pt idx="14">
                  <c:v>455.00000008940702</c:v>
                </c:pt>
                <c:pt idx="15">
                  <c:v>402.39999963343138</c:v>
                </c:pt>
                <c:pt idx="16">
                  <c:v>377.96899943351752</c:v>
                </c:pt>
                <c:pt idx="17">
                  <c:v>370.19299981395397</c:v>
                </c:pt>
                <c:pt idx="18">
                  <c:v>398.15999993681908</c:v>
                </c:pt>
                <c:pt idx="19">
                  <c:v>348.20000007748598</c:v>
                </c:pt>
                <c:pt idx="20">
                  <c:v>245.10000011672579</c:v>
                </c:pt>
                <c:pt idx="21">
                  <c:v>219.49999985098839</c:v>
                </c:pt>
                <c:pt idx="22">
                  <c:v>258.88666676779587</c:v>
                </c:pt>
                <c:pt idx="23">
                  <c:v>177.72000012844799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7-4962-B368-B438D5AF6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  <c:max val="7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[01_2022_Regulation_v5.xlsx]Charts!PivotTable2</c:name>
    <c:fmtId val="0"/>
  </c:pivotSource>
  <c:chart>
    <c:title>
      <c:tx>
        <c:strRef>
          <c:f>Charts!$P$32</c:f>
          <c:strCache>
            <c:ptCount val="1"/>
            <c:pt idx="0">
              <c:v>Regulation Down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451</c:v>
                </c:pt>
                <c:pt idx="1">
                  <c:v>348</c:v>
                </c:pt>
                <c:pt idx="2">
                  <c:v>310</c:v>
                </c:pt>
                <c:pt idx="3">
                  <c:v>212</c:v>
                </c:pt>
                <c:pt idx="4">
                  <c:v>188</c:v>
                </c:pt>
                <c:pt idx="5">
                  <c:v>203</c:v>
                </c:pt>
                <c:pt idx="6">
                  <c:v>193</c:v>
                </c:pt>
                <c:pt idx="7">
                  <c:v>194</c:v>
                </c:pt>
                <c:pt idx="8">
                  <c:v>222</c:v>
                </c:pt>
                <c:pt idx="9">
                  <c:v>269</c:v>
                </c:pt>
                <c:pt idx="10">
                  <c:v>173</c:v>
                </c:pt>
                <c:pt idx="11">
                  <c:v>141</c:v>
                </c:pt>
                <c:pt idx="12">
                  <c:v>150</c:v>
                </c:pt>
                <c:pt idx="13">
                  <c:v>441</c:v>
                </c:pt>
                <c:pt idx="14">
                  <c:v>225</c:v>
                </c:pt>
                <c:pt idx="15">
                  <c:v>237</c:v>
                </c:pt>
                <c:pt idx="16">
                  <c:v>253</c:v>
                </c:pt>
                <c:pt idx="17">
                  <c:v>347</c:v>
                </c:pt>
                <c:pt idx="18">
                  <c:v>409</c:v>
                </c:pt>
                <c:pt idx="19">
                  <c:v>406</c:v>
                </c:pt>
                <c:pt idx="20">
                  <c:v>343</c:v>
                </c:pt>
                <c:pt idx="21">
                  <c:v>523</c:v>
                </c:pt>
                <c:pt idx="22">
                  <c:v>563</c:v>
                </c:pt>
                <c:pt idx="23">
                  <c:v>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4-430D-9BAD-B1AA728372F6}"/>
            </c:ext>
          </c:extLst>
        </c:ser>
        <c:ser>
          <c:idx val="1"/>
          <c:order val="1"/>
          <c:tx>
            <c:strRef>
              <c:f>Charts!$P$32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424</c:v>
                </c:pt>
                <c:pt idx="1">
                  <c:v>355</c:v>
                </c:pt>
                <c:pt idx="2">
                  <c:v>314</c:v>
                </c:pt>
                <c:pt idx="3">
                  <c:v>221</c:v>
                </c:pt>
                <c:pt idx="4">
                  <c:v>189</c:v>
                </c:pt>
                <c:pt idx="5">
                  <c:v>214</c:v>
                </c:pt>
                <c:pt idx="6">
                  <c:v>241</c:v>
                </c:pt>
                <c:pt idx="7">
                  <c:v>199</c:v>
                </c:pt>
                <c:pt idx="8">
                  <c:v>226</c:v>
                </c:pt>
                <c:pt idx="9">
                  <c:v>289</c:v>
                </c:pt>
                <c:pt idx="10">
                  <c:v>179</c:v>
                </c:pt>
                <c:pt idx="11">
                  <c:v>143</c:v>
                </c:pt>
                <c:pt idx="12">
                  <c:v>154</c:v>
                </c:pt>
                <c:pt idx="13">
                  <c:v>289</c:v>
                </c:pt>
                <c:pt idx="14">
                  <c:v>242</c:v>
                </c:pt>
                <c:pt idx="15">
                  <c:v>267</c:v>
                </c:pt>
                <c:pt idx="16">
                  <c:v>298</c:v>
                </c:pt>
                <c:pt idx="17">
                  <c:v>354</c:v>
                </c:pt>
                <c:pt idx="18">
                  <c:v>426</c:v>
                </c:pt>
                <c:pt idx="19">
                  <c:v>361</c:v>
                </c:pt>
                <c:pt idx="20">
                  <c:v>339</c:v>
                </c:pt>
                <c:pt idx="21">
                  <c:v>528</c:v>
                </c:pt>
                <c:pt idx="22">
                  <c:v>557</c:v>
                </c:pt>
                <c:pt idx="23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94-430D-9BAD-B1AA728372F6}"/>
            </c:ext>
          </c:extLst>
        </c:ser>
        <c:ser>
          <c:idx val="2"/>
          <c:order val="2"/>
          <c:tx>
            <c:strRef>
              <c:f>Charts!$P$32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423.60000009536742</c:v>
                </c:pt>
                <c:pt idx="1">
                  <c:v>354.99866660386323</c:v>
                </c:pt>
                <c:pt idx="2">
                  <c:v>314.34133330980939</c:v>
                </c:pt>
                <c:pt idx="3">
                  <c:v>220.67999992072583</c:v>
                </c:pt>
                <c:pt idx="4">
                  <c:v>188.60666663795709</c:v>
                </c:pt>
                <c:pt idx="5">
                  <c:v>214.31999988779427</c:v>
                </c:pt>
                <c:pt idx="6">
                  <c:v>245.15999989919365</c:v>
                </c:pt>
                <c:pt idx="7">
                  <c:v>235.53499985684951</c:v>
                </c:pt>
                <c:pt idx="8">
                  <c:v>304.28777767643334</c:v>
                </c:pt>
                <c:pt idx="9">
                  <c:v>364</c:v>
                </c:pt>
                <c:pt idx="10">
                  <c:v>241</c:v>
                </c:pt>
                <c:pt idx="11">
                  <c:v>213</c:v>
                </c:pt>
                <c:pt idx="12">
                  <c:v>222</c:v>
                </c:pt>
                <c:pt idx="13">
                  <c:v>345</c:v>
                </c:pt>
                <c:pt idx="14">
                  <c:v>307</c:v>
                </c:pt>
                <c:pt idx="15">
                  <c:v>338</c:v>
                </c:pt>
                <c:pt idx="16">
                  <c:v>378</c:v>
                </c:pt>
                <c:pt idx="17">
                  <c:v>432</c:v>
                </c:pt>
                <c:pt idx="18">
                  <c:v>481</c:v>
                </c:pt>
                <c:pt idx="19">
                  <c:v>373</c:v>
                </c:pt>
                <c:pt idx="20">
                  <c:v>337</c:v>
                </c:pt>
                <c:pt idx="21">
                  <c:v>528</c:v>
                </c:pt>
                <c:pt idx="22">
                  <c:v>557</c:v>
                </c:pt>
                <c:pt idx="23">
                  <c:v>519.30622220784426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0E-4613-89E2-D015E2F94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6456"/>
        <c:axId val="832092144"/>
      </c:barChart>
      <c:catAx>
        <c:axId val="83209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144"/>
        <c:crosses val="autoZero"/>
        <c:auto val="1"/>
        <c:lblAlgn val="ctr"/>
        <c:lblOffset val="100"/>
        <c:noMultiLvlLbl val="0"/>
      </c:catAx>
      <c:valAx>
        <c:axId val="83209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[01_2022_Regulation_v5.xlsx]Charts!PivotTable3</c:name>
    <c:fmtId val="2"/>
  </c:pivotSource>
  <c:chart>
    <c:title>
      <c:tx>
        <c:strRef>
          <c:f>Charts!$P$63</c:f>
          <c:strCache>
            <c:ptCount val="1"/>
            <c:pt idx="0">
              <c:v>Average Regulation Down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Charts!$P$63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278.125</c:v>
                </c:pt>
                <c:pt idx="1">
                  <c:v>301.75</c:v>
                </c:pt>
                <c:pt idx="2">
                  <c:v>303.375</c:v>
                </c:pt>
                <c:pt idx="3">
                  <c:v>287.91666666666669</c:v>
                </c:pt>
                <c:pt idx="4">
                  <c:v>302.5</c:v>
                </c:pt>
                <c:pt idx="5">
                  <c:v>303.66666666666669</c:v>
                </c:pt>
                <c:pt idx="6">
                  <c:v>287.5</c:v>
                </c:pt>
                <c:pt idx="7">
                  <c:v>309.33333333333331</c:v>
                </c:pt>
                <c:pt idx="8">
                  <c:v>298.66666666666669</c:v>
                </c:pt>
                <c:pt idx="9">
                  <c:v>294.54166666666669</c:v>
                </c:pt>
                <c:pt idx="10">
                  <c:v>255.91666666666666</c:v>
                </c:pt>
                <c:pt idx="11">
                  <c:v>256.66666666666669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7D3-8856-CF9E09CF5080}"/>
            </c:ext>
          </c:extLst>
        </c:ser>
        <c:ser>
          <c:idx val="1"/>
          <c:order val="1"/>
          <c:tx>
            <c:strRef>
              <c:f>Charts!$P$63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300.25</c:v>
                </c:pt>
                <c:pt idx="1">
                  <c:v>357.04166666666669</c:v>
                </c:pt>
                <c:pt idx="2">
                  <c:v>344.33333333333331</c:v>
                </c:pt>
                <c:pt idx="3">
                  <c:v>334.54166666666669</c:v>
                </c:pt>
                <c:pt idx="4">
                  <c:v>360.5</c:v>
                </c:pt>
                <c:pt idx="5">
                  <c:v>305.33333333333331</c:v>
                </c:pt>
                <c:pt idx="6">
                  <c:v>294.41666666666669</c:v>
                </c:pt>
                <c:pt idx="7">
                  <c:v>317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7D3-8856-CF9E09CF5080}"/>
            </c:ext>
          </c:extLst>
        </c:ser>
        <c:ser>
          <c:idx val="2"/>
          <c:order val="2"/>
          <c:tx>
            <c:strRef>
              <c:f>Charts!$P$63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325.10591876905983</c:v>
                </c:pt>
                <c:pt idx="1">
                  <c:v>387.98448602653417</c:v>
                </c:pt>
                <c:pt idx="2">
                  <c:v>386.58140725753691</c:v>
                </c:pt>
                <c:pt idx="3">
                  <c:v>371.65049294115607</c:v>
                </c:pt>
                <c:pt idx="4">
                  <c:v>396.74241199390963</c:v>
                </c:pt>
                <c:pt idx="5">
                  <c:v>339.03481942065991</c:v>
                </c:pt>
                <c:pt idx="6">
                  <c:v>321.07100229973179</c:v>
                </c:pt>
                <c:pt idx="7">
                  <c:v>346.83333333333331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9D-4D72-BFB4-27155BBB8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909034-C0DA-49C4-A908-2CFCCD28F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A71D71-BAB1-4E6E-B8C0-7DFF3DF3F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AF953F-9A58-44F6-9621-8EAD92059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A5E605-A769-464F-9C7B-D08A6F1497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3935247</xdr:colOff>
      <xdr:row>2</xdr:row>
      <xdr:rowOff>87070</xdr:rowOff>
    </xdr:from>
    <xdr:to>
      <xdr:col>27</xdr:col>
      <xdr:colOff>145531</xdr:colOff>
      <xdr:row>17</xdr:row>
      <xdr:rowOff>78234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3927433</xdr:colOff>
      <xdr:row>20</xdr:row>
      <xdr:rowOff>35764</xdr:rowOff>
    </xdr:from>
    <xdr:to>
      <xdr:col>27</xdr:col>
      <xdr:colOff>137717</xdr:colOff>
      <xdr:row>35</xdr:row>
      <xdr:rowOff>26928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3965425</xdr:colOff>
      <xdr:row>60</xdr:row>
      <xdr:rowOff>63972</xdr:rowOff>
    </xdr:from>
    <xdr:to>
      <xdr:col>27</xdr:col>
      <xdr:colOff>175708</xdr:colOff>
      <xdr:row>75</xdr:row>
      <xdr:rowOff>64661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442.713040856484" createdVersion="6" refreshedVersion="6" minRefreshableVersion="3" recordCount="577" xr:uid="{55D679D5-36C9-4A5E-AD80-2823072E4845}">
  <cacheSource type="worksheet">
    <worksheetSource ref="A1:J1048576" sheet="Charts"/>
  </cacheSource>
  <cacheFields count="9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109" maxValue="732"/>
    </cacheField>
    <cacheField name="2022 Value" numFmtId="0">
      <sharedItems containsString="0" containsBlank="1" containsNumber="1" minValue="0" maxValue="684.31999990344048"/>
    </cacheField>
    <cacheField name="Delta-1" numFmtId="0">
      <sharedItems containsString="0" containsBlank="1" containsNumber="1" containsInteger="1" minValue="0" maxValue="210"/>
    </cacheField>
    <cacheField name="Delta-2" numFmtId="0">
      <sharedItems containsString="0" containsBlank="1" containsNumber="1" minValue="0.22666681061187433" maxValue="6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458.684686689812" createdVersion="6" refreshedVersion="6" minRefreshableVersion="3" recordCount="576" xr:uid="{48EB4016-45E6-4EBD-84C5-C46528F11B28}">
  <cacheSource type="worksheet">
    <worksheetSource ref="A1:H577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0 Value" numFmtId="1">
      <sharedItems containsSemiMixedTypes="0" containsString="0" containsNumber="1" containsInteger="1" minValue="119" maxValue="710"/>
    </cacheField>
    <cacheField name="2021 Value" numFmtId="1">
      <sharedItems containsSemiMixedTypes="0" containsString="0" containsNumber="1" containsInteger="1" minValue="109" maxValue="732"/>
    </cacheField>
    <cacheField name="2022 Value" numFmtId="1">
      <sharedItems containsSemiMixedTypes="0" containsString="0" containsNumber="1" minValue="0" maxValue="684.31999990344048"/>
    </cacheField>
    <cacheField name="2022 Value (w/o solar adj)" numFmtId="1">
      <sharedItems containsSemiMixedTypes="0" containsString="0" containsNumber="1" containsInteger="1" minValue="0" maxValue="6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x v="0"/>
    <d v="2018-01-01T00:00:00"/>
    <x v="0"/>
    <x v="0"/>
    <n v="188"/>
    <n v="184"/>
    <n v="232.57866679032639"/>
    <n v="4"/>
    <n v="48.578666790326395"/>
  </r>
  <r>
    <x v="0"/>
    <d v="2018-01-01T00:00:00"/>
    <x v="1"/>
    <x v="0"/>
    <n v="252"/>
    <n v="257"/>
    <n v="193.67200013995171"/>
    <n v="5"/>
    <n v="63.327999860048294"/>
  </r>
  <r>
    <x v="0"/>
    <d v="2018-01-01T00:00:00"/>
    <x v="2"/>
    <x v="0"/>
    <n v="272"/>
    <n v="291"/>
    <n v="222.09066662391029"/>
    <n v="19"/>
    <n v="68.909333376089705"/>
  </r>
  <r>
    <x v="0"/>
    <d v="2018-01-01T00:00:00"/>
    <x v="3"/>
    <x v="0"/>
    <n v="278"/>
    <n v="294"/>
    <n v="268.12666683892411"/>
    <n v="16"/>
    <n v="25.873333161075891"/>
  </r>
  <r>
    <x v="0"/>
    <d v="2018-01-01T00:00:00"/>
    <x v="4"/>
    <x v="0"/>
    <n v="349"/>
    <n v="365"/>
    <n v="373.42222232619918"/>
    <n v="16"/>
    <n v="8.4222223261991758"/>
  </r>
  <r>
    <x v="0"/>
    <d v="2018-01-01T00:00:00"/>
    <x v="5"/>
    <x v="0"/>
    <n v="557"/>
    <n v="576"/>
    <n v="534.15999993681908"/>
    <n v="19"/>
    <n v="41.840000063180923"/>
  </r>
  <r>
    <x v="0"/>
    <d v="2018-01-01T00:00:00"/>
    <x v="6"/>
    <x v="0"/>
    <n v="671"/>
    <n v="668"/>
    <n v="654.16000002622604"/>
    <n v="3"/>
    <n v="13.839999973773956"/>
  </r>
  <r>
    <x v="0"/>
    <d v="2018-01-01T00:00:00"/>
    <x v="7"/>
    <x v="0"/>
    <n v="339"/>
    <n v="362"/>
    <n v="393.40399994899832"/>
    <n v="23"/>
    <n v="31.403999948998319"/>
  </r>
  <r>
    <x v="0"/>
    <d v="2018-01-01T00:00:00"/>
    <x v="8"/>
    <x v="0"/>
    <n v="266"/>
    <n v="269"/>
    <n v="311.84444459279382"/>
    <n v="3"/>
    <n v="42.84444459279382"/>
  </r>
  <r>
    <x v="0"/>
    <d v="2018-01-01T00:00:00"/>
    <x v="9"/>
    <x v="0"/>
    <n v="268"/>
    <n v="290"/>
    <n v="356.96183320134878"/>
    <n v="22"/>
    <n v="66.961833201348782"/>
  </r>
  <r>
    <x v="0"/>
    <d v="2018-01-01T00:00:00"/>
    <x v="10"/>
    <x v="0"/>
    <n v="237"/>
    <n v="269"/>
    <n v="340.16000011563301"/>
    <n v="32"/>
    <n v="71.160000115633011"/>
  </r>
  <r>
    <x v="0"/>
    <d v="2018-01-01T00:00:00"/>
    <x v="11"/>
    <x v="0"/>
    <n v="263"/>
    <n v="286"/>
    <n v="378.23999932408333"/>
    <n v="23"/>
    <n v="92.239999324083328"/>
  </r>
  <r>
    <x v="0"/>
    <d v="2018-01-01T00:00:00"/>
    <x v="12"/>
    <x v="0"/>
    <n v="189"/>
    <n v="240"/>
    <n v="334.2399996623397"/>
    <n v="51"/>
    <n v="94.239999662339699"/>
  </r>
  <r>
    <x v="0"/>
    <d v="2018-01-01T00:00:00"/>
    <x v="13"/>
    <x v="0"/>
    <n v="198"/>
    <n v="229"/>
    <n v="320.23999932408333"/>
    <n v="31"/>
    <n v="91.239999324083328"/>
  </r>
  <r>
    <x v="0"/>
    <d v="2018-01-01T00:00:00"/>
    <x v="14"/>
    <x v="0"/>
    <n v="171"/>
    <n v="198"/>
    <n v="346.23999932408333"/>
    <n v="27"/>
    <n v="148.23999932408333"/>
  </r>
  <r>
    <x v="0"/>
    <d v="2018-01-01T00:00:00"/>
    <x v="15"/>
    <x v="0"/>
    <n v="234"/>
    <n v="257"/>
    <n v="436.20000067353249"/>
    <n v="23"/>
    <n v="179.20000067353249"/>
  </r>
  <r>
    <x v="0"/>
    <d v="2018-01-01T00:00:00"/>
    <x v="16"/>
    <x v="0"/>
    <n v="330"/>
    <n v="354"/>
    <n v="563.27999967336655"/>
    <n v="24"/>
    <n v="209.27999967336655"/>
  </r>
  <r>
    <x v="0"/>
    <d v="2018-01-01T00:00:00"/>
    <x v="17"/>
    <x v="0"/>
    <n v="541"/>
    <n v="532"/>
    <n v="676.47999966144562"/>
    <n v="9"/>
    <n v="144.47999966144562"/>
  </r>
  <r>
    <x v="0"/>
    <d v="2018-01-01T00:00:00"/>
    <x v="18"/>
    <x v="0"/>
    <n v="392"/>
    <n v="398"/>
    <n v="367.3911110957464"/>
    <n v="6"/>
    <n v="30.608888904253604"/>
  </r>
  <r>
    <x v="0"/>
    <d v="2018-01-01T00:00:00"/>
    <x v="19"/>
    <x v="0"/>
    <n v="239"/>
    <n v="200"/>
    <n v="186.6562222674489"/>
    <n v="39"/>
    <n v="13.343777732551104"/>
  </r>
  <r>
    <x v="0"/>
    <d v="2018-01-01T00:00:00"/>
    <x v="20"/>
    <x v="0"/>
    <n v="201"/>
    <n v="206"/>
    <n v="241.60400011291111"/>
    <n v="5"/>
    <n v="35.604000112911109"/>
  </r>
  <r>
    <x v="0"/>
    <d v="2018-01-01T00:00:00"/>
    <x v="21"/>
    <x v="0"/>
    <n v="195"/>
    <n v="213"/>
    <n v="178.8800000846386"/>
    <n v="18"/>
    <n v="34.119999915361404"/>
  </r>
  <r>
    <x v="0"/>
    <d v="2018-01-01T00:00:00"/>
    <x v="22"/>
    <x v="0"/>
    <n v="201"/>
    <n v="221"/>
    <n v="181.000000089407"/>
    <n v="20"/>
    <n v="39.999999910593004"/>
  </r>
  <r>
    <x v="0"/>
    <d v="2018-01-01T00:00:00"/>
    <x v="23"/>
    <x v="0"/>
    <n v="206"/>
    <n v="210"/>
    <n v="204.0000002682209"/>
    <n v="4"/>
    <n v="5.9999997317790985"/>
  </r>
  <r>
    <x v="0"/>
    <d v="2018-01-01T00:00:00"/>
    <x v="0"/>
    <x v="1"/>
    <n v="248"/>
    <n v="257"/>
    <n v="269.82533320846659"/>
    <n v="9"/>
    <n v="12.825333208466589"/>
  </r>
  <r>
    <x v="0"/>
    <d v="2018-01-01T00:00:00"/>
    <x v="1"/>
    <x v="1"/>
    <n v="186"/>
    <n v="208"/>
    <n v="220.25644399772091"/>
    <n v="22"/>
    <n v="12.256443997720908"/>
  </r>
  <r>
    <x v="0"/>
    <d v="2018-01-01T00:00:00"/>
    <x v="2"/>
    <x v="1"/>
    <n v="181"/>
    <n v="182"/>
    <n v="212.80377739233279"/>
    <n v="1"/>
    <n v="30.80377739233279"/>
  </r>
  <r>
    <x v="0"/>
    <d v="2018-01-01T00:00:00"/>
    <x v="3"/>
    <x v="1"/>
    <n v="172"/>
    <n v="173"/>
    <n v="204.05733307798701"/>
    <n v="1"/>
    <n v="31.05733307798701"/>
  </r>
  <r>
    <x v="0"/>
    <d v="2018-01-01T00:00:00"/>
    <x v="4"/>
    <x v="1"/>
    <n v="227"/>
    <n v="225"/>
    <n v="199.93399974505107"/>
    <n v="2"/>
    <n v="25.066000254948932"/>
  </r>
  <r>
    <x v="0"/>
    <d v="2018-01-01T00:00:00"/>
    <x v="5"/>
    <x v="1"/>
    <n v="298"/>
    <n v="295"/>
    <n v="269.29599957317112"/>
    <n v="3"/>
    <n v="25.704000426828884"/>
  </r>
  <r>
    <x v="0"/>
    <d v="2018-01-01T00:00:00"/>
    <x v="6"/>
    <x v="1"/>
    <n v="265"/>
    <n v="269"/>
    <n v="242.50799980014563"/>
    <n v="4"/>
    <n v="26.492000199854374"/>
  </r>
  <r>
    <x v="0"/>
    <d v="2018-01-01T00:00:00"/>
    <x v="7"/>
    <x v="1"/>
    <n v="272"/>
    <n v="271"/>
    <n v="270.11599982753398"/>
    <n v="1"/>
    <n v="0.88400017246601692"/>
  </r>
  <r>
    <x v="0"/>
    <d v="2018-01-01T00:00:00"/>
    <x v="8"/>
    <x v="1"/>
    <n v="309"/>
    <n v="316"/>
    <n v="502.77999990632139"/>
    <n v="7"/>
    <n v="186.77999990632139"/>
  </r>
  <r>
    <x v="0"/>
    <d v="2018-01-01T00:00:00"/>
    <x v="9"/>
    <x v="1"/>
    <n v="296"/>
    <n v="315"/>
    <n v="509.55599974393846"/>
    <n v="19"/>
    <n v="194.55599974393846"/>
  </r>
  <r>
    <x v="0"/>
    <d v="2018-01-01T00:00:00"/>
    <x v="10"/>
    <x v="1"/>
    <n v="386"/>
    <n v="397"/>
    <n v="479.98066652094326"/>
    <n v="11"/>
    <n v="82.980666520943259"/>
  </r>
  <r>
    <x v="0"/>
    <d v="2018-01-01T00:00:00"/>
    <x v="11"/>
    <x v="1"/>
    <n v="350"/>
    <n v="357"/>
    <n v="416.6373331149419"/>
    <n v="7"/>
    <n v="59.637333114941896"/>
  </r>
  <r>
    <x v="0"/>
    <d v="2018-01-01T00:00:00"/>
    <x v="12"/>
    <x v="1"/>
    <n v="308"/>
    <n v="300"/>
    <n v="397.11866641317806"/>
    <n v="8"/>
    <n v="97.118666413178062"/>
  </r>
  <r>
    <x v="0"/>
    <d v="2018-01-01T00:00:00"/>
    <x v="13"/>
    <x v="1"/>
    <n v="275"/>
    <n v="278"/>
    <n v="374.43666640544933"/>
    <n v="3"/>
    <n v="96.43666640544933"/>
  </r>
  <r>
    <x v="0"/>
    <d v="2018-01-01T00:00:00"/>
    <x v="14"/>
    <x v="1"/>
    <n v="233"/>
    <n v="257"/>
    <n v="402.59199975281956"/>
    <n v="24"/>
    <n v="145.59199975281956"/>
  </r>
  <r>
    <x v="0"/>
    <d v="2018-01-01T00:00:00"/>
    <x v="15"/>
    <x v="1"/>
    <n v="205"/>
    <n v="202"/>
    <n v="342.60199980773029"/>
    <n v="3"/>
    <n v="140.60199980773029"/>
  </r>
  <r>
    <x v="0"/>
    <d v="2018-01-01T00:00:00"/>
    <x v="16"/>
    <x v="1"/>
    <n v="166"/>
    <n v="170"/>
    <n v="271.88399988412857"/>
    <n v="4"/>
    <n v="101.88399988412857"/>
  </r>
  <r>
    <x v="0"/>
    <d v="2018-01-01T00:00:00"/>
    <x v="17"/>
    <x v="1"/>
    <n v="225"/>
    <n v="211"/>
    <n v="244.72049990302571"/>
    <n v="14"/>
    <n v="33.720499903025711"/>
  </r>
  <r>
    <x v="0"/>
    <d v="2018-01-01T00:00:00"/>
    <x v="18"/>
    <x v="1"/>
    <n v="294"/>
    <n v="312"/>
    <n v="283.82533320846659"/>
    <n v="18"/>
    <n v="28.174666791533411"/>
  </r>
  <r>
    <x v="0"/>
    <d v="2018-01-01T00:00:00"/>
    <x v="19"/>
    <x v="1"/>
    <n v="275"/>
    <n v="275"/>
    <n v="277.67599992007018"/>
    <n v="0"/>
    <n v="2.6759999200701827"/>
  </r>
  <r>
    <x v="0"/>
    <d v="2018-01-01T00:00:00"/>
    <x v="20"/>
    <x v="1"/>
    <n v="278"/>
    <n v="305"/>
    <n v="324.57066645100713"/>
    <n v="27"/>
    <n v="19.570666451007128"/>
  </r>
  <r>
    <x v="0"/>
    <d v="2018-01-01T00:00:00"/>
    <x v="21"/>
    <x v="1"/>
    <n v="333"/>
    <n v="355"/>
    <n v="373.96799978775283"/>
    <n v="22"/>
    <n v="18.967999787752831"/>
  </r>
  <r>
    <x v="0"/>
    <d v="2018-01-01T00:00:00"/>
    <x v="22"/>
    <x v="1"/>
    <n v="369"/>
    <n v="381"/>
    <n v="383.06933307175836"/>
    <n v="12"/>
    <n v="2.0693330717583649"/>
  </r>
  <r>
    <x v="0"/>
    <d v="2018-01-01T00:00:00"/>
    <x v="23"/>
    <x v="1"/>
    <n v="351"/>
    <n v="364"/>
    <n v="328.32799994349477"/>
    <n v="13"/>
    <n v="35.672000056505226"/>
  </r>
  <r>
    <x v="1"/>
    <d v="2018-02-01T00:00:00"/>
    <x v="0"/>
    <x v="0"/>
    <n v="193"/>
    <n v="220"/>
    <n v="228.8693334529797"/>
    <n v="27"/>
    <n v="8.8693334529797028"/>
  </r>
  <r>
    <x v="1"/>
    <d v="2018-02-01T00:00:00"/>
    <x v="1"/>
    <x v="0"/>
    <n v="227"/>
    <n v="258"/>
    <n v="207.80000024661419"/>
    <n v="31"/>
    <n v="50.199999753385811"/>
  </r>
  <r>
    <x v="1"/>
    <d v="2018-02-01T00:00:00"/>
    <x v="2"/>
    <x v="0"/>
    <n v="230"/>
    <n v="245"/>
    <n v="248.3066668882966"/>
    <n v="15"/>
    <n v="3.3066668882966042"/>
  </r>
  <r>
    <x v="1"/>
    <d v="2018-02-01T00:00:00"/>
    <x v="3"/>
    <x v="0"/>
    <n v="266"/>
    <n v="291"/>
    <n v="265.36000014642872"/>
    <n v="25"/>
    <n v="25.639999853571283"/>
  </r>
  <r>
    <x v="1"/>
    <d v="2018-02-01T00:00:00"/>
    <x v="4"/>
    <x v="0"/>
    <n v="359"/>
    <n v="366"/>
    <n v="384.01733349859711"/>
    <n v="7"/>
    <n v="18.017333498597111"/>
  </r>
  <r>
    <x v="1"/>
    <d v="2018-02-01T00:00:00"/>
    <x v="5"/>
    <x v="0"/>
    <n v="524"/>
    <n v="540"/>
    <n v="539.19999907910824"/>
    <n v="16"/>
    <n v="0.80000092089176178"/>
  </r>
  <r>
    <x v="1"/>
    <d v="2018-02-01T00:00:00"/>
    <x v="6"/>
    <x v="0"/>
    <n v="710"/>
    <n v="732"/>
    <n v="684.31999990344048"/>
    <n v="22"/>
    <n v="47.680000096559525"/>
  </r>
  <r>
    <x v="1"/>
    <d v="2018-02-01T00:00:00"/>
    <x v="7"/>
    <x v="0"/>
    <n v="371"/>
    <n v="390"/>
    <n v="371.08000013232231"/>
    <n v="19"/>
    <n v="18.919999867677689"/>
  </r>
  <r>
    <x v="1"/>
    <d v="2018-02-01T00:00:00"/>
    <x v="8"/>
    <x v="0"/>
    <n v="312"/>
    <n v="320"/>
    <n v="381.6442222729325"/>
    <n v="8"/>
    <n v="61.644222272932495"/>
  </r>
  <r>
    <x v="1"/>
    <d v="2018-02-01T00:00:00"/>
    <x v="9"/>
    <x v="0"/>
    <n v="307"/>
    <n v="287"/>
    <n v="381.16000005602842"/>
    <n v="20"/>
    <n v="94.160000056028423"/>
  </r>
  <r>
    <x v="1"/>
    <d v="2018-02-01T00:00:00"/>
    <x v="10"/>
    <x v="0"/>
    <n v="284"/>
    <n v="275"/>
    <n v="355.88000020384789"/>
    <n v="9"/>
    <n v="80.880000203847885"/>
  </r>
  <r>
    <x v="1"/>
    <d v="2018-02-01T00:00:00"/>
    <x v="11"/>
    <x v="0"/>
    <n v="293"/>
    <n v="269"/>
    <n v="373.9999992698431"/>
    <n v="24"/>
    <n v="104.9999992698431"/>
  </r>
  <r>
    <x v="1"/>
    <d v="2018-02-01T00:00:00"/>
    <x v="12"/>
    <x v="0"/>
    <n v="269"/>
    <n v="339"/>
    <n v="451.19999974966049"/>
    <n v="70"/>
    <n v="112.19999974966049"/>
  </r>
  <r>
    <x v="1"/>
    <d v="2018-02-01T00:00:00"/>
    <x v="13"/>
    <x v="0"/>
    <n v="218"/>
    <n v="254"/>
    <n v="416.35999939143659"/>
    <n v="36"/>
    <n v="162.35999939143659"/>
  </r>
  <r>
    <x v="1"/>
    <d v="2018-02-01T00:00:00"/>
    <x v="14"/>
    <x v="0"/>
    <n v="223"/>
    <n v="237"/>
    <n v="424.15999932587152"/>
    <n v="14"/>
    <n v="187.15999932587152"/>
  </r>
  <r>
    <x v="1"/>
    <d v="2018-02-01T00:00:00"/>
    <x v="15"/>
    <x v="0"/>
    <n v="265"/>
    <n v="320"/>
    <n v="455.20000067353249"/>
    <n v="55"/>
    <n v="135.20000067353249"/>
  </r>
  <r>
    <x v="1"/>
    <d v="2018-02-01T00:00:00"/>
    <x v="16"/>
    <x v="0"/>
    <n v="256"/>
    <n v="344"/>
    <n v="548.77433270663016"/>
    <n v="88"/>
    <n v="204.77433270663016"/>
  </r>
  <r>
    <x v="1"/>
    <d v="2018-02-01T00:00:00"/>
    <x v="17"/>
    <x v="0"/>
    <n v="358"/>
    <n v="436"/>
    <n v="621.59900002752738"/>
    <n v="78"/>
    <n v="185.59900002752738"/>
  </r>
  <r>
    <x v="1"/>
    <d v="2018-02-01T00:00:00"/>
    <x v="18"/>
    <x v="0"/>
    <n v="407"/>
    <n v="443"/>
    <n v="513.8022222871582"/>
    <n v="36"/>
    <n v="70.802222287158202"/>
  </r>
  <r>
    <x v="1"/>
    <d v="2018-02-01T00:00:00"/>
    <x v="19"/>
    <x v="0"/>
    <n v="206"/>
    <n v="215"/>
    <n v="241.01733335753281"/>
    <n v="9"/>
    <n v="26.017333357532806"/>
  </r>
  <r>
    <x v="1"/>
    <d v="2018-02-01T00:00:00"/>
    <x v="20"/>
    <x v="0"/>
    <n v="169"/>
    <n v="201"/>
    <n v="254.80222244113679"/>
    <n v="32"/>
    <n v="53.802222441136792"/>
  </r>
  <r>
    <x v="1"/>
    <d v="2018-02-01T00:00:00"/>
    <x v="21"/>
    <x v="0"/>
    <n v="221"/>
    <n v="204"/>
    <n v="182.29555557767549"/>
    <n v="17"/>
    <n v="21.704444422324514"/>
  </r>
  <r>
    <x v="1"/>
    <d v="2018-02-01T00:00:00"/>
    <x v="22"/>
    <x v="0"/>
    <n v="232"/>
    <n v="217"/>
    <n v="243.96000008285051"/>
    <n v="15"/>
    <n v="26.960000082850513"/>
  </r>
  <r>
    <x v="1"/>
    <d v="2018-02-01T00:00:00"/>
    <x v="23"/>
    <x v="0"/>
    <n v="183"/>
    <n v="192"/>
    <n v="163.8800002634525"/>
    <n v="9"/>
    <n v="28.119999736547499"/>
  </r>
  <r>
    <x v="1"/>
    <d v="2018-02-01T00:00:00"/>
    <x v="0"/>
    <x v="1"/>
    <n v="321"/>
    <n v="293"/>
    <n v="297.31433336511253"/>
    <n v="28"/>
    <n v="4.3143333651125317"/>
  </r>
  <r>
    <x v="1"/>
    <d v="2018-02-01T00:00:00"/>
    <x v="1"/>
    <x v="1"/>
    <n v="226"/>
    <n v="244"/>
    <n v="259.41333331850666"/>
    <n v="18"/>
    <n v="15.413333318506659"/>
  </r>
  <r>
    <x v="1"/>
    <d v="2018-02-01T00:00:00"/>
    <x v="2"/>
    <x v="1"/>
    <n v="223"/>
    <n v="238"/>
    <n v="252.34666648618878"/>
    <n v="15"/>
    <n v="14.346666486188781"/>
  </r>
  <r>
    <x v="1"/>
    <d v="2018-02-01T00:00:00"/>
    <x v="3"/>
    <x v="1"/>
    <n v="219"/>
    <n v="214"/>
    <n v="194.30333321839572"/>
    <n v="5"/>
    <n v="19.696666781604279"/>
  </r>
  <r>
    <x v="1"/>
    <d v="2018-02-01T00:00:00"/>
    <x v="4"/>
    <x v="1"/>
    <n v="213"/>
    <n v="213"/>
    <n v="302.44799983464179"/>
    <n v="0"/>
    <n v="89.447999834641791"/>
  </r>
  <r>
    <x v="1"/>
    <d v="2018-02-01T00:00:00"/>
    <x v="5"/>
    <x v="1"/>
    <n v="341"/>
    <n v="342"/>
    <n v="521.5309998136014"/>
    <n v="1"/>
    <n v="179.5309998136014"/>
  </r>
  <r>
    <x v="1"/>
    <d v="2018-02-01T00:00:00"/>
    <x v="6"/>
    <x v="1"/>
    <n v="261"/>
    <n v="253"/>
    <n v="306.35466656088829"/>
    <n v="8"/>
    <n v="53.35466656088829"/>
  </r>
  <r>
    <x v="1"/>
    <d v="2018-02-01T00:00:00"/>
    <x v="7"/>
    <x v="1"/>
    <n v="262"/>
    <n v="340"/>
    <n v="358.58933326527477"/>
    <n v="78"/>
    <n v="18.589333265274774"/>
  </r>
  <r>
    <x v="1"/>
    <d v="2018-02-01T00:00:00"/>
    <x v="8"/>
    <x v="1"/>
    <n v="271"/>
    <n v="394"/>
    <n v="549.36199982749918"/>
    <n v="123"/>
    <n v="155.36199982749918"/>
  </r>
  <r>
    <x v="1"/>
    <d v="2018-02-01T00:00:00"/>
    <x v="9"/>
    <x v="1"/>
    <n v="287"/>
    <n v="391"/>
    <n v="540.11866664501531"/>
    <n v="104"/>
    <n v="149.11866664501531"/>
  </r>
  <r>
    <x v="1"/>
    <d v="2018-02-01T00:00:00"/>
    <x v="10"/>
    <x v="1"/>
    <n v="269"/>
    <n v="325"/>
    <n v="504.07999965175986"/>
    <n v="56"/>
    <n v="179.07999965175986"/>
  </r>
  <r>
    <x v="1"/>
    <d v="2018-02-01T00:00:00"/>
    <x v="11"/>
    <x v="1"/>
    <n v="271"/>
    <n v="310"/>
    <n v="485.53333331470685"/>
    <n v="39"/>
    <n v="175.53333331470685"/>
  </r>
  <r>
    <x v="1"/>
    <d v="2018-02-01T00:00:00"/>
    <x v="12"/>
    <x v="1"/>
    <n v="270"/>
    <n v="321"/>
    <n v="503.05800005892911"/>
    <n v="51"/>
    <n v="182.05800005892911"/>
  </r>
  <r>
    <x v="1"/>
    <d v="2018-02-01T00:00:00"/>
    <x v="13"/>
    <x v="1"/>
    <n v="279"/>
    <n v="309"/>
    <n v="497.91111114161708"/>
    <n v="30"/>
    <n v="188.91111114161708"/>
  </r>
  <r>
    <x v="1"/>
    <d v="2018-02-01T00:00:00"/>
    <x v="14"/>
    <x v="1"/>
    <n v="245"/>
    <n v="255"/>
    <n v="466.47199991978704"/>
    <n v="10"/>
    <n v="211.47199991978704"/>
  </r>
  <r>
    <x v="1"/>
    <d v="2018-02-01T00:00:00"/>
    <x v="15"/>
    <x v="1"/>
    <n v="183"/>
    <n v="215"/>
    <n v="424.62666668395201"/>
    <n v="32"/>
    <n v="209.62666668395201"/>
  </r>
  <r>
    <x v="1"/>
    <d v="2018-02-01T00:00:00"/>
    <x v="16"/>
    <x v="1"/>
    <n v="203"/>
    <n v="228"/>
    <n v="408.55199992855393"/>
    <n v="25"/>
    <n v="180.55199992855393"/>
  </r>
  <r>
    <x v="1"/>
    <d v="2018-02-01T00:00:00"/>
    <x v="17"/>
    <x v="1"/>
    <n v="174"/>
    <n v="212"/>
    <n v="375.98999993639688"/>
    <n v="38"/>
    <n v="163.98999993639688"/>
  </r>
  <r>
    <x v="1"/>
    <d v="2018-02-01T00:00:00"/>
    <x v="18"/>
    <x v="1"/>
    <n v="313"/>
    <n v="320"/>
    <n v="318.89199986184639"/>
    <n v="7"/>
    <n v="1.1080001381536135"/>
  </r>
  <r>
    <x v="1"/>
    <d v="2018-02-01T00:00:00"/>
    <x v="19"/>
    <x v="1"/>
    <n v="327"/>
    <n v="354"/>
    <n v="339.7973333120346"/>
    <n v="27"/>
    <n v="14.202666687965404"/>
  </r>
  <r>
    <x v="1"/>
    <d v="2018-02-01T00:00:00"/>
    <x v="20"/>
    <x v="1"/>
    <n v="342"/>
    <n v="348"/>
    <n v="322.58899997149905"/>
    <n v="6"/>
    <n v="25.411000028500951"/>
  </r>
  <r>
    <x v="1"/>
    <d v="2018-02-01T00:00:00"/>
    <x v="21"/>
    <x v="1"/>
    <n v="366"/>
    <n v="386"/>
    <n v="365.58933318307004"/>
    <n v="20"/>
    <n v="20.410666816929961"/>
  </r>
  <r>
    <x v="1"/>
    <d v="2018-02-01T00:00:00"/>
    <x v="22"/>
    <x v="1"/>
    <n v="412"/>
    <n v="388"/>
    <n v="379.53066658861934"/>
    <n v="24"/>
    <n v="8.46933341138066"/>
  </r>
  <r>
    <x v="1"/>
    <d v="2018-02-01T00:00:00"/>
    <x v="23"/>
    <x v="1"/>
    <n v="344"/>
    <n v="349"/>
    <n v="337.22488874892389"/>
    <n v="5"/>
    <n v="11.775111251076112"/>
  </r>
  <r>
    <x v="2"/>
    <d v="2018-03-01T00:00:00"/>
    <x v="0"/>
    <x v="0"/>
    <n v="189"/>
    <n v="194"/>
    <n v="302.38799955993892"/>
    <n v="5"/>
    <n v="108.38799955993892"/>
  </r>
  <r>
    <x v="2"/>
    <d v="2018-03-01T00:00:00"/>
    <x v="1"/>
    <x v="0"/>
    <n v="165"/>
    <n v="178"/>
    <n v="254.16000011563301"/>
    <n v="13"/>
    <n v="76.160000115633011"/>
  </r>
  <r>
    <x v="2"/>
    <d v="2018-03-01T00:00:00"/>
    <x v="2"/>
    <x v="0"/>
    <n v="241"/>
    <n v="236"/>
    <n v="233.16000011563301"/>
    <n v="5"/>
    <n v="2.8399998843669891"/>
  </r>
  <r>
    <x v="2"/>
    <d v="2018-03-01T00:00:00"/>
    <x v="3"/>
    <x v="0"/>
    <n v="239"/>
    <n v="241"/>
    <n v="260.15999963879591"/>
    <n v="2"/>
    <n v="19.15999963879591"/>
  </r>
  <r>
    <x v="2"/>
    <d v="2018-03-01T00:00:00"/>
    <x v="4"/>
    <x v="0"/>
    <n v="313"/>
    <n v="320"/>
    <n v="309.16000011563301"/>
    <n v="7"/>
    <n v="10.839999884366989"/>
  </r>
  <r>
    <x v="2"/>
    <d v="2018-03-01T00:00:00"/>
    <x v="5"/>
    <x v="0"/>
    <n v="480"/>
    <n v="439"/>
    <n v="446.63611107319588"/>
    <n v="41"/>
    <n v="7.6361110731958775"/>
  </r>
  <r>
    <x v="2"/>
    <d v="2018-03-01T00:00:00"/>
    <x v="6"/>
    <x v="0"/>
    <n v="600"/>
    <n v="617"/>
    <n v="532.88499984393525"/>
    <n v="17"/>
    <n v="84.115000156064752"/>
  </r>
  <r>
    <x v="2"/>
    <d v="2018-03-01T00:00:00"/>
    <x v="7"/>
    <x v="0"/>
    <n v="377"/>
    <n v="404"/>
    <n v="401.16000011563301"/>
    <n v="27"/>
    <n v="2.8399998843669891"/>
  </r>
  <r>
    <x v="2"/>
    <d v="2018-03-01T00:00:00"/>
    <x v="8"/>
    <x v="0"/>
    <n v="323"/>
    <n v="335"/>
    <n v="357.92133346324169"/>
    <n v="12"/>
    <n v="22.921333463241695"/>
  </r>
  <r>
    <x v="2"/>
    <d v="2018-03-01T00:00:00"/>
    <x v="9"/>
    <x v="0"/>
    <n v="334"/>
    <n v="333"/>
    <n v="449.66666642228762"/>
    <n v="1"/>
    <n v="116.66666642228762"/>
  </r>
  <r>
    <x v="2"/>
    <d v="2018-03-01T00:00:00"/>
    <x v="10"/>
    <x v="0"/>
    <n v="305"/>
    <n v="332"/>
    <n v="455.3666662355264"/>
    <n v="27"/>
    <n v="123.3666662355264"/>
  </r>
  <r>
    <x v="2"/>
    <d v="2018-03-01T00:00:00"/>
    <x v="11"/>
    <x v="0"/>
    <n v="317"/>
    <n v="323"/>
    <n v="434.64999979138372"/>
    <n v="6"/>
    <n v="111.64999979138372"/>
  </r>
  <r>
    <x v="2"/>
    <d v="2018-03-01T00:00:00"/>
    <x v="12"/>
    <x v="0"/>
    <n v="305"/>
    <n v="335"/>
    <n v="482.17549971317248"/>
    <n v="30"/>
    <n v="147.17549971317248"/>
  </r>
  <r>
    <x v="2"/>
    <d v="2018-03-01T00:00:00"/>
    <x v="13"/>
    <x v="0"/>
    <n v="311"/>
    <n v="278"/>
    <n v="456.65199935858448"/>
    <n v="33"/>
    <n v="178.65199935858448"/>
  </r>
  <r>
    <x v="2"/>
    <d v="2018-03-01T00:00:00"/>
    <x v="14"/>
    <x v="0"/>
    <n v="269"/>
    <n v="261"/>
    <n v="441.83333420852819"/>
    <n v="8"/>
    <n v="180.83333420852819"/>
  </r>
  <r>
    <x v="2"/>
    <d v="2018-03-01T00:00:00"/>
    <x v="15"/>
    <x v="0"/>
    <n v="266"/>
    <n v="255"/>
    <n v="452.674666834871"/>
    <n v="11"/>
    <n v="197.674666834871"/>
  </r>
  <r>
    <x v="2"/>
    <d v="2018-03-01T00:00:00"/>
    <x v="16"/>
    <x v="0"/>
    <n v="254"/>
    <n v="255"/>
    <n v="564.42849968348935"/>
    <n v="1"/>
    <n v="309.42849968348935"/>
  </r>
  <r>
    <x v="2"/>
    <d v="2018-03-01T00:00:00"/>
    <x v="17"/>
    <x v="0"/>
    <n v="315"/>
    <n v="321"/>
    <n v="548.82161054288349"/>
    <n v="6"/>
    <n v="227.82161054288349"/>
  </r>
  <r>
    <x v="2"/>
    <d v="2018-03-01T00:00:00"/>
    <x v="18"/>
    <x v="0"/>
    <n v="412"/>
    <n v="415"/>
    <n v="590.04600009620185"/>
    <n v="3"/>
    <n v="175.04600009620185"/>
  </r>
  <r>
    <x v="2"/>
    <d v="2018-03-01T00:00:00"/>
    <x v="19"/>
    <x v="0"/>
    <n v="354"/>
    <n v="329"/>
    <n v="512.44833322465422"/>
    <n v="25"/>
    <n v="183.44833322465422"/>
  </r>
  <r>
    <x v="2"/>
    <d v="2018-03-01T00:00:00"/>
    <x v="20"/>
    <x v="0"/>
    <n v="227"/>
    <n v="236"/>
    <n v="253.29999958574768"/>
    <n v="9"/>
    <n v="17.299999585747685"/>
  </r>
  <r>
    <x v="2"/>
    <d v="2018-03-01T00:00:00"/>
    <x v="21"/>
    <x v="0"/>
    <n v="161"/>
    <n v="161"/>
    <n v="211.16000011563301"/>
    <n v="0"/>
    <n v="50.160000115633011"/>
  </r>
  <r>
    <x v="2"/>
    <d v="2018-03-01T00:00:00"/>
    <x v="22"/>
    <x v="0"/>
    <n v="194"/>
    <n v="265"/>
    <n v="296.10633361563089"/>
    <n v="71"/>
    <n v="31.106333615630888"/>
  </r>
  <r>
    <x v="2"/>
    <d v="2018-03-01T00:00:00"/>
    <x v="23"/>
    <x v="0"/>
    <n v="193"/>
    <n v="215"/>
    <n v="216.5138884837429"/>
    <n v="22"/>
    <n v="1.5138884837429032"/>
  </r>
  <r>
    <x v="2"/>
    <d v="2018-03-01T00:00:00"/>
    <x v="0"/>
    <x v="1"/>
    <n v="323"/>
    <n v="369"/>
    <n v="391.726666367799"/>
    <n v="46"/>
    <n v="22.726666367798998"/>
  </r>
  <r>
    <x v="2"/>
    <d v="2018-03-01T00:00:00"/>
    <x v="1"/>
    <x v="1"/>
    <n v="257"/>
    <n v="277"/>
    <n v="267.68799978742999"/>
    <n v="20"/>
    <n v="9.3120002125700125"/>
  </r>
  <r>
    <x v="2"/>
    <d v="2018-03-01T00:00:00"/>
    <x v="2"/>
    <x v="1"/>
    <n v="270"/>
    <n v="291"/>
    <n v="261.93777750581501"/>
    <n v="21"/>
    <n v="29.062222494184994"/>
  </r>
  <r>
    <x v="2"/>
    <d v="2018-03-01T00:00:00"/>
    <x v="3"/>
    <x v="1"/>
    <n v="166"/>
    <n v="213"/>
    <n v="229.6879998597006"/>
    <n v="47"/>
    <n v="16.687999859700597"/>
  </r>
  <r>
    <x v="2"/>
    <d v="2018-03-01T00:00:00"/>
    <x v="4"/>
    <x v="1"/>
    <n v="226"/>
    <n v="229"/>
    <n v="232.68799978718161"/>
    <n v="3"/>
    <n v="3.6879997871816101"/>
  </r>
  <r>
    <x v="2"/>
    <d v="2018-03-01T00:00:00"/>
    <x v="5"/>
    <x v="1"/>
    <n v="323"/>
    <n v="320"/>
    <n v="302.90133313213789"/>
    <n v="3"/>
    <n v="17.098666867862107"/>
  </r>
  <r>
    <x v="2"/>
    <d v="2018-03-01T00:00:00"/>
    <x v="6"/>
    <x v="1"/>
    <n v="275"/>
    <n v="279"/>
    <n v="263.15266644507648"/>
    <n v="4"/>
    <n v="15.847333554923523"/>
  </r>
  <r>
    <x v="2"/>
    <d v="2018-03-01T00:00:00"/>
    <x v="7"/>
    <x v="1"/>
    <n v="359"/>
    <n v="371"/>
    <n v="390.91199987754226"/>
    <n v="12"/>
    <n v="19.911999877542257"/>
  </r>
  <r>
    <x v="2"/>
    <d v="2018-03-01T00:00:00"/>
    <x v="8"/>
    <x v="1"/>
    <n v="298"/>
    <n v="293"/>
    <n v="476.6546665228903"/>
    <n v="5"/>
    <n v="183.6546665228903"/>
  </r>
  <r>
    <x v="2"/>
    <d v="2018-03-01T00:00:00"/>
    <x v="9"/>
    <x v="1"/>
    <n v="318"/>
    <n v="347"/>
    <n v="595.87133313938978"/>
    <n v="29"/>
    <n v="248.87133313938978"/>
  </r>
  <r>
    <x v="2"/>
    <d v="2018-03-01T00:00:00"/>
    <x v="10"/>
    <x v="1"/>
    <n v="348"/>
    <n v="370"/>
    <n v="504.73333326006929"/>
    <n v="22"/>
    <n v="134.73333326006929"/>
  </r>
  <r>
    <x v="2"/>
    <d v="2018-03-01T00:00:00"/>
    <x v="11"/>
    <x v="1"/>
    <n v="254"/>
    <n v="262"/>
    <n v="442.49866646652418"/>
    <n v="8"/>
    <n v="180.49866646652418"/>
  </r>
  <r>
    <x v="2"/>
    <d v="2018-03-01T00:00:00"/>
    <x v="12"/>
    <x v="1"/>
    <n v="264"/>
    <n v="273"/>
    <n v="455.73333324814843"/>
    <n v="9"/>
    <n v="182.73333324814843"/>
  </r>
  <r>
    <x v="2"/>
    <d v="2018-03-01T00:00:00"/>
    <x v="13"/>
    <x v="1"/>
    <n v="272"/>
    <n v="271"/>
    <n v="448.88666644717262"/>
    <n v="1"/>
    <n v="177.88666644717262"/>
  </r>
  <r>
    <x v="2"/>
    <d v="2018-03-01T00:00:00"/>
    <x v="14"/>
    <x v="1"/>
    <n v="224"/>
    <n v="235"/>
    <n v="446.55999996165434"/>
    <n v="11"/>
    <n v="211.55999996165434"/>
  </r>
  <r>
    <x v="2"/>
    <d v="2018-03-01T00:00:00"/>
    <x v="15"/>
    <x v="1"/>
    <n v="192"/>
    <n v="198"/>
    <n v="427.44266656388839"/>
    <n v="6"/>
    <n v="229.44266656388839"/>
  </r>
  <r>
    <x v="2"/>
    <d v="2018-03-01T00:00:00"/>
    <x v="16"/>
    <x v="1"/>
    <n v="217"/>
    <n v="223"/>
    <n v="436.76533304949601"/>
    <n v="6"/>
    <n v="213.76533304949601"/>
  </r>
  <r>
    <x v="2"/>
    <d v="2018-03-01T00:00:00"/>
    <x v="17"/>
    <x v="1"/>
    <n v="233"/>
    <n v="247"/>
    <n v="399.29600006242589"/>
    <n v="14"/>
    <n v="152.29600006242589"/>
  </r>
  <r>
    <x v="2"/>
    <d v="2018-03-01T00:00:00"/>
    <x v="18"/>
    <x v="1"/>
    <n v="295"/>
    <n v="261"/>
    <n v="338.73333386008937"/>
    <n v="34"/>
    <n v="77.733333860089374"/>
  </r>
  <r>
    <x v="2"/>
    <d v="2018-03-01T00:00:00"/>
    <x v="19"/>
    <x v="1"/>
    <n v="324"/>
    <n v="334"/>
    <n v="328.35466636717319"/>
    <n v="10"/>
    <n v="5.6453336328268051"/>
  </r>
  <r>
    <x v="2"/>
    <d v="2018-03-01T00:00:00"/>
    <x v="20"/>
    <x v="1"/>
    <n v="356"/>
    <n v="377"/>
    <n v="389.79999989146989"/>
    <n v="21"/>
    <n v="12.799999891469895"/>
  </r>
  <r>
    <x v="2"/>
    <d v="2018-03-01T00:00:00"/>
    <x v="21"/>
    <x v="1"/>
    <n v="405"/>
    <n v="441"/>
    <n v="418.7386662963778"/>
    <n v="36"/>
    <n v="22.261333703622199"/>
  </r>
  <r>
    <x v="2"/>
    <d v="2018-03-01T00:00:00"/>
    <x v="22"/>
    <x v="1"/>
    <n v="429"/>
    <n v="420"/>
    <n v="426.28933314929412"/>
    <n v="9"/>
    <n v="6.2893331492941229"/>
  </r>
  <r>
    <x v="2"/>
    <d v="2018-03-01T00:00:00"/>
    <x v="23"/>
    <x v="1"/>
    <n v="395"/>
    <n v="380"/>
    <n v="400.90133313213789"/>
    <n v="15"/>
    <n v="20.901333132137893"/>
  </r>
  <r>
    <x v="3"/>
    <d v="2018-04-01T00:00:00"/>
    <x v="0"/>
    <x v="0"/>
    <n v="226"/>
    <n v="246"/>
    <n v="215.16000011563301"/>
    <n v="20"/>
    <n v="30.839999884366989"/>
  </r>
  <r>
    <x v="3"/>
    <d v="2018-04-01T00:00:00"/>
    <x v="1"/>
    <x v="0"/>
    <n v="181"/>
    <n v="211"/>
    <n v="197.20000007748601"/>
    <n v="30"/>
    <n v="13.79999992251399"/>
  </r>
  <r>
    <x v="3"/>
    <d v="2018-04-01T00:00:00"/>
    <x v="2"/>
    <x v="0"/>
    <n v="222"/>
    <n v="253"/>
    <n v="197.20000007748601"/>
    <n v="31"/>
    <n v="55.79999992251399"/>
  </r>
  <r>
    <x v="3"/>
    <d v="2018-04-01T00:00:00"/>
    <x v="3"/>
    <x v="0"/>
    <n v="247"/>
    <n v="265"/>
    <n v="260.63111124932772"/>
    <n v="18"/>
    <n v="4.3688887506722835"/>
  </r>
  <r>
    <x v="3"/>
    <d v="2018-04-01T00:00:00"/>
    <x v="4"/>
    <x v="0"/>
    <n v="296"/>
    <n v="284"/>
    <n v="273.92044455359382"/>
    <n v="12"/>
    <n v="10.079555446406175"/>
  </r>
  <r>
    <x v="3"/>
    <d v="2018-04-01T00:00:00"/>
    <x v="5"/>
    <x v="0"/>
    <n v="430"/>
    <n v="431"/>
    <n v="400.00000014901161"/>
    <n v="1"/>
    <n v="30.999999850988388"/>
  </r>
  <r>
    <x v="3"/>
    <d v="2018-04-01T00:00:00"/>
    <x v="6"/>
    <x v="0"/>
    <n v="587"/>
    <n v="597"/>
    <n v="520.07999993860722"/>
    <n v="10"/>
    <n v="76.920000061392784"/>
  </r>
  <r>
    <x v="3"/>
    <d v="2018-04-01T00:00:00"/>
    <x v="7"/>
    <x v="0"/>
    <n v="325"/>
    <n v="357"/>
    <n v="316.84444462259609"/>
    <n v="32"/>
    <n v="40.155555377403914"/>
  </r>
  <r>
    <x v="3"/>
    <d v="2018-04-01T00:00:00"/>
    <x v="8"/>
    <x v="0"/>
    <n v="320"/>
    <n v="338"/>
    <n v="365.84444462259609"/>
    <n v="18"/>
    <n v="27.844444622596086"/>
  </r>
  <r>
    <x v="3"/>
    <d v="2018-04-01T00:00:00"/>
    <x v="9"/>
    <x v="0"/>
    <n v="320"/>
    <n v="356"/>
    <n v="457.17233342031642"/>
    <n v="36"/>
    <n v="101.17233342031642"/>
  </r>
  <r>
    <x v="3"/>
    <d v="2018-04-01T00:00:00"/>
    <x v="10"/>
    <x v="0"/>
    <n v="343"/>
    <n v="358"/>
    <n v="412.21066679656508"/>
    <n v="15"/>
    <n v="54.210666796565079"/>
  </r>
  <r>
    <x v="3"/>
    <d v="2018-04-01T00:00:00"/>
    <x v="11"/>
    <x v="0"/>
    <n v="278"/>
    <n v="372"/>
    <n v="467.62122203310332"/>
    <n v="94"/>
    <n v="95.621222033103322"/>
  </r>
  <r>
    <x v="3"/>
    <d v="2018-04-01T00:00:00"/>
    <x v="12"/>
    <x v="0"/>
    <n v="345"/>
    <n v="353"/>
    <n v="467.26999977926408"/>
    <n v="8"/>
    <n v="114.26999977926408"/>
  </r>
  <r>
    <x v="3"/>
    <d v="2018-04-01T00:00:00"/>
    <x v="13"/>
    <x v="0"/>
    <n v="318"/>
    <n v="360"/>
    <n v="468.39499993324279"/>
    <n v="42"/>
    <n v="108.39499993324279"/>
  </r>
  <r>
    <x v="3"/>
    <d v="2018-04-01T00:00:00"/>
    <x v="14"/>
    <x v="0"/>
    <n v="288"/>
    <n v="299"/>
    <n v="472.7533335313201"/>
    <n v="11"/>
    <n v="173.7533335313201"/>
  </r>
  <r>
    <x v="3"/>
    <d v="2018-04-01T00:00:00"/>
    <x v="15"/>
    <x v="0"/>
    <n v="297"/>
    <n v="307"/>
    <n v="471.76127706747502"/>
    <n v="10"/>
    <n v="164.76127706747502"/>
  </r>
  <r>
    <x v="3"/>
    <d v="2018-04-01T00:00:00"/>
    <x v="16"/>
    <x v="0"/>
    <n v="285"/>
    <n v="302"/>
    <n v="480.6066103531669"/>
    <n v="17"/>
    <n v="178.6066103531669"/>
  </r>
  <r>
    <x v="3"/>
    <d v="2018-04-01T00:00:00"/>
    <x v="17"/>
    <x v="0"/>
    <n v="262"/>
    <n v="313"/>
    <n v="510.28611069793499"/>
    <n v="51"/>
    <n v="197.28611069793499"/>
  </r>
  <r>
    <x v="3"/>
    <d v="2018-04-01T00:00:00"/>
    <x v="18"/>
    <x v="0"/>
    <n v="249"/>
    <n v="254"/>
    <n v="534.48133321205785"/>
    <n v="5"/>
    <n v="280.48133321205785"/>
  </r>
  <r>
    <x v="3"/>
    <d v="2018-04-01T00:00:00"/>
    <x v="19"/>
    <x v="0"/>
    <n v="315"/>
    <n v="327"/>
    <n v="481.24666633084422"/>
    <n v="12"/>
    <n v="154.24666633084422"/>
  </r>
  <r>
    <x v="3"/>
    <d v="2018-04-01T00:00:00"/>
    <x v="20"/>
    <x v="0"/>
    <n v="326"/>
    <n v="322"/>
    <n v="313.199999922514"/>
    <n v="4"/>
    <n v="8.8000000774860041"/>
  </r>
  <r>
    <x v="3"/>
    <d v="2018-04-01T00:00:00"/>
    <x v="21"/>
    <x v="0"/>
    <n v="338"/>
    <n v="349"/>
    <n v="279.27700000504649"/>
    <n v="11"/>
    <n v="69.722999994953511"/>
  </r>
  <r>
    <x v="3"/>
    <d v="2018-04-01T00:00:00"/>
    <x v="22"/>
    <x v="0"/>
    <n v="182"/>
    <n v="190"/>
    <n v="174.07333343774081"/>
    <n v="8"/>
    <n v="15.926666562259186"/>
  </r>
  <r>
    <x v="3"/>
    <d v="2018-04-01T00:00:00"/>
    <x v="23"/>
    <x v="0"/>
    <n v="449"/>
    <n v="239"/>
    <n v="225.08000011742121"/>
    <n v="210"/>
    <n v="13.919999882578793"/>
  </r>
  <r>
    <x v="3"/>
    <d v="2018-04-01T00:00:00"/>
    <x v="0"/>
    <x v="1"/>
    <n v="331"/>
    <n v="341"/>
    <n v="363.23733342656237"/>
    <n v="10"/>
    <n v="22.237333426562373"/>
  </r>
  <r>
    <x v="3"/>
    <d v="2018-04-01T00:00:00"/>
    <x v="1"/>
    <x v="1"/>
    <n v="278"/>
    <n v="290"/>
    <n v="294.62933330560719"/>
    <n v="12"/>
    <n v="4.6293333056071901"/>
  </r>
  <r>
    <x v="3"/>
    <d v="2018-04-01T00:00:00"/>
    <x v="2"/>
    <x v="1"/>
    <n v="236"/>
    <n v="248"/>
    <n v="240.79599956773839"/>
    <n v="12"/>
    <n v="7.2040004322616085"/>
  </r>
  <r>
    <x v="3"/>
    <d v="2018-04-01T00:00:00"/>
    <x v="3"/>
    <x v="1"/>
    <n v="210"/>
    <n v="216"/>
    <n v="228.7248885825276"/>
    <n v="6"/>
    <n v="12.724888582527598"/>
  </r>
  <r>
    <x v="3"/>
    <d v="2018-04-01T00:00:00"/>
    <x v="4"/>
    <x v="1"/>
    <n v="174"/>
    <n v="195"/>
    <n v="210.2906663070122"/>
    <n v="21"/>
    <n v="15.290666307012202"/>
  </r>
  <r>
    <x v="3"/>
    <d v="2018-04-01T00:00:00"/>
    <x v="5"/>
    <x v="1"/>
    <n v="273"/>
    <n v="280"/>
    <n v="256.79444447656471"/>
    <n v="7"/>
    <n v="23.205555523435294"/>
  </r>
  <r>
    <x v="3"/>
    <d v="2018-04-01T00:00:00"/>
    <x v="6"/>
    <x v="1"/>
    <n v="258"/>
    <n v="254"/>
    <n v="236.44266638408101"/>
    <n v="4"/>
    <n v="17.557333615918992"/>
  </r>
  <r>
    <x v="3"/>
    <d v="2018-04-01T00:00:00"/>
    <x v="7"/>
    <x v="1"/>
    <n v="247"/>
    <n v="236"/>
    <n v="291.94266673969105"/>
    <n v="11"/>
    <n v="55.942666739691049"/>
  </r>
  <r>
    <x v="3"/>
    <d v="2018-04-01T00:00:00"/>
    <x v="8"/>
    <x v="1"/>
    <n v="179"/>
    <n v="187"/>
    <n v="393.84066676422952"/>
    <n v="8"/>
    <n v="206.84066676422952"/>
  </r>
  <r>
    <x v="3"/>
    <d v="2018-04-01T00:00:00"/>
    <x v="9"/>
    <x v="1"/>
    <n v="246"/>
    <n v="250"/>
    <n v="488.82800008766355"/>
    <n v="4"/>
    <n v="238.82800008766355"/>
  </r>
  <r>
    <x v="3"/>
    <d v="2018-04-01T00:00:00"/>
    <x v="10"/>
    <x v="1"/>
    <n v="198"/>
    <n v="198"/>
    <n v="402.76000002324582"/>
    <n v="0"/>
    <n v="204.76000002324582"/>
  </r>
  <r>
    <x v="3"/>
    <d v="2018-04-01T00:00:00"/>
    <x v="11"/>
    <x v="1"/>
    <n v="211"/>
    <n v="215"/>
    <n v="415.85333330836147"/>
    <n v="4"/>
    <n v="200.85333330836147"/>
  </r>
  <r>
    <x v="3"/>
    <d v="2018-04-01T00:00:00"/>
    <x v="12"/>
    <x v="1"/>
    <n v="218"/>
    <n v="216"/>
    <n v="405.51999993883072"/>
    <n v="2"/>
    <n v="189.51999993883072"/>
  </r>
  <r>
    <x v="3"/>
    <d v="2018-04-01T00:00:00"/>
    <x v="13"/>
    <x v="1"/>
    <n v="220"/>
    <n v="203"/>
    <n v="372.25733323606352"/>
    <n v="17"/>
    <n v="169.25733323606352"/>
  </r>
  <r>
    <x v="3"/>
    <d v="2018-04-01T00:00:00"/>
    <x v="14"/>
    <x v="1"/>
    <n v="234"/>
    <n v="236"/>
    <n v="419.09266657847911"/>
    <n v="2"/>
    <n v="183.09266657847911"/>
  </r>
  <r>
    <x v="3"/>
    <d v="2018-04-01T00:00:00"/>
    <x v="15"/>
    <x v="1"/>
    <n v="196"/>
    <n v="193"/>
    <n v="455.41333303339781"/>
    <n v="3"/>
    <n v="262.41333303339781"/>
  </r>
  <r>
    <x v="3"/>
    <d v="2018-04-01T00:00:00"/>
    <x v="16"/>
    <x v="1"/>
    <n v="241"/>
    <n v="258"/>
    <n v="450.01999984215945"/>
    <n v="17"/>
    <n v="192.01999984215945"/>
  </r>
  <r>
    <x v="3"/>
    <d v="2018-04-01T00:00:00"/>
    <x v="17"/>
    <x v="1"/>
    <n v="296"/>
    <n v="308"/>
    <n v="411.62666652202608"/>
    <n v="12"/>
    <n v="103.62666652202608"/>
  </r>
  <r>
    <x v="3"/>
    <d v="2018-04-01T00:00:00"/>
    <x v="18"/>
    <x v="1"/>
    <n v="382"/>
    <n v="408"/>
    <n v="430.85066650708518"/>
    <n v="26"/>
    <n v="22.85066650708518"/>
  </r>
  <r>
    <x v="3"/>
    <d v="2018-04-01T00:00:00"/>
    <x v="19"/>
    <x v="1"/>
    <n v="346"/>
    <n v="317"/>
    <n v="371.03999986499548"/>
    <n v="29"/>
    <n v="54.03999986499548"/>
  </r>
  <r>
    <x v="3"/>
    <d v="2018-04-01T00:00:00"/>
    <x v="20"/>
    <x v="1"/>
    <n v="407"/>
    <n v="433"/>
    <n v="407.76399974158647"/>
    <n v="26"/>
    <n v="25.236000258413526"/>
  </r>
  <r>
    <x v="3"/>
    <d v="2018-04-01T00:00:00"/>
    <x v="21"/>
    <x v="1"/>
    <n v="459"/>
    <n v="484"/>
    <n v="456.35466697936261"/>
    <n v="25"/>
    <n v="27.645333020637395"/>
  </r>
  <r>
    <x v="3"/>
    <d v="2018-04-01T00:00:00"/>
    <x v="22"/>
    <x v="1"/>
    <n v="493"/>
    <n v="513"/>
    <n v="469.7658330040673"/>
    <n v="20"/>
    <n v="43.234166995932696"/>
  </r>
  <r>
    <x v="3"/>
    <d v="2018-04-01T00:00:00"/>
    <x v="23"/>
    <x v="1"/>
    <n v="425"/>
    <n v="431"/>
    <n v="445.76666636640829"/>
    <n v="6"/>
    <n v="14.766666366408288"/>
  </r>
  <r>
    <x v="4"/>
    <d v="2018-05-01T00:00:00"/>
    <x v="0"/>
    <x v="0"/>
    <n v="222"/>
    <n v="220"/>
    <n v="200.16000011563301"/>
    <n v="2"/>
    <n v="19.839999884366989"/>
  </r>
  <r>
    <x v="4"/>
    <d v="2018-05-01T00:00:00"/>
    <x v="1"/>
    <x v="0"/>
    <n v="210"/>
    <n v="233"/>
    <n v="266.20000007748598"/>
    <n v="23"/>
    <n v="33.200000077485981"/>
  </r>
  <r>
    <x v="4"/>
    <d v="2018-05-01T00:00:00"/>
    <x v="2"/>
    <x v="0"/>
    <n v="233"/>
    <n v="221"/>
    <n v="256.98999973237522"/>
    <n v="12"/>
    <n v="35.989999732375225"/>
  </r>
  <r>
    <x v="4"/>
    <d v="2018-05-01T00:00:00"/>
    <x v="3"/>
    <x v="0"/>
    <n v="240"/>
    <n v="229"/>
    <n v="267.36000007490321"/>
    <n v="11"/>
    <n v="38.360000074903212"/>
  </r>
  <r>
    <x v="4"/>
    <d v="2018-05-01T00:00:00"/>
    <x v="4"/>
    <x v="0"/>
    <n v="295"/>
    <n v="308"/>
    <n v="288.41600011587138"/>
    <n v="13"/>
    <n v="19.583999884128616"/>
  </r>
  <r>
    <x v="4"/>
    <d v="2018-05-01T00:00:00"/>
    <x v="5"/>
    <x v="0"/>
    <n v="421"/>
    <n v="423"/>
    <n v="363.20000007748598"/>
    <n v="2"/>
    <n v="59.799999922514019"/>
  </r>
  <r>
    <x v="4"/>
    <d v="2018-05-01T00:00:00"/>
    <x v="6"/>
    <x v="0"/>
    <n v="571"/>
    <n v="600"/>
    <n v="511.20000007748598"/>
    <n v="29"/>
    <n v="88.799999922514019"/>
  </r>
  <r>
    <x v="4"/>
    <d v="2018-05-01T00:00:00"/>
    <x v="7"/>
    <x v="0"/>
    <n v="457"/>
    <n v="355"/>
    <n v="357.4337778737148"/>
    <n v="102"/>
    <n v="2.4337778737148028"/>
  </r>
  <r>
    <x v="4"/>
    <d v="2018-05-01T00:00:00"/>
    <x v="8"/>
    <x v="0"/>
    <n v="436"/>
    <n v="368"/>
    <n v="404.20000007748598"/>
    <n v="68"/>
    <n v="36.200000077485981"/>
  </r>
  <r>
    <x v="4"/>
    <d v="2018-05-01T00:00:00"/>
    <x v="9"/>
    <x v="0"/>
    <n v="493"/>
    <n v="402"/>
    <n v="502.16000011563301"/>
    <n v="91"/>
    <n v="100.16000011563301"/>
  </r>
  <r>
    <x v="4"/>
    <d v="2018-05-01T00:00:00"/>
    <x v="10"/>
    <x v="0"/>
    <n v="531"/>
    <n v="464"/>
    <n v="579.55088896540303"/>
    <n v="67"/>
    <n v="115.55088896540303"/>
  </r>
  <r>
    <x v="4"/>
    <d v="2018-05-01T00:00:00"/>
    <x v="11"/>
    <x v="0"/>
    <n v="528"/>
    <n v="468"/>
    <n v="565.35999980568886"/>
    <n v="60"/>
    <n v="97.359999805688858"/>
  </r>
  <r>
    <x v="4"/>
    <d v="2018-05-01T00:00:00"/>
    <x v="12"/>
    <x v="0"/>
    <n v="437"/>
    <n v="422"/>
    <n v="535.48399973660707"/>
    <n v="15"/>
    <n v="113.48399973660707"/>
  </r>
  <r>
    <x v="4"/>
    <d v="2018-05-01T00:00:00"/>
    <x v="13"/>
    <x v="0"/>
    <n v="344"/>
    <n v="413"/>
    <n v="510.8999996289611"/>
    <n v="69"/>
    <n v="97.899999628961098"/>
  </r>
  <r>
    <x v="4"/>
    <d v="2018-05-01T00:00:00"/>
    <x v="14"/>
    <x v="0"/>
    <n v="349"/>
    <n v="325"/>
    <n v="485.6993331198891"/>
    <n v="24"/>
    <n v="160.6993331198891"/>
  </r>
  <r>
    <x v="4"/>
    <d v="2018-05-01T00:00:00"/>
    <x v="15"/>
    <x v="0"/>
    <n v="336"/>
    <n v="298"/>
    <n v="490.70949931095038"/>
    <n v="38"/>
    <n v="192.70949931095038"/>
  </r>
  <r>
    <x v="4"/>
    <d v="2018-05-01T00:00:00"/>
    <x v="16"/>
    <x v="0"/>
    <n v="301"/>
    <n v="257"/>
    <n v="503.19999965727328"/>
    <n v="44"/>
    <n v="246.19999965727328"/>
  </r>
  <r>
    <x v="4"/>
    <d v="2018-05-01T00:00:00"/>
    <x v="17"/>
    <x v="0"/>
    <n v="221"/>
    <n v="227"/>
    <n v="417.00194378296533"/>
    <n v="6"/>
    <n v="190.00194378296533"/>
  </r>
  <r>
    <x v="4"/>
    <d v="2018-05-01T00:00:00"/>
    <x v="18"/>
    <x v="0"/>
    <n v="261"/>
    <n v="224"/>
    <n v="454.43099994659417"/>
    <n v="37"/>
    <n v="230.43099994659417"/>
  </r>
  <r>
    <x v="4"/>
    <d v="2018-05-01T00:00:00"/>
    <x v="19"/>
    <x v="0"/>
    <n v="276"/>
    <n v="277"/>
    <n v="444.92999970614909"/>
    <n v="1"/>
    <n v="167.92999970614909"/>
  </r>
  <r>
    <x v="4"/>
    <d v="2018-05-01T00:00:00"/>
    <x v="20"/>
    <x v="0"/>
    <n v="247"/>
    <n v="258"/>
    <n v="304.07999993860722"/>
    <n v="11"/>
    <n v="46.079999938607216"/>
  </r>
  <r>
    <x v="4"/>
    <d v="2018-05-01T00:00:00"/>
    <x v="21"/>
    <x v="0"/>
    <n v="251"/>
    <n v="443"/>
    <n v="471.20000007748598"/>
    <n v="192"/>
    <n v="28.200000077485981"/>
  </r>
  <r>
    <x v="4"/>
    <d v="2018-05-01T00:00:00"/>
    <x v="22"/>
    <x v="0"/>
    <n v="281"/>
    <n v="218"/>
    <n v="238.5420002388457"/>
    <n v="63"/>
    <n v="20.542000238845702"/>
  </r>
  <r>
    <x v="4"/>
    <d v="2018-05-01T00:00:00"/>
    <x v="23"/>
    <x v="0"/>
    <n v="205"/>
    <n v="187"/>
    <n v="171.16000011563301"/>
    <n v="18"/>
    <n v="15.839999884366989"/>
  </r>
  <r>
    <x v="4"/>
    <d v="2018-05-01T00:00:00"/>
    <x v="0"/>
    <x v="1"/>
    <n v="418"/>
    <n v="390"/>
    <n v="425.35500013977293"/>
    <n v="28"/>
    <n v="35.355000139772926"/>
  </r>
  <r>
    <x v="4"/>
    <d v="2018-05-01T00:00:00"/>
    <x v="1"/>
    <x v="1"/>
    <n v="312"/>
    <n v="316"/>
    <n v="330.55155555522072"/>
    <n v="4"/>
    <n v="14.551555555220716"/>
  </r>
  <r>
    <x v="4"/>
    <d v="2018-05-01T00:00:00"/>
    <x v="2"/>
    <x v="1"/>
    <n v="255"/>
    <n v="235"/>
    <n v="246.4559998631477"/>
    <n v="20"/>
    <n v="11.455999863147696"/>
  </r>
  <r>
    <x v="4"/>
    <d v="2018-05-01T00:00:00"/>
    <x v="3"/>
    <x v="1"/>
    <n v="213"/>
    <n v="217"/>
    <n v="226.50133322427669"/>
    <n v="4"/>
    <n v="9.5013332242766921"/>
  </r>
  <r>
    <x v="4"/>
    <d v="2018-05-01T00:00:00"/>
    <x v="4"/>
    <x v="1"/>
    <n v="186"/>
    <n v="217"/>
    <n v="229.7306667293112"/>
    <n v="31"/>
    <n v="12.730666729311196"/>
  </r>
  <r>
    <x v="4"/>
    <d v="2018-05-01T00:00:00"/>
    <x v="5"/>
    <x v="1"/>
    <n v="329"/>
    <n v="298"/>
    <n v="304.16399992182852"/>
    <n v="31"/>
    <n v="6.1639999218285197"/>
  </r>
  <r>
    <x v="4"/>
    <d v="2018-05-01T00:00:00"/>
    <x v="6"/>
    <x v="1"/>
    <n v="279"/>
    <n v="252"/>
    <n v="262.70799980250501"/>
    <n v="27"/>
    <n v="10.707999802505014"/>
  </r>
  <r>
    <x v="4"/>
    <d v="2018-05-01T00:00:00"/>
    <x v="7"/>
    <x v="1"/>
    <n v="189"/>
    <n v="171"/>
    <n v="318.68066646680239"/>
    <n v="18"/>
    <n v="147.68066646680239"/>
  </r>
  <r>
    <x v="4"/>
    <d v="2018-05-01T00:00:00"/>
    <x v="8"/>
    <x v="1"/>
    <n v="238"/>
    <n v="230"/>
    <n v="468.41333318563801"/>
    <n v="8"/>
    <n v="238.41333318563801"/>
  </r>
  <r>
    <x v="4"/>
    <d v="2018-05-01T00:00:00"/>
    <x v="9"/>
    <x v="1"/>
    <n v="216"/>
    <n v="211"/>
    <n v="442.00133326227467"/>
    <n v="5"/>
    <n v="231.00133326227467"/>
  </r>
  <r>
    <x v="4"/>
    <d v="2018-05-01T00:00:00"/>
    <x v="10"/>
    <x v="1"/>
    <n v="245"/>
    <n v="297"/>
    <n v="631.31266650371253"/>
    <n v="52"/>
    <n v="334.31266650371253"/>
  </r>
  <r>
    <x v="4"/>
    <d v="2018-05-01T00:00:00"/>
    <x v="11"/>
    <x v="1"/>
    <n v="176"/>
    <n v="178"/>
    <n v="395.36866678545874"/>
    <n v="2"/>
    <n v="217.36866678545874"/>
  </r>
  <r>
    <x v="4"/>
    <d v="2018-05-01T00:00:00"/>
    <x v="12"/>
    <x v="1"/>
    <n v="176"/>
    <n v="180"/>
    <n v="386.48177776758871"/>
    <n v="4"/>
    <n v="206.48177776758871"/>
  </r>
  <r>
    <x v="4"/>
    <d v="2018-05-01T00:00:00"/>
    <x v="13"/>
    <x v="1"/>
    <n v="256"/>
    <n v="263"/>
    <n v="361.46600000346081"/>
    <n v="7"/>
    <n v="98.466000003460806"/>
  </r>
  <r>
    <x v="4"/>
    <d v="2018-05-01T00:00:00"/>
    <x v="14"/>
    <x v="1"/>
    <n v="240"/>
    <n v="250"/>
    <n v="345.32555553987623"/>
    <n v="10"/>
    <n v="95.325555539876234"/>
  </r>
  <r>
    <x v="4"/>
    <d v="2018-05-01T00:00:00"/>
    <x v="15"/>
    <x v="1"/>
    <n v="227"/>
    <n v="251"/>
    <n v="388.07933335180081"/>
    <n v="24"/>
    <n v="137.07933335180081"/>
  </r>
  <r>
    <x v="4"/>
    <d v="2018-05-01T00:00:00"/>
    <x v="16"/>
    <x v="1"/>
    <n v="277"/>
    <n v="303"/>
    <n v="414.78666666398448"/>
    <n v="26"/>
    <n v="111.78666666398448"/>
  </r>
  <r>
    <x v="4"/>
    <d v="2018-05-01T00:00:00"/>
    <x v="17"/>
    <x v="1"/>
    <n v="338"/>
    <n v="322"/>
    <n v="489"/>
    <n v="16"/>
    <n v="167"/>
  </r>
  <r>
    <x v="4"/>
    <d v="2018-05-01T00:00:00"/>
    <x v="18"/>
    <x v="1"/>
    <n v="445"/>
    <n v="403"/>
    <n v="490.42533329948782"/>
    <n v="42"/>
    <n v="87.425333299487818"/>
  </r>
  <r>
    <x v="4"/>
    <d v="2018-05-01T00:00:00"/>
    <x v="19"/>
    <x v="1"/>
    <n v="454"/>
    <n v="381"/>
    <n v="418"/>
    <n v="73"/>
    <n v="37"/>
  </r>
  <r>
    <x v="4"/>
    <d v="2018-05-01T00:00:00"/>
    <x v="20"/>
    <x v="1"/>
    <n v="379"/>
    <n v="374"/>
    <n v="401.7066665937503"/>
    <n v="5"/>
    <n v="27.706666593750299"/>
  </r>
  <r>
    <x v="4"/>
    <d v="2018-05-01T00:00:00"/>
    <x v="21"/>
    <x v="1"/>
    <n v="552"/>
    <n v="492"/>
    <n v="525.59199991375203"/>
    <n v="60"/>
    <n v="33.591999913752034"/>
  </r>
  <r>
    <x v="4"/>
    <d v="2018-05-01T00:00:00"/>
    <x v="22"/>
    <x v="1"/>
    <n v="607"/>
    <n v="521"/>
    <n v="546.6079998960098"/>
    <n v="86"/>
    <n v="25.607999896009801"/>
  </r>
  <r>
    <x v="4"/>
    <d v="2018-05-01T00:00:00"/>
    <x v="23"/>
    <x v="1"/>
    <n v="528"/>
    <n v="508"/>
    <n v="473.10333338417115"/>
    <n v="20"/>
    <n v="34.896666615828849"/>
  </r>
  <r>
    <x v="5"/>
    <d v="2018-06-01T00:00:00"/>
    <x v="0"/>
    <x v="0"/>
    <n v="316"/>
    <n v="322"/>
    <n v="251.36622225244841"/>
    <n v="6"/>
    <n v="70.633777747551591"/>
  </r>
  <r>
    <x v="5"/>
    <d v="2018-06-01T00:00:00"/>
    <x v="1"/>
    <x v="0"/>
    <n v="198"/>
    <n v="212"/>
    <n v="169.84000012427569"/>
    <n v="14"/>
    <n v="42.15999987572431"/>
  </r>
  <r>
    <x v="5"/>
    <d v="2018-06-01T00:00:00"/>
    <x v="2"/>
    <x v="0"/>
    <n v="205"/>
    <n v="222"/>
    <n v="218.5599998533726"/>
    <n v="17"/>
    <n v="3.4400001466273977"/>
  </r>
  <r>
    <x v="5"/>
    <d v="2018-06-01T00:00:00"/>
    <x v="3"/>
    <x v="0"/>
    <n v="245"/>
    <n v="238"/>
    <n v="267.39111123184358"/>
    <n v="7"/>
    <n v="29.391111231843581"/>
  </r>
  <r>
    <x v="5"/>
    <d v="2018-06-01T00:00:00"/>
    <x v="4"/>
    <x v="0"/>
    <n v="279"/>
    <n v="272"/>
    <n v="276.82400008191672"/>
    <n v="7"/>
    <n v="4.8240000819167221"/>
  </r>
  <r>
    <x v="5"/>
    <d v="2018-06-01T00:00:00"/>
    <x v="5"/>
    <x v="0"/>
    <n v="403"/>
    <n v="371"/>
    <n v="366.17800006940962"/>
    <n v="32"/>
    <n v="4.8219999305903798"/>
  </r>
  <r>
    <x v="5"/>
    <d v="2018-06-01T00:00:00"/>
    <x v="6"/>
    <x v="0"/>
    <n v="485"/>
    <n v="419"/>
    <n v="435.43666669577362"/>
    <n v="66"/>
    <n v="16.436666695773624"/>
  </r>
  <r>
    <x v="5"/>
    <d v="2018-06-01T00:00:00"/>
    <x v="7"/>
    <x v="0"/>
    <n v="401"/>
    <n v="388"/>
    <n v="408.13911114409569"/>
    <n v="13"/>
    <n v="20.139111144095693"/>
  </r>
  <r>
    <x v="5"/>
    <d v="2018-06-01T00:00:00"/>
    <x v="8"/>
    <x v="0"/>
    <n v="399"/>
    <n v="410"/>
    <n v="431.87733333955208"/>
    <n v="11"/>
    <n v="21.877333339552081"/>
  </r>
  <r>
    <x v="5"/>
    <d v="2018-06-01T00:00:00"/>
    <x v="9"/>
    <x v="0"/>
    <n v="494"/>
    <n v="482"/>
    <n v="568.07377777298291"/>
    <n v="12"/>
    <n v="86.073777772982908"/>
  </r>
  <r>
    <x v="5"/>
    <d v="2018-06-01T00:00:00"/>
    <x v="10"/>
    <x v="0"/>
    <n v="535"/>
    <n v="532"/>
    <n v="629.41600013971333"/>
    <n v="3"/>
    <n v="97.416000139713333"/>
  </r>
  <r>
    <x v="5"/>
    <d v="2018-06-01T00:00:00"/>
    <x v="11"/>
    <x v="0"/>
    <n v="522"/>
    <n v="513"/>
    <n v="606.8800000846386"/>
    <n v="9"/>
    <n v="93.880000084638596"/>
  </r>
  <r>
    <x v="5"/>
    <d v="2018-06-01T00:00:00"/>
    <x v="12"/>
    <x v="0"/>
    <n v="469"/>
    <n v="453"/>
    <n v="552.00000008940697"/>
    <n v="16"/>
    <n v="99.000000089406967"/>
  </r>
  <r>
    <x v="5"/>
    <d v="2018-06-01T00:00:00"/>
    <x v="13"/>
    <x v="0"/>
    <n v="415"/>
    <n v="389"/>
    <n v="492.00000008940702"/>
    <n v="26"/>
    <n v="103.00000008940702"/>
  </r>
  <r>
    <x v="5"/>
    <d v="2018-06-01T00:00:00"/>
    <x v="14"/>
    <x v="0"/>
    <n v="336"/>
    <n v="333"/>
    <n v="455.00000008940702"/>
    <n v="3"/>
    <n v="122.00000008940702"/>
  </r>
  <r>
    <x v="5"/>
    <d v="2018-06-01T00:00:00"/>
    <x v="15"/>
    <x v="0"/>
    <n v="302"/>
    <n v="305"/>
    <n v="402.39999963343138"/>
    <n v="3"/>
    <n v="97.399999633431378"/>
  </r>
  <r>
    <x v="5"/>
    <d v="2018-06-01T00:00:00"/>
    <x v="16"/>
    <x v="0"/>
    <n v="230"/>
    <n v="232"/>
    <n v="377.96899943351752"/>
    <n v="2"/>
    <n v="145.96899943351752"/>
  </r>
  <r>
    <x v="5"/>
    <d v="2018-06-01T00:00:00"/>
    <x v="17"/>
    <x v="0"/>
    <n v="200"/>
    <n v="259"/>
    <n v="370.19299981395397"/>
    <n v="59"/>
    <n v="111.19299981395397"/>
  </r>
  <r>
    <x v="5"/>
    <d v="2018-06-01T00:00:00"/>
    <x v="18"/>
    <x v="0"/>
    <n v="180"/>
    <n v="270"/>
    <n v="398.15999993681908"/>
    <n v="90"/>
    <n v="128.15999993681908"/>
  </r>
  <r>
    <x v="5"/>
    <d v="2018-06-01T00:00:00"/>
    <x v="19"/>
    <x v="0"/>
    <n v="261"/>
    <n v="201"/>
    <n v="348.20000007748598"/>
    <n v="60"/>
    <n v="147.20000007748598"/>
  </r>
  <r>
    <x v="5"/>
    <d v="2018-06-01T00:00:00"/>
    <x v="20"/>
    <x v="0"/>
    <n v="241"/>
    <n v="197"/>
    <n v="245.10000011672579"/>
    <n v="44"/>
    <n v="48.100000116725795"/>
  </r>
  <r>
    <x v="5"/>
    <d v="2018-06-01T00:00:00"/>
    <x v="21"/>
    <x v="0"/>
    <n v="185"/>
    <n v="197"/>
    <n v="219.49999985098839"/>
    <n v="12"/>
    <n v="22.499999850988388"/>
  </r>
  <r>
    <x v="5"/>
    <d v="2018-06-01T00:00:00"/>
    <x v="22"/>
    <x v="0"/>
    <n v="234"/>
    <n v="235"/>
    <n v="258.88666676779587"/>
    <n v="1"/>
    <n v="23.886666767795873"/>
  </r>
  <r>
    <x v="5"/>
    <d v="2018-06-01T00:00:00"/>
    <x v="23"/>
    <x v="0"/>
    <n v="240"/>
    <n v="207"/>
    <n v="177.72000012844799"/>
    <n v="33"/>
    <n v="29.279999871552008"/>
  </r>
  <r>
    <x v="5"/>
    <d v="2018-06-01T00:00:00"/>
    <x v="0"/>
    <x v="1"/>
    <n v="470"/>
    <n v="451"/>
    <n v="423.60000009536742"/>
    <n v="19"/>
    <n v="27.39999990463258"/>
  </r>
  <r>
    <x v="5"/>
    <d v="2018-06-01T00:00:00"/>
    <x v="1"/>
    <x v="1"/>
    <n v="378"/>
    <n v="348"/>
    <n v="354.99866660386323"/>
    <n v="30"/>
    <n v="6.9986666038632279"/>
  </r>
  <r>
    <x v="5"/>
    <d v="2018-06-01T00:00:00"/>
    <x v="2"/>
    <x v="1"/>
    <n v="269"/>
    <n v="310"/>
    <n v="314.34133330980939"/>
    <n v="41"/>
    <n v="4.3413333098093858"/>
  </r>
  <r>
    <x v="5"/>
    <d v="2018-06-01T00:00:00"/>
    <x v="3"/>
    <x v="1"/>
    <n v="218"/>
    <n v="212"/>
    <n v="220.67999992072583"/>
    <n v="6"/>
    <n v="8.6799999207258338"/>
  </r>
  <r>
    <x v="5"/>
    <d v="2018-06-01T00:00:00"/>
    <x v="4"/>
    <x v="1"/>
    <n v="155"/>
    <n v="188"/>
    <n v="188.60666663795709"/>
    <n v="33"/>
    <n v="0.60666663795709042"/>
  </r>
  <r>
    <x v="5"/>
    <d v="2018-06-01T00:00:00"/>
    <x v="5"/>
    <x v="1"/>
    <n v="168"/>
    <n v="203"/>
    <n v="214.31999988779427"/>
    <n v="35"/>
    <n v="11.319999887794268"/>
  </r>
  <r>
    <x v="5"/>
    <d v="2018-06-01T00:00:00"/>
    <x v="6"/>
    <x v="1"/>
    <n v="198"/>
    <n v="193"/>
    <n v="245.15999989919365"/>
    <n v="5"/>
    <n v="52.15999989919365"/>
  </r>
  <r>
    <x v="5"/>
    <d v="2018-06-01T00:00:00"/>
    <x v="7"/>
    <x v="1"/>
    <n v="145"/>
    <n v="194"/>
    <n v="235.53499985684951"/>
    <n v="49"/>
    <n v="41.53499985684951"/>
  </r>
  <r>
    <x v="5"/>
    <d v="2018-06-01T00:00:00"/>
    <x v="8"/>
    <x v="1"/>
    <n v="226"/>
    <n v="222"/>
    <n v="304.28777767643334"/>
    <n v="4"/>
    <n v="82.287777676433336"/>
  </r>
  <r>
    <x v="5"/>
    <d v="2018-06-01T00:00:00"/>
    <x v="9"/>
    <x v="1"/>
    <n v="241"/>
    <n v="269"/>
    <n v="364"/>
    <n v="28"/>
    <n v="95"/>
  </r>
  <r>
    <x v="5"/>
    <d v="2018-06-01T00:00:00"/>
    <x v="10"/>
    <x v="1"/>
    <n v="177"/>
    <n v="173"/>
    <n v="241"/>
    <n v="4"/>
    <n v="68"/>
  </r>
  <r>
    <x v="5"/>
    <d v="2018-06-01T00:00:00"/>
    <x v="11"/>
    <x v="1"/>
    <n v="145"/>
    <n v="141"/>
    <n v="213"/>
    <n v="4"/>
    <n v="72"/>
  </r>
  <r>
    <x v="5"/>
    <d v="2018-06-01T00:00:00"/>
    <x v="12"/>
    <x v="1"/>
    <n v="164"/>
    <n v="150"/>
    <n v="222"/>
    <n v="14"/>
    <n v="72"/>
  </r>
  <r>
    <x v="5"/>
    <d v="2018-06-01T00:00:00"/>
    <x v="13"/>
    <x v="1"/>
    <n v="338"/>
    <n v="441"/>
    <n v="345"/>
    <n v="103"/>
    <n v="96"/>
  </r>
  <r>
    <x v="5"/>
    <d v="2018-06-01T00:00:00"/>
    <x v="14"/>
    <x v="1"/>
    <n v="220"/>
    <n v="225"/>
    <n v="307"/>
    <n v="5"/>
    <n v="82"/>
  </r>
  <r>
    <x v="5"/>
    <d v="2018-06-01T00:00:00"/>
    <x v="15"/>
    <x v="1"/>
    <n v="228"/>
    <n v="237"/>
    <n v="338"/>
    <n v="9"/>
    <n v="101"/>
  </r>
  <r>
    <x v="5"/>
    <d v="2018-06-01T00:00:00"/>
    <x v="16"/>
    <x v="1"/>
    <n v="258"/>
    <n v="253"/>
    <n v="378"/>
    <n v="5"/>
    <n v="125"/>
  </r>
  <r>
    <x v="5"/>
    <d v="2018-06-01T00:00:00"/>
    <x v="17"/>
    <x v="1"/>
    <n v="339"/>
    <n v="347"/>
    <n v="432"/>
    <n v="8"/>
    <n v="85"/>
  </r>
  <r>
    <x v="5"/>
    <d v="2018-06-01T00:00:00"/>
    <x v="18"/>
    <x v="1"/>
    <n v="419"/>
    <n v="409"/>
    <n v="481"/>
    <n v="10"/>
    <n v="72"/>
  </r>
  <r>
    <x v="5"/>
    <d v="2018-06-01T00:00:00"/>
    <x v="19"/>
    <x v="1"/>
    <n v="432"/>
    <n v="406"/>
    <n v="373"/>
    <n v="26"/>
    <n v="33"/>
  </r>
  <r>
    <x v="5"/>
    <d v="2018-06-01T00:00:00"/>
    <x v="20"/>
    <x v="1"/>
    <n v="393"/>
    <n v="343"/>
    <n v="337"/>
    <n v="50"/>
    <n v="6"/>
  </r>
  <r>
    <x v="5"/>
    <d v="2018-06-01T00:00:00"/>
    <x v="21"/>
    <x v="1"/>
    <n v="531"/>
    <n v="523"/>
    <n v="528"/>
    <n v="8"/>
    <n v="5"/>
  </r>
  <r>
    <x v="5"/>
    <d v="2018-06-01T00:00:00"/>
    <x v="22"/>
    <x v="1"/>
    <n v="575"/>
    <n v="563"/>
    <n v="557"/>
    <n v="12"/>
    <n v="6"/>
  </r>
  <r>
    <x v="5"/>
    <d v="2018-06-01T00:00:00"/>
    <x v="23"/>
    <x v="1"/>
    <n v="569"/>
    <n v="487"/>
    <n v="519.30622220784426"/>
    <n v="82"/>
    <n v="32.306222207844257"/>
  </r>
  <r>
    <x v="6"/>
    <d v="2018-07-01T00:00:00"/>
    <x v="0"/>
    <x v="0"/>
    <n v="231"/>
    <n v="196"/>
    <n v="190.53666659742589"/>
    <n v="35"/>
    <n v="5.4633334025741078"/>
  </r>
  <r>
    <x v="6"/>
    <d v="2018-07-01T00:00:00"/>
    <x v="1"/>
    <x v="0"/>
    <n v="203"/>
    <n v="155"/>
    <n v="147.87866662393009"/>
    <n v="48"/>
    <n v="7.1213333760699129"/>
  </r>
  <r>
    <x v="6"/>
    <d v="2018-07-01T00:00:00"/>
    <x v="2"/>
    <x v="0"/>
    <n v="160"/>
    <n v="145"/>
    <n v="170.8859999239445"/>
    <n v="15"/>
    <n v="25.885999923944496"/>
  </r>
  <r>
    <x v="6"/>
    <d v="2018-07-01T00:00:00"/>
    <x v="3"/>
    <x v="0"/>
    <n v="141"/>
    <n v="178"/>
    <n v="204.85199995487929"/>
    <n v="37"/>
    <n v="26.85199995487929"/>
  </r>
  <r>
    <x v="6"/>
    <d v="2018-07-01T00:00:00"/>
    <x v="4"/>
    <x v="0"/>
    <n v="229"/>
    <n v="222"/>
    <n v="249.31111120184261"/>
    <n v="7"/>
    <n v="27.311111201842607"/>
  </r>
  <r>
    <x v="6"/>
    <d v="2018-07-01T00:00:00"/>
    <x v="5"/>
    <x v="0"/>
    <n v="320"/>
    <n v="303"/>
    <n v="319.29799987748271"/>
    <n v="17"/>
    <n v="16.29799987748271"/>
  </r>
  <r>
    <x v="6"/>
    <d v="2018-07-01T00:00:00"/>
    <x v="6"/>
    <x v="0"/>
    <n v="445"/>
    <n v="358"/>
    <n v="389.90444454451398"/>
    <n v="87"/>
    <n v="31.904444544513979"/>
  </r>
  <r>
    <x v="6"/>
    <d v="2018-07-01T00:00:00"/>
    <x v="7"/>
    <x v="0"/>
    <n v="404"/>
    <n v="387"/>
    <n v="350.35066672513881"/>
    <n v="17"/>
    <n v="36.649333274861192"/>
  </r>
  <r>
    <x v="6"/>
    <d v="2018-07-01T00:00:00"/>
    <x v="8"/>
    <x v="0"/>
    <n v="461"/>
    <n v="430"/>
    <n v="368.76000003616019"/>
    <n v="31"/>
    <n v="61.239999963839807"/>
  </r>
  <r>
    <x v="6"/>
    <d v="2018-07-01T00:00:00"/>
    <x v="9"/>
    <x v="0"/>
    <n v="549"/>
    <n v="498"/>
    <n v="569.7561107717454"/>
    <n v="51"/>
    <n v="71.756110771745398"/>
  </r>
  <r>
    <x v="6"/>
    <d v="2018-07-01T00:00:00"/>
    <x v="10"/>
    <x v="0"/>
    <n v="579"/>
    <n v="560"/>
    <n v="618.44394434541459"/>
    <n v="19"/>
    <n v="58.443944345414593"/>
  </r>
  <r>
    <x v="6"/>
    <d v="2018-07-01T00:00:00"/>
    <x v="11"/>
    <x v="0"/>
    <n v="547"/>
    <n v="554"/>
    <n v="631.11999912559986"/>
    <n v="7"/>
    <n v="77.119999125599861"/>
  </r>
  <r>
    <x v="6"/>
    <d v="2018-07-01T00:00:00"/>
    <x v="12"/>
    <x v="0"/>
    <n v="455"/>
    <n v="463"/>
    <n v="545.91116612975804"/>
    <n v="8"/>
    <n v="82.911166129758044"/>
  </r>
  <r>
    <x v="6"/>
    <d v="2018-07-01T00:00:00"/>
    <x v="13"/>
    <x v="0"/>
    <n v="390"/>
    <n v="411"/>
    <n v="498.39999955147499"/>
    <n v="21"/>
    <n v="87.399999551474991"/>
  </r>
  <r>
    <x v="6"/>
    <d v="2018-07-01T00:00:00"/>
    <x v="14"/>
    <x v="0"/>
    <n v="342"/>
    <n v="327"/>
    <n v="437.00000008940702"/>
    <n v="15"/>
    <n v="110.00000008940702"/>
  </r>
  <r>
    <x v="6"/>
    <d v="2018-07-01T00:00:00"/>
    <x v="15"/>
    <x v="0"/>
    <n v="289"/>
    <n v="269"/>
    <n v="409.58499998425441"/>
    <n v="20"/>
    <n v="140.58499998425441"/>
  </r>
  <r>
    <x v="6"/>
    <d v="2018-07-01T00:00:00"/>
    <x v="16"/>
    <x v="0"/>
    <n v="245"/>
    <n v="250"/>
    <n v="389.31999953091139"/>
    <n v="5"/>
    <n v="139.31999953091139"/>
  </r>
  <r>
    <x v="6"/>
    <d v="2018-07-01T00:00:00"/>
    <x v="17"/>
    <x v="0"/>
    <n v="187"/>
    <n v="249"/>
    <n v="382.39999969303608"/>
    <n v="62"/>
    <n v="133.39999969303608"/>
  </r>
  <r>
    <x v="6"/>
    <d v="2018-07-01T00:00:00"/>
    <x v="18"/>
    <x v="0"/>
    <n v="205"/>
    <n v="201"/>
    <n v="310.31999990344048"/>
    <n v="4"/>
    <n v="109.31999990344048"/>
  </r>
  <r>
    <x v="6"/>
    <d v="2018-07-01T00:00:00"/>
    <x v="19"/>
    <x v="0"/>
    <n v="197"/>
    <n v="180"/>
    <n v="366.56400002539158"/>
    <n v="17"/>
    <n v="186.56400002539158"/>
  </r>
  <r>
    <x v="6"/>
    <d v="2018-07-01T00:00:00"/>
    <x v="20"/>
    <x v="0"/>
    <n v="198"/>
    <n v="210"/>
    <n v="304.20000007748598"/>
    <n v="12"/>
    <n v="94.200000077485981"/>
  </r>
  <r>
    <x v="6"/>
    <d v="2018-07-01T00:00:00"/>
    <x v="21"/>
    <x v="0"/>
    <n v="160"/>
    <n v="147"/>
    <n v="117.12333339403069"/>
    <n v="13"/>
    <n v="29.876666605969305"/>
  </r>
  <r>
    <x v="6"/>
    <d v="2018-07-01T00:00:00"/>
    <x v="22"/>
    <x v="0"/>
    <n v="216"/>
    <n v="218"/>
    <n v="176.8533333833019"/>
    <n v="2"/>
    <n v="41.146666616698099"/>
  </r>
  <r>
    <x v="6"/>
    <d v="2018-07-01T00:00:00"/>
    <x v="23"/>
    <x v="0"/>
    <n v="137"/>
    <n v="109"/>
    <n v="93.361777659878101"/>
    <n v="28"/>
    <n v="15.638222340121899"/>
  </r>
  <r>
    <x v="6"/>
    <d v="2018-07-01T00:00:00"/>
    <x v="0"/>
    <x v="1"/>
    <n v="438"/>
    <n v="438"/>
    <n v="443"/>
    <n v="0"/>
    <n v="5"/>
  </r>
  <r>
    <x v="6"/>
    <d v="2018-07-01T00:00:00"/>
    <x v="1"/>
    <x v="1"/>
    <n v="337"/>
    <n v="346"/>
    <n v="348"/>
    <n v="9"/>
    <n v="2"/>
  </r>
  <r>
    <x v="6"/>
    <d v="2018-07-01T00:00:00"/>
    <x v="2"/>
    <x v="1"/>
    <n v="276"/>
    <n v="263"/>
    <n v="264.05422216802833"/>
    <n v="13"/>
    <n v="1.0542221680283319"/>
  </r>
  <r>
    <x v="6"/>
    <d v="2018-07-01T00:00:00"/>
    <x v="3"/>
    <x v="1"/>
    <n v="195"/>
    <n v="227"/>
    <n v="226.21199995838106"/>
    <n v="32"/>
    <n v="0.78800004161894321"/>
  </r>
  <r>
    <x v="6"/>
    <d v="2018-07-01T00:00:00"/>
    <x v="4"/>
    <x v="1"/>
    <n v="159"/>
    <n v="184"/>
    <n v="182.86399997398257"/>
    <n v="25"/>
    <n v="1.1360000260174274"/>
  </r>
  <r>
    <x v="6"/>
    <d v="2018-07-01T00:00:00"/>
    <x v="5"/>
    <x v="1"/>
    <n v="161"/>
    <n v="192"/>
    <n v="191.77333318938813"/>
    <n v="31"/>
    <n v="0.22666681061187433"/>
  </r>
  <r>
    <x v="6"/>
    <d v="2018-07-01T00:00:00"/>
    <x v="6"/>
    <x v="1"/>
    <n v="206"/>
    <n v="178"/>
    <n v="262.38933326452968"/>
    <n v="28"/>
    <n v="84.389333264529682"/>
  </r>
  <r>
    <x v="6"/>
    <d v="2018-07-01T00:00:00"/>
    <x v="7"/>
    <x v="1"/>
    <n v="157"/>
    <n v="163"/>
    <n v="163.83833335799477"/>
    <n v="6"/>
    <n v="0.83833335799477027"/>
  </r>
  <r>
    <x v="6"/>
    <d v="2018-07-01T00:00:00"/>
    <x v="8"/>
    <x v="1"/>
    <n v="255"/>
    <n v="232"/>
    <n v="282.57283328125874"/>
    <n v="23"/>
    <n v="50.572833281258738"/>
  </r>
  <r>
    <x v="6"/>
    <d v="2018-07-01T00:00:00"/>
    <x v="9"/>
    <x v="1"/>
    <n v="220"/>
    <n v="202"/>
    <n v="250"/>
    <n v="18"/>
    <n v="48"/>
  </r>
  <r>
    <x v="6"/>
    <d v="2018-07-01T00:00:00"/>
    <x v="10"/>
    <x v="1"/>
    <n v="153"/>
    <n v="118"/>
    <n v="158"/>
    <n v="35"/>
    <n v="40"/>
  </r>
  <r>
    <x v="6"/>
    <d v="2018-07-01T00:00:00"/>
    <x v="11"/>
    <x v="1"/>
    <n v="227"/>
    <n v="222"/>
    <n v="245"/>
    <n v="5"/>
    <n v="23"/>
  </r>
  <r>
    <x v="6"/>
    <d v="2018-07-01T00:00:00"/>
    <x v="12"/>
    <x v="1"/>
    <n v="138"/>
    <n v="142"/>
    <n v="179"/>
    <n v="4"/>
    <n v="37"/>
  </r>
  <r>
    <x v="6"/>
    <d v="2018-07-01T00:00:00"/>
    <x v="13"/>
    <x v="1"/>
    <n v="173"/>
    <n v="178"/>
    <n v="233"/>
    <n v="5"/>
    <n v="55"/>
  </r>
  <r>
    <x v="6"/>
    <d v="2018-07-01T00:00:00"/>
    <x v="14"/>
    <x v="1"/>
    <n v="222"/>
    <n v="200"/>
    <n v="260"/>
    <n v="22"/>
    <n v="60"/>
  </r>
  <r>
    <x v="6"/>
    <d v="2018-07-01T00:00:00"/>
    <x v="15"/>
    <x v="1"/>
    <n v="227"/>
    <n v="217"/>
    <n v="341"/>
    <n v="10"/>
    <n v="124"/>
  </r>
  <r>
    <x v="6"/>
    <d v="2018-07-01T00:00:00"/>
    <x v="16"/>
    <x v="1"/>
    <n v="269"/>
    <n v="266"/>
    <n v="371"/>
    <n v="3"/>
    <n v="105"/>
  </r>
  <r>
    <x v="6"/>
    <d v="2018-07-01T00:00:00"/>
    <x v="17"/>
    <x v="1"/>
    <n v="321"/>
    <n v="362"/>
    <n v="458"/>
    <n v="41"/>
    <n v="96"/>
  </r>
  <r>
    <x v="6"/>
    <d v="2018-07-01T00:00:00"/>
    <x v="18"/>
    <x v="1"/>
    <n v="427"/>
    <n v="443"/>
    <n v="510"/>
    <n v="16"/>
    <n v="67"/>
  </r>
  <r>
    <x v="6"/>
    <d v="2018-07-01T00:00:00"/>
    <x v="19"/>
    <x v="1"/>
    <n v="424"/>
    <n v="386"/>
    <n v="383"/>
    <n v="38"/>
    <n v="3"/>
  </r>
  <r>
    <x v="6"/>
    <d v="2018-07-01T00:00:00"/>
    <x v="20"/>
    <x v="1"/>
    <n v="375"/>
    <n v="363"/>
    <n v="375"/>
    <n v="12"/>
    <n v="12"/>
  </r>
  <r>
    <x v="6"/>
    <d v="2018-07-01T00:00:00"/>
    <x v="21"/>
    <x v="1"/>
    <n v="526"/>
    <n v="514"/>
    <n v="508"/>
    <n v="12"/>
    <n v="6"/>
  </r>
  <r>
    <x v="6"/>
    <d v="2018-07-01T00:00:00"/>
    <x v="22"/>
    <x v="1"/>
    <n v="617"/>
    <n v="567"/>
    <n v="564"/>
    <n v="50"/>
    <n v="3"/>
  </r>
  <r>
    <x v="6"/>
    <d v="2018-07-01T00:00:00"/>
    <x v="23"/>
    <x v="1"/>
    <n v="548"/>
    <n v="497"/>
    <n v="506"/>
    <n v="51"/>
    <n v="9"/>
  </r>
  <r>
    <x v="7"/>
    <d v="2018-08-01T00:00:00"/>
    <x v="0"/>
    <x v="0"/>
    <n v="250"/>
    <n v="254"/>
    <n v="0"/>
    <n v="4"/>
    <n v="254"/>
  </r>
  <r>
    <x v="7"/>
    <d v="2018-08-01T00:00:00"/>
    <x v="1"/>
    <x v="0"/>
    <n v="146"/>
    <n v="148"/>
    <n v="0"/>
    <n v="2"/>
    <n v="148"/>
  </r>
  <r>
    <x v="7"/>
    <d v="2018-08-01T00:00:00"/>
    <x v="2"/>
    <x v="0"/>
    <n v="128"/>
    <n v="140"/>
    <n v="0"/>
    <n v="12"/>
    <n v="140"/>
  </r>
  <r>
    <x v="7"/>
    <d v="2018-08-01T00:00:00"/>
    <x v="3"/>
    <x v="0"/>
    <n v="178"/>
    <n v="193"/>
    <n v="0"/>
    <n v="15"/>
    <n v="193"/>
  </r>
  <r>
    <x v="7"/>
    <d v="2018-08-01T00:00:00"/>
    <x v="4"/>
    <x v="0"/>
    <n v="245"/>
    <n v="239"/>
    <n v="0"/>
    <n v="6"/>
    <n v="239"/>
  </r>
  <r>
    <x v="7"/>
    <d v="2018-08-01T00:00:00"/>
    <x v="5"/>
    <x v="0"/>
    <n v="414"/>
    <n v="375"/>
    <n v="0"/>
    <n v="39"/>
    <n v="375"/>
  </r>
  <r>
    <x v="7"/>
    <d v="2018-08-01T00:00:00"/>
    <x v="6"/>
    <x v="0"/>
    <n v="533"/>
    <n v="473"/>
    <n v="0"/>
    <n v="60"/>
    <n v="473"/>
  </r>
  <r>
    <x v="7"/>
    <d v="2018-08-01T00:00:00"/>
    <x v="7"/>
    <x v="0"/>
    <n v="371"/>
    <n v="376"/>
    <n v="0"/>
    <n v="5"/>
    <n v="376"/>
  </r>
  <r>
    <x v="7"/>
    <d v="2018-08-01T00:00:00"/>
    <x v="8"/>
    <x v="0"/>
    <n v="439"/>
    <n v="448"/>
    <n v="0"/>
    <n v="9"/>
    <n v="448"/>
  </r>
  <r>
    <x v="7"/>
    <d v="2018-08-01T00:00:00"/>
    <x v="9"/>
    <x v="0"/>
    <n v="456"/>
    <n v="487"/>
    <n v="0"/>
    <n v="31"/>
    <n v="487"/>
  </r>
  <r>
    <x v="7"/>
    <d v="2018-08-01T00:00:00"/>
    <x v="10"/>
    <x v="0"/>
    <n v="567"/>
    <n v="603"/>
    <n v="0"/>
    <n v="36"/>
    <n v="603"/>
  </r>
  <r>
    <x v="7"/>
    <d v="2018-08-01T00:00:00"/>
    <x v="11"/>
    <x v="0"/>
    <n v="550"/>
    <n v="576"/>
    <n v="0"/>
    <n v="26"/>
    <n v="576"/>
  </r>
  <r>
    <x v="7"/>
    <d v="2018-08-01T00:00:00"/>
    <x v="12"/>
    <x v="0"/>
    <n v="515"/>
    <n v="502"/>
    <n v="0"/>
    <n v="13"/>
    <n v="502"/>
  </r>
  <r>
    <x v="7"/>
    <d v="2018-08-01T00:00:00"/>
    <x v="13"/>
    <x v="0"/>
    <n v="449"/>
    <n v="434"/>
    <n v="0"/>
    <n v="15"/>
    <n v="434"/>
  </r>
  <r>
    <x v="7"/>
    <d v="2018-08-01T00:00:00"/>
    <x v="14"/>
    <x v="0"/>
    <n v="332"/>
    <n v="382"/>
    <n v="0"/>
    <n v="50"/>
    <n v="382"/>
  </r>
  <r>
    <x v="7"/>
    <d v="2018-08-01T00:00:00"/>
    <x v="15"/>
    <x v="0"/>
    <n v="280"/>
    <n v="296"/>
    <n v="0"/>
    <n v="16"/>
    <n v="296"/>
  </r>
  <r>
    <x v="7"/>
    <d v="2018-08-01T00:00:00"/>
    <x v="16"/>
    <x v="0"/>
    <n v="256"/>
    <n v="265"/>
    <n v="0"/>
    <n v="9"/>
    <n v="265"/>
  </r>
  <r>
    <x v="7"/>
    <d v="2018-08-01T00:00:00"/>
    <x v="17"/>
    <x v="0"/>
    <n v="214"/>
    <n v="218"/>
    <n v="0"/>
    <n v="4"/>
    <n v="218"/>
  </r>
  <r>
    <x v="7"/>
    <d v="2018-08-01T00:00:00"/>
    <x v="18"/>
    <x v="0"/>
    <n v="208"/>
    <n v="224"/>
    <n v="0"/>
    <n v="16"/>
    <n v="224"/>
  </r>
  <r>
    <x v="7"/>
    <d v="2018-08-01T00:00:00"/>
    <x v="19"/>
    <x v="0"/>
    <n v="272"/>
    <n v="271"/>
    <n v="0"/>
    <n v="1"/>
    <n v="271"/>
  </r>
  <r>
    <x v="7"/>
    <d v="2018-08-01T00:00:00"/>
    <x v="20"/>
    <x v="0"/>
    <n v="202"/>
    <n v="199"/>
    <n v="0"/>
    <n v="3"/>
    <n v="199"/>
  </r>
  <r>
    <x v="7"/>
    <d v="2018-08-01T00:00:00"/>
    <x v="21"/>
    <x v="0"/>
    <n v="119"/>
    <n v="117"/>
    <n v="0"/>
    <n v="2"/>
    <n v="117"/>
  </r>
  <r>
    <x v="7"/>
    <d v="2018-08-01T00:00:00"/>
    <x v="22"/>
    <x v="0"/>
    <n v="163"/>
    <n v="165"/>
    <n v="0"/>
    <n v="2"/>
    <n v="165"/>
  </r>
  <r>
    <x v="7"/>
    <d v="2018-08-01T00:00:00"/>
    <x v="23"/>
    <x v="0"/>
    <n v="173"/>
    <n v="175"/>
    <n v="0"/>
    <n v="2"/>
    <n v="175"/>
  </r>
  <r>
    <x v="7"/>
    <d v="2018-08-01T00:00:00"/>
    <x v="0"/>
    <x v="1"/>
    <n v="437"/>
    <n v="440"/>
    <n v="0"/>
    <n v="3"/>
    <n v="440"/>
  </r>
  <r>
    <x v="7"/>
    <d v="2018-08-01T00:00:00"/>
    <x v="1"/>
    <x v="1"/>
    <n v="316"/>
    <n v="308"/>
    <n v="0"/>
    <n v="8"/>
    <n v="308"/>
  </r>
  <r>
    <x v="7"/>
    <d v="2018-08-01T00:00:00"/>
    <x v="2"/>
    <x v="1"/>
    <n v="250"/>
    <n v="270"/>
    <n v="0"/>
    <n v="20"/>
    <n v="270"/>
  </r>
  <r>
    <x v="7"/>
    <d v="2018-08-01T00:00:00"/>
    <x v="3"/>
    <x v="1"/>
    <n v="195"/>
    <n v="227"/>
    <n v="0"/>
    <n v="32"/>
    <n v="227"/>
  </r>
  <r>
    <x v="7"/>
    <d v="2018-08-01T00:00:00"/>
    <x v="4"/>
    <x v="1"/>
    <n v="150"/>
    <n v="176"/>
    <n v="0"/>
    <n v="26"/>
    <n v="176"/>
  </r>
  <r>
    <x v="7"/>
    <d v="2018-08-01T00:00:00"/>
    <x v="5"/>
    <x v="1"/>
    <n v="187"/>
    <n v="181"/>
    <n v="0"/>
    <n v="6"/>
    <n v="181"/>
  </r>
  <r>
    <x v="7"/>
    <d v="2018-08-01T00:00:00"/>
    <x v="6"/>
    <x v="1"/>
    <n v="207"/>
    <n v="204"/>
    <n v="0"/>
    <n v="3"/>
    <n v="204"/>
  </r>
  <r>
    <x v="7"/>
    <d v="2018-08-01T00:00:00"/>
    <x v="7"/>
    <x v="1"/>
    <n v="191"/>
    <n v="187"/>
    <n v="0"/>
    <n v="4"/>
    <n v="187"/>
  </r>
  <r>
    <x v="7"/>
    <d v="2018-08-01T00:00:00"/>
    <x v="8"/>
    <x v="1"/>
    <n v="224"/>
    <n v="222"/>
    <n v="0"/>
    <n v="2"/>
    <n v="222"/>
  </r>
  <r>
    <x v="7"/>
    <d v="2018-08-01T00:00:00"/>
    <x v="9"/>
    <x v="1"/>
    <n v="236"/>
    <n v="234"/>
    <n v="0"/>
    <n v="2"/>
    <n v="234"/>
  </r>
  <r>
    <x v="7"/>
    <d v="2018-08-01T00:00:00"/>
    <x v="10"/>
    <x v="1"/>
    <n v="218"/>
    <n v="209"/>
    <n v="0"/>
    <n v="9"/>
    <n v="209"/>
  </r>
  <r>
    <x v="7"/>
    <d v="2018-08-01T00:00:00"/>
    <x v="11"/>
    <x v="1"/>
    <n v="169"/>
    <n v="169"/>
    <n v="0"/>
    <n v="0"/>
    <n v="169"/>
  </r>
  <r>
    <x v="7"/>
    <d v="2018-08-01T00:00:00"/>
    <x v="12"/>
    <x v="1"/>
    <n v="189"/>
    <n v="170"/>
    <n v="0"/>
    <n v="19"/>
    <n v="170"/>
  </r>
  <r>
    <x v="7"/>
    <d v="2018-08-01T00:00:00"/>
    <x v="13"/>
    <x v="1"/>
    <n v="227"/>
    <n v="237"/>
    <n v="0"/>
    <n v="10"/>
    <n v="237"/>
  </r>
  <r>
    <x v="7"/>
    <d v="2018-08-01T00:00:00"/>
    <x v="14"/>
    <x v="1"/>
    <n v="200"/>
    <n v="223"/>
    <n v="0"/>
    <n v="23"/>
    <n v="223"/>
  </r>
  <r>
    <x v="7"/>
    <d v="2018-08-01T00:00:00"/>
    <x v="15"/>
    <x v="1"/>
    <n v="211"/>
    <n v="223"/>
    <n v="0"/>
    <n v="12"/>
    <n v="223"/>
  </r>
  <r>
    <x v="7"/>
    <d v="2018-08-01T00:00:00"/>
    <x v="16"/>
    <x v="1"/>
    <n v="283"/>
    <n v="315"/>
    <n v="0"/>
    <n v="32"/>
    <n v="315"/>
  </r>
  <r>
    <x v="7"/>
    <d v="2018-08-01T00:00:00"/>
    <x v="17"/>
    <x v="1"/>
    <n v="363"/>
    <n v="390"/>
    <n v="0"/>
    <n v="27"/>
    <n v="390"/>
  </r>
  <r>
    <x v="7"/>
    <d v="2018-08-01T00:00:00"/>
    <x v="18"/>
    <x v="1"/>
    <n v="425"/>
    <n v="451"/>
    <n v="0"/>
    <n v="26"/>
    <n v="451"/>
  </r>
  <r>
    <x v="7"/>
    <d v="2018-08-01T00:00:00"/>
    <x v="19"/>
    <x v="1"/>
    <n v="418"/>
    <n v="451"/>
    <n v="0"/>
    <n v="33"/>
    <n v="451"/>
  </r>
  <r>
    <x v="7"/>
    <d v="2018-08-01T00:00:00"/>
    <x v="20"/>
    <x v="1"/>
    <n v="439"/>
    <n v="452"/>
    <n v="0"/>
    <n v="13"/>
    <n v="452"/>
  </r>
  <r>
    <x v="7"/>
    <d v="2018-08-01T00:00:00"/>
    <x v="21"/>
    <x v="1"/>
    <n v="562"/>
    <n v="569"/>
    <n v="0"/>
    <n v="7"/>
    <n v="569"/>
  </r>
  <r>
    <x v="7"/>
    <d v="2018-08-01T00:00:00"/>
    <x v="22"/>
    <x v="1"/>
    <n v="594"/>
    <n v="588"/>
    <n v="0"/>
    <n v="6"/>
    <n v="588"/>
  </r>
  <r>
    <x v="7"/>
    <d v="2018-08-01T00:00:00"/>
    <x v="23"/>
    <x v="1"/>
    <n v="536"/>
    <n v="528"/>
    <n v="0"/>
    <n v="8"/>
    <n v="528"/>
  </r>
  <r>
    <x v="8"/>
    <d v="2018-09-01T00:00:00"/>
    <x v="0"/>
    <x v="0"/>
    <n v="238"/>
    <n v="172"/>
    <n v="0"/>
    <n v="66"/>
    <n v="172"/>
  </r>
  <r>
    <x v="8"/>
    <d v="2018-09-01T00:00:00"/>
    <x v="1"/>
    <x v="0"/>
    <n v="165"/>
    <n v="143"/>
    <n v="0"/>
    <n v="22"/>
    <n v="143"/>
  </r>
  <r>
    <x v="8"/>
    <d v="2018-09-01T00:00:00"/>
    <x v="2"/>
    <x v="0"/>
    <n v="137"/>
    <n v="164"/>
    <n v="0"/>
    <n v="27"/>
    <n v="164"/>
  </r>
  <r>
    <x v="8"/>
    <d v="2018-09-01T00:00:00"/>
    <x v="3"/>
    <x v="0"/>
    <n v="176"/>
    <n v="183"/>
    <n v="0"/>
    <n v="7"/>
    <n v="183"/>
  </r>
  <r>
    <x v="8"/>
    <d v="2018-09-01T00:00:00"/>
    <x v="4"/>
    <x v="0"/>
    <n v="245"/>
    <n v="257"/>
    <n v="0"/>
    <n v="12"/>
    <n v="257"/>
  </r>
  <r>
    <x v="8"/>
    <d v="2018-09-01T00:00:00"/>
    <x v="5"/>
    <x v="0"/>
    <n v="427"/>
    <n v="392"/>
    <n v="0"/>
    <n v="35"/>
    <n v="392"/>
  </r>
  <r>
    <x v="8"/>
    <d v="2018-09-01T00:00:00"/>
    <x v="6"/>
    <x v="0"/>
    <n v="570"/>
    <n v="493"/>
    <n v="0"/>
    <n v="77"/>
    <n v="493"/>
  </r>
  <r>
    <x v="8"/>
    <d v="2018-09-01T00:00:00"/>
    <x v="7"/>
    <x v="0"/>
    <n v="314"/>
    <n v="355"/>
    <n v="0"/>
    <n v="41"/>
    <n v="355"/>
  </r>
  <r>
    <x v="8"/>
    <d v="2018-09-01T00:00:00"/>
    <x v="8"/>
    <x v="0"/>
    <n v="428"/>
    <n v="434"/>
    <n v="0"/>
    <n v="6"/>
    <n v="434"/>
  </r>
  <r>
    <x v="8"/>
    <d v="2018-09-01T00:00:00"/>
    <x v="9"/>
    <x v="0"/>
    <n v="474"/>
    <n v="475"/>
    <n v="0"/>
    <n v="1"/>
    <n v="475"/>
  </r>
  <r>
    <x v="8"/>
    <d v="2018-09-01T00:00:00"/>
    <x v="10"/>
    <x v="0"/>
    <n v="468"/>
    <n v="475"/>
    <n v="0"/>
    <n v="7"/>
    <n v="475"/>
  </r>
  <r>
    <x v="8"/>
    <d v="2018-09-01T00:00:00"/>
    <x v="11"/>
    <x v="0"/>
    <n v="484"/>
    <n v="503"/>
    <n v="0"/>
    <n v="19"/>
    <n v="503"/>
  </r>
  <r>
    <x v="8"/>
    <d v="2018-09-01T00:00:00"/>
    <x v="12"/>
    <x v="0"/>
    <n v="460"/>
    <n v="473"/>
    <n v="0"/>
    <n v="13"/>
    <n v="473"/>
  </r>
  <r>
    <x v="8"/>
    <d v="2018-09-01T00:00:00"/>
    <x v="13"/>
    <x v="0"/>
    <n v="394"/>
    <n v="410"/>
    <n v="0"/>
    <n v="16"/>
    <n v="410"/>
  </r>
  <r>
    <x v="8"/>
    <d v="2018-09-01T00:00:00"/>
    <x v="14"/>
    <x v="0"/>
    <n v="332"/>
    <n v="339"/>
    <n v="0"/>
    <n v="7"/>
    <n v="339"/>
  </r>
  <r>
    <x v="8"/>
    <d v="2018-09-01T00:00:00"/>
    <x v="15"/>
    <x v="0"/>
    <n v="299"/>
    <n v="311"/>
    <n v="0"/>
    <n v="12"/>
    <n v="311"/>
  </r>
  <r>
    <x v="8"/>
    <d v="2018-09-01T00:00:00"/>
    <x v="16"/>
    <x v="0"/>
    <n v="258"/>
    <n v="262"/>
    <n v="0"/>
    <n v="4"/>
    <n v="262"/>
  </r>
  <r>
    <x v="8"/>
    <d v="2018-09-01T00:00:00"/>
    <x v="17"/>
    <x v="0"/>
    <n v="216"/>
    <n v="247"/>
    <n v="0"/>
    <n v="31"/>
    <n v="247"/>
  </r>
  <r>
    <x v="8"/>
    <d v="2018-09-01T00:00:00"/>
    <x v="18"/>
    <x v="0"/>
    <n v="202"/>
    <n v="270"/>
    <n v="0"/>
    <n v="68"/>
    <n v="270"/>
  </r>
  <r>
    <x v="8"/>
    <d v="2018-09-01T00:00:00"/>
    <x v="19"/>
    <x v="0"/>
    <n v="265"/>
    <n v="225"/>
    <n v="0"/>
    <n v="40"/>
    <n v="225"/>
  </r>
  <r>
    <x v="8"/>
    <d v="2018-09-01T00:00:00"/>
    <x v="20"/>
    <x v="0"/>
    <n v="169"/>
    <n v="170"/>
    <n v="0"/>
    <n v="1"/>
    <n v="170"/>
  </r>
  <r>
    <x v="8"/>
    <d v="2018-09-01T00:00:00"/>
    <x v="21"/>
    <x v="0"/>
    <n v="185"/>
    <n v="136"/>
    <n v="0"/>
    <n v="49"/>
    <n v="136"/>
  </r>
  <r>
    <x v="8"/>
    <d v="2018-09-01T00:00:00"/>
    <x v="22"/>
    <x v="0"/>
    <n v="227"/>
    <n v="177"/>
    <n v="0"/>
    <n v="50"/>
    <n v="177"/>
  </r>
  <r>
    <x v="8"/>
    <d v="2018-09-01T00:00:00"/>
    <x v="23"/>
    <x v="0"/>
    <n v="245"/>
    <n v="167"/>
    <n v="0"/>
    <n v="78"/>
    <n v="167"/>
  </r>
  <r>
    <x v="8"/>
    <d v="2018-09-01T00:00:00"/>
    <x v="0"/>
    <x v="1"/>
    <n v="393"/>
    <n v="386"/>
    <n v="0"/>
    <n v="7"/>
    <n v="386"/>
  </r>
  <r>
    <x v="8"/>
    <d v="2018-09-01T00:00:00"/>
    <x v="1"/>
    <x v="1"/>
    <n v="289"/>
    <n v="293"/>
    <n v="0"/>
    <n v="4"/>
    <n v="293"/>
  </r>
  <r>
    <x v="8"/>
    <d v="2018-09-01T00:00:00"/>
    <x v="2"/>
    <x v="1"/>
    <n v="231"/>
    <n v="224"/>
    <n v="0"/>
    <n v="7"/>
    <n v="224"/>
  </r>
  <r>
    <x v="8"/>
    <d v="2018-09-01T00:00:00"/>
    <x v="3"/>
    <x v="1"/>
    <n v="171"/>
    <n v="183"/>
    <n v="0"/>
    <n v="12"/>
    <n v="183"/>
  </r>
  <r>
    <x v="8"/>
    <d v="2018-09-01T00:00:00"/>
    <x v="4"/>
    <x v="1"/>
    <n v="162"/>
    <n v="157"/>
    <n v="0"/>
    <n v="5"/>
    <n v="157"/>
  </r>
  <r>
    <x v="8"/>
    <d v="2018-09-01T00:00:00"/>
    <x v="5"/>
    <x v="1"/>
    <n v="183"/>
    <n v="179"/>
    <n v="0"/>
    <n v="4"/>
    <n v="179"/>
  </r>
  <r>
    <x v="8"/>
    <d v="2018-09-01T00:00:00"/>
    <x v="6"/>
    <x v="1"/>
    <n v="158"/>
    <n v="156"/>
    <n v="0"/>
    <n v="2"/>
    <n v="156"/>
  </r>
  <r>
    <x v="8"/>
    <d v="2018-09-01T00:00:00"/>
    <x v="7"/>
    <x v="1"/>
    <n v="218"/>
    <n v="187"/>
    <n v="0"/>
    <n v="31"/>
    <n v="187"/>
  </r>
  <r>
    <x v="8"/>
    <d v="2018-09-01T00:00:00"/>
    <x v="8"/>
    <x v="1"/>
    <n v="246"/>
    <n v="227"/>
    <n v="0"/>
    <n v="19"/>
    <n v="227"/>
  </r>
  <r>
    <x v="8"/>
    <d v="2018-09-01T00:00:00"/>
    <x v="9"/>
    <x v="1"/>
    <n v="295"/>
    <n v="265"/>
    <n v="0"/>
    <n v="30"/>
    <n v="265"/>
  </r>
  <r>
    <x v="8"/>
    <d v="2018-09-01T00:00:00"/>
    <x v="10"/>
    <x v="1"/>
    <n v="485"/>
    <n v="329"/>
    <n v="0"/>
    <n v="156"/>
    <n v="329"/>
  </r>
  <r>
    <x v="8"/>
    <d v="2018-09-01T00:00:00"/>
    <x v="11"/>
    <x v="1"/>
    <n v="252"/>
    <n v="251"/>
    <n v="0"/>
    <n v="1"/>
    <n v="251"/>
  </r>
  <r>
    <x v="8"/>
    <d v="2018-09-01T00:00:00"/>
    <x v="12"/>
    <x v="1"/>
    <n v="186"/>
    <n v="195"/>
    <n v="0"/>
    <n v="9"/>
    <n v="195"/>
  </r>
  <r>
    <x v="8"/>
    <d v="2018-09-01T00:00:00"/>
    <x v="13"/>
    <x v="1"/>
    <n v="199"/>
    <n v="171"/>
    <n v="0"/>
    <n v="28"/>
    <n v="171"/>
  </r>
  <r>
    <x v="8"/>
    <d v="2018-09-01T00:00:00"/>
    <x v="14"/>
    <x v="1"/>
    <n v="172"/>
    <n v="174"/>
    <n v="0"/>
    <n v="2"/>
    <n v="174"/>
  </r>
  <r>
    <x v="8"/>
    <d v="2018-09-01T00:00:00"/>
    <x v="15"/>
    <x v="1"/>
    <n v="221"/>
    <n v="231"/>
    <n v="0"/>
    <n v="10"/>
    <n v="231"/>
  </r>
  <r>
    <x v="8"/>
    <d v="2018-09-01T00:00:00"/>
    <x v="16"/>
    <x v="1"/>
    <n v="258"/>
    <n v="260"/>
    <n v="0"/>
    <n v="2"/>
    <n v="260"/>
  </r>
  <r>
    <x v="8"/>
    <d v="2018-09-01T00:00:00"/>
    <x v="17"/>
    <x v="1"/>
    <n v="341"/>
    <n v="346"/>
    <n v="0"/>
    <n v="5"/>
    <n v="346"/>
  </r>
  <r>
    <x v="8"/>
    <d v="2018-09-01T00:00:00"/>
    <x v="18"/>
    <x v="1"/>
    <n v="433"/>
    <n v="449"/>
    <n v="0"/>
    <n v="16"/>
    <n v="449"/>
  </r>
  <r>
    <x v="8"/>
    <d v="2018-09-01T00:00:00"/>
    <x v="19"/>
    <x v="1"/>
    <n v="359"/>
    <n v="385"/>
    <n v="0"/>
    <n v="26"/>
    <n v="385"/>
  </r>
  <r>
    <x v="8"/>
    <d v="2018-09-01T00:00:00"/>
    <x v="20"/>
    <x v="1"/>
    <n v="480"/>
    <n v="506"/>
    <n v="0"/>
    <n v="26"/>
    <n v="506"/>
  </r>
  <r>
    <x v="8"/>
    <d v="2018-09-01T00:00:00"/>
    <x v="21"/>
    <x v="1"/>
    <n v="532"/>
    <n v="552"/>
    <n v="0"/>
    <n v="20"/>
    <n v="552"/>
  </r>
  <r>
    <x v="8"/>
    <d v="2018-09-01T00:00:00"/>
    <x v="22"/>
    <x v="1"/>
    <n v="540"/>
    <n v="549"/>
    <n v="0"/>
    <n v="9"/>
    <n v="549"/>
  </r>
  <r>
    <x v="8"/>
    <d v="2018-09-01T00:00:00"/>
    <x v="23"/>
    <x v="1"/>
    <n v="502"/>
    <n v="513"/>
    <n v="0"/>
    <n v="11"/>
    <n v="513"/>
  </r>
  <r>
    <x v="9"/>
    <d v="2018-10-01T00:00:00"/>
    <x v="0"/>
    <x v="0"/>
    <n v="202"/>
    <n v="158"/>
    <n v="0"/>
    <n v="44"/>
    <n v="158"/>
  </r>
  <r>
    <x v="9"/>
    <d v="2018-10-01T00:00:00"/>
    <x v="1"/>
    <x v="0"/>
    <n v="163"/>
    <n v="167"/>
    <n v="0"/>
    <n v="4"/>
    <n v="167"/>
  </r>
  <r>
    <x v="9"/>
    <d v="2018-10-01T00:00:00"/>
    <x v="2"/>
    <x v="0"/>
    <n v="159"/>
    <n v="174"/>
    <n v="0"/>
    <n v="15"/>
    <n v="174"/>
  </r>
  <r>
    <x v="9"/>
    <d v="2018-10-01T00:00:00"/>
    <x v="3"/>
    <x v="0"/>
    <n v="207"/>
    <n v="197"/>
    <n v="0"/>
    <n v="10"/>
    <n v="197"/>
  </r>
  <r>
    <x v="9"/>
    <d v="2018-10-01T00:00:00"/>
    <x v="4"/>
    <x v="0"/>
    <n v="263"/>
    <n v="261"/>
    <n v="0"/>
    <n v="2"/>
    <n v="261"/>
  </r>
  <r>
    <x v="9"/>
    <d v="2018-10-01T00:00:00"/>
    <x v="5"/>
    <x v="0"/>
    <n v="445"/>
    <n v="421"/>
    <n v="0"/>
    <n v="24"/>
    <n v="421"/>
  </r>
  <r>
    <x v="9"/>
    <d v="2018-10-01T00:00:00"/>
    <x v="6"/>
    <x v="0"/>
    <n v="585"/>
    <n v="530"/>
    <n v="0"/>
    <n v="55"/>
    <n v="530"/>
  </r>
  <r>
    <x v="9"/>
    <d v="2018-10-01T00:00:00"/>
    <x v="7"/>
    <x v="0"/>
    <n v="313"/>
    <n v="341"/>
    <n v="0"/>
    <n v="28"/>
    <n v="341"/>
  </r>
  <r>
    <x v="9"/>
    <d v="2018-10-01T00:00:00"/>
    <x v="8"/>
    <x v="0"/>
    <n v="355"/>
    <n v="374"/>
    <n v="0"/>
    <n v="19"/>
    <n v="374"/>
  </r>
  <r>
    <x v="9"/>
    <d v="2018-10-01T00:00:00"/>
    <x v="9"/>
    <x v="0"/>
    <n v="362"/>
    <n v="382"/>
    <n v="0"/>
    <n v="20"/>
    <n v="382"/>
  </r>
  <r>
    <x v="9"/>
    <d v="2018-10-01T00:00:00"/>
    <x v="10"/>
    <x v="0"/>
    <n v="408"/>
    <n v="430"/>
    <n v="0"/>
    <n v="22"/>
    <n v="430"/>
  </r>
  <r>
    <x v="9"/>
    <d v="2018-10-01T00:00:00"/>
    <x v="11"/>
    <x v="0"/>
    <n v="425"/>
    <n v="457"/>
    <n v="0"/>
    <n v="32"/>
    <n v="457"/>
  </r>
  <r>
    <x v="9"/>
    <d v="2018-10-01T00:00:00"/>
    <x v="12"/>
    <x v="0"/>
    <n v="490"/>
    <n v="510"/>
    <n v="0"/>
    <n v="20"/>
    <n v="510"/>
  </r>
  <r>
    <x v="9"/>
    <d v="2018-10-01T00:00:00"/>
    <x v="13"/>
    <x v="0"/>
    <n v="365"/>
    <n v="368"/>
    <n v="0"/>
    <n v="3"/>
    <n v="368"/>
  </r>
  <r>
    <x v="9"/>
    <d v="2018-10-01T00:00:00"/>
    <x v="14"/>
    <x v="0"/>
    <n v="320"/>
    <n v="336"/>
    <n v="0"/>
    <n v="16"/>
    <n v="336"/>
  </r>
  <r>
    <x v="9"/>
    <d v="2018-10-01T00:00:00"/>
    <x v="15"/>
    <x v="0"/>
    <n v="257"/>
    <n v="284"/>
    <n v="0"/>
    <n v="27"/>
    <n v="284"/>
  </r>
  <r>
    <x v="9"/>
    <d v="2018-10-01T00:00:00"/>
    <x v="16"/>
    <x v="0"/>
    <n v="297"/>
    <n v="309"/>
    <n v="0"/>
    <n v="12"/>
    <n v="309"/>
  </r>
  <r>
    <x v="9"/>
    <d v="2018-10-01T00:00:00"/>
    <x v="17"/>
    <x v="0"/>
    <n v="213"/>
    <n v="325"/>
    <n v="0"/>
    <n v="112"/>
    <n v="325"/>
  </r>
  <r>
    <x v="9"/>
    <d v="2018-10-01T00:00:00"/>
    <x v="18"/>
    <x v="0"/>
    <n v="302"/>
    <n v="316"/>
    <n v="0"/>
    <n v="14"/>
    <n v="316"/>
  </r>
  <r>
    <x v="9"/>
    <d v="2018-10-01T00:00:00"/>
    <x v="19"/>
    <x v="0"/>
    <n v="238"/>
    <n v="230"/>
    <n v="0"/>
    <n v="8"/>
    <n v="230"/>
  </r>
  <r>
    <x v="9"/>
    <d v="2018-10-01T00:00:00"/>
    <x v="20"/>
    <x v="0"/>
    <n v="247"/>
    <n v="264"/>
    <n v="0"/>
    <n v="17"/>
    <n v="264"/>
  </r>
  <r>
    <x v="9"/>
    <d v="2018-10-01T00:00:00"/>
    <x v="21"/>
    <x v="0"/>
    <n v="172"/>
    <n v="179"/>
    <n v="0"/>
    <n v="7"/>
    <n v="179"/>
  </r>
  <r>
    <x v="9"/>
    <d v="2018-10-01T00:00:00"/>
    <x v="22"/>
    <x v="0"/>
    <n v="183"/>
    <n v="189"/>
    <n v="0"/>
    <n v="6"/>
    <n v="189"/>
  </r>
  <r>
    <x v="9"/>
    <d v="2018-10-01T00:00:00"/>
    <x v="23"/>
    <x v="0"/>
    <n v="218"/>
    <n v="161"/>
    <n v="0"/>
    <n v="57"/>
    <n v="161"/>
  </r>
  <r>
    <x v="9"/>
    <d v="2018-10-01T00:00:00"/>
    <x v="0"/>
    <x v="1"/>
    <n v="390"/>
    <n v="391"/>
    <n v="0"/>
    <n v="1"/>
    <n v="391"/>
  </r>
  <r>
    <x v="9"/>
    <d v="2018-10-01T00:00:00"/>
    <x v="1"/>
    <x v="1"/>
    <n v="250"/>
    <n v="265"/>
    <n v="0"/>
    <n v="15"/>
    <n v="265"/>
  </r>
  <r>
    <x v="9"/>
    <d v="2018-10-01T00:00:00"/>
    <x v="2"/>
    <x v="1"/>
    <n v="219"/>
    <n v="213"/>
    <n v="0"/>
    <n v="6"/>
    <n v="213"/>
  </r>
  <r>
    <x v="9"/>
    <d v="2018-10-01T00:00:00"/>
    <x v="3"/>
    <x v="1"/>
    <n v="157"/>
    <n v="183"/>
    <n v="0"/>
    <n v="26"/>
    <n v="183"/>
  </r>
  <r>
    <x v="9"/>
    <d v="2018-10-01T00:00:00"/>
    <x v="4"/>
    <x v="1"/>
    <n v="159"/>
    <n v="161"/>
    <n v="0"/>
    <n v="2"/>
    <n v="161"/>
  </r>
  <r>
    <x v="9"/>
    <d v="2018-10-01T00:00:00"/>
    <x v="5"/>
    <x v="1"/>
    <n v="291"/>
    <n v="265"/>
    <n v="0"/>
    <n v="26"/>
    <n v="265"/>
  </r>
  <r>
    <x v="9"/>
    <d v="2018-10-01T00:00:00"/>
    <x v="6"/>
    <x v="1"/>
    <n v="201"/>
    <n v="184"/>
    <n v="0"/>
    <n v="17"/>
    <n v="184"/>
  </r>
  <r>
    <x v="9"/>
    <d v="2018-10-01T00:00:00"/>
    <x v="7"/>
    <x v="1"/>
    <n v="222"/>
    <n v="218"/>
    <n v="0"/>
    <n v="4"/>
    <n v="218"/>
  </r>
  <r>
    <x v="9"/>
    <d v="2018-10-01T00:00:00"/>
    <x v="8"/>
    <x v="1"/>
    <n v="152"/>
    <n v="236"/>
    <n v="0"/>
    <n v="84"/>
    <n v="236"/>
  </r>
  <r>
    <x v="9"/>
    <d v="2018-10-01T00:00:00"/>
    <x v="9"/>
    <x v="1"/>
    <n v="319"/>
    <n v="324"/>
    <n v="0"/>
    <n v="5"/>
    <n v="324"/>
  </r>
  <r>
    <x v="9"/>
    <d v="2018-10-01T00:00:00"/>
    <x v="10"/>
    <x v="1"/>
    <n v="218"/>
    <n v="235"/>
    <n v="0"/>
    <n v="17"/>
    <n v="235"/>
  </r>
  <r>
    <x v="9"/>
    <d v="2018-10-01T00:00:00"/>
    <x v="11"/>
    <x v="1"/>
    <n v="223"/>
    <n v="255"/>
    <n v="0"/>
    <n v="32"/>
    <n v="255"/>
  </r>
  <r>
    <x v="9"/>
    <d v="2018-10-01T00:00:00"/>
    <x v="12"/>
    <x v="1"/>
    <n v="185"/>
    <n v="244"/>
    <n v="0"/>
    <n v="59"/>
    <n v="244"/>
  </r>
  <r>
    <x v="9"/>
    <d v="2018-10-01T00:00:00"/>
    <x v="13"/>
    <x v="1"/>
    <n v="178"/>
    <n v="198"/>
    <n v="0"/>
    <n v="20"/>
    <n v="198"/>
  </r>
  <r>
    <x v="9"/>
    <d v="2018-10-01T00:00:00"/>
    <x v="14"/>
    <x v="1"/>
    <n v="201"/>
    <n v="221"/>
    <n v="0"/>
    <n v="20"/>
    <n v="221"/>
  </r>
  <r>
    <x v="9"/>
    <d v="2018-10-01T00:00:00"/>
    <x v="15"/>
    <x v="1"/>
    <n v="198"/>
    <n v="226"/>
    <n v="0"/>
    <n v="28"/>
    <n v="226"/>
  </r>
  <r>
    <x v="9"/>
    <d v="2018-10-01T00:00:00"/>
    <x v="16"/>
    <x v="1"/>
    <n v="284"/>
    <n v="326"/>
    <n v="0"/>
    <n v="42"/>
    <n v="326"/>
  </r>
  <r>
    <x v="9"/>
    <d v="2018-10-01T00:00:00"/>
    <x v="17"/>
    <x v="1"/>
    <n v="337"/>
    <n v="360"/>
    <n v="0"/>
    <n v="23"/>
    <n v="360"/>
  </r>
  <r>
    <x v="9"/>
    <d v="2018-10-01T00:00:00"/>
    <x v="18"/>
    <x v="1"/>
    <n v="358"/>
    <n v="384"/>
    <n v="0"/>
    <n v="26"/>
    <n v="384"/>
  </r>
  <r>
    <x v="9"/>
    <d v="2018-10-01T00:00:00"/>
    <x v="19"/>
    <x v="1"/>
    <n v="352"/>
    <n v="371"/>
    <n v="0"/>
    <n v="19"/>
    <n v="371"/>
  </r>
  <r>
    <x v="9"/>
    <d v="2018-10-01T00:00:00"/>
    <x v="20"/>
    <x v="1"/>
    <n v="428"/>
    <n v="460"/>
    <n v="0"/>
    <n v="32"/>
    <n v="460"/>
  </r>
  <r>
    <x v="9"/>
    <d v="2018-10-01T00:00:00"/>
    <x v="21"/>
    <x v="1"/>
    <n v="477"/>
    <n v="483"/>
    <n v="0"/>
    <n v="6"/>
    <n v="483"/>
  </r>
  <r>
    <x v="9"/>
    <d v="2018-10-01T00:00:00"/>
    <x v="22"/>
    <x v="1"/>
    <n v="449"/>
    <n v="447"/>
    <n v="0"/>
    <n v="2"/>
    <n v="447"/>
  </r>
  <r>
    <x v="9"/>
    <d v="2018-10-01T00:00:00"/>
    <x v="23"/>
    <x v="1"/>
    <n v="410"/>
    <n v="419"/>
    <n v="0"/>
    <n v="9"/>
    <n v="419"/>
  </r>
  <r>
    <x v="10"/>
    <d v="2018-11-01T00:00:00"/>
    <x v="0"/>
    <x v="0"/>
    <n v="184"/>
    <n v="177"/>
    <n v="0"/>
    <n v="7"/>
    <n v="177"/>
  </r>
  <r>
    <x v="10"/>
    <d v="2018-11-01T00:00:00"/>
    <x v="1"/>
    <x v="0"/>
    <n v="169"/>
    <n v="193"/>
    <n v="0"/>
    <n v="24"/>
    <n v="193"/>
  </r>
  <r>
    <x v="10"/>
    <d v="2018-11-01T00:00:00"/>
    <x v="2"/>
    <x v="0"/>
    <n v="208"/>
    <n v="219"/>
    <n v="0"/>
    <n v="11"/>
    <n v="219"/>
  </r>
  <r>
    <x v="10"/>
    <d v="2018-11-01T00:00:00"/>
    <x v="3"/>
    <x v="0"/>
    <n v="245"/>
    <n v="261"/>
    <n v="0"/>
    <n v="16"/>
    <n v="261"/>
  </r>
  <r>
    <x v="10"/>
    <d v="2018-11-01T00:00:00"/>
    <x v="4"/>
    <x v="0"/>
    <n v="331"/>
    <n v="315"/>
    <n v="0"/>
    <n v="16"/>
    <n v="315"/>
  </r>
  <r>
    <x v="10"/>
    <d v="2018-11-01T00:00:00"/>
    <x v="5"/>
    <x v="0"/>
    <n v="518"/>
    <n v="471"/>
    <n v="0"/>
    <n v="47"/>
    <n v="471"/>
  </r>
  <r>
    <x v="10"/>
    <d v="2018-11-01T00:00:00"/>
    <x v="6"/>
    <x v="0"/>
    <n v="603"/>
    <n v="524"/>
    <n v="0"/>
    <n v="79"/>
    <n v="524"/>
  </r>
  <r>
    <x v="10"/>
    <d v="2018-11-01T00:00:00"/>
    <x v="7"/>
    <x v="0"/>
    <n v="324"/>
    <n v="296"/>
    <n v="0"/>
    <n v="28"/>
    <n v="296"/>
  </r>
  <r>
    <x v="10"/>
    <d v="2018-11-01T00:00:00"/>
    <x v="8"/>
    <x v="0"/>
    <n v="322"/>
    <n v="306"/>
    <n v="0"/>
    <n v="16"/>
    <n v="306"/>
  </r>
  <r>
    <x v="10"/>
    <d v="2018-11-01T00:00:00"/>
    <x v="9"/>
    <x v="0"/>
    <n v="287"/>
    <n v="303"/>
    <n v="0"/>
    <n v="16"/>
    <n v="303"/>
  </r>
  <r>
    <x v="10"/>
    <d v="2018-11-01T00:00:00"/>
    <x v="10"/>
    <x v="0"/>
    <n v="261"/>
    <n v="274"/>
    <n v="0"/>
    <n v="13"/>
    <n v="274"/>
  </r>
  <r>
    <x v="10"/>
    <d v="2018-11-01T00:00:00"/>
    <x v="11"/>
    <x v="0"/>
    <n v="270"/>
    <n v="257"/>
    <n v="0"/>
    <n v="13"/>
    <n v="257"/>
  </r>
  <r>
    <x v="10"/>
    <d v="2018-11-01T00:00:00"/>
    <x v="12"/>
    <x v="0"/>
    <n v="239"/>
    <n v="272"/>
    <n v="0"/>
    <n v="33"/>
    <n v="272"/>
  </r>
  <r>
    <x v="10"/>
    <d v="2018-11-01T00:00:00"/>
    <x v="13"/>
    <x v="0"/>
    <n v="221"/>
    <n v="229"/>
    <n v="0"/>
    <n v="8"/>
    <n v="229"/>
  </r>
  <r>
    <x v="10"/>
    <d v="2018-11-01T00:00:00"/>
    <x v="14"/>
    <x v="0"/>
    <n v="243"/>
    <n v="245"/>
    <n v="0"/>
    <n v="2"/>
    <n v="245"/>
  </r>
  <r>
    <x v="10"/>
    <d v="2018-11-01T00:00:00"/>
    <x v="15"/>
    <x v="0"/>
    <n v="279"/>
    <n v="254"/>
    <n v="0"/>
    <n v="25"/>
    <n v="254"/>
  </r>
  <r>
    <x v="10"/>
    <d v="2018-11-01T00:00:00"/>
    <x v="16"/>
    <x v="0"/>
    <n v="370"/>
    <n v="338"/>
    <n v="0"/>
    <n v="32"/>
    <n v="338"/>
  </r>
  <r>
    <x v="10"/>
    <d v="2018-11-01T00:00:00"/>
    <x v="17"/>
    <x v="0"/>
    <n v="528"/>
    <n v="426"/>
    <n v="0"/>
    <n v="102"/>
    <n v="426"/>
  </r>
  <r>
    <x v="10"/>
    <d v="2018-11-01T00:00:00"/>
    <x v="18"/>
    <x v="0"/>
    <n v="290"/>
    <n v="206"/>
    <n v="0"/>
    <n v="84"/>
    <n v="206"/>
  </r>
  <r>
    <x v="10"/>
    <d v="2018-11-01T00:00:00"/>
    <x v="19"/>
    <x v="0"/>
    <n v="200"/>
    <n v="202"/>
    <n v="0"/>
    <n v="2"/>
    <n v="202"/>
  </r>
  <r>
    <x v="10"/>
    <d v="2018-11-01T00:00:00"/>
    <x v="20"/>
    <x v="0"/>
    <n v="154"/>
    <n v="157"/>
    <n v="0"/>
    <n v="3"/>
    <n v="157"/>
  </r>
  <r>
    <x v="10"/>
    <d v="2018-11-01T00:00:00"/>
    <x v="21"/>
    <x v="0"/>
    <n v="175"/>
    <n v="153"/>
    <n v="0"/>
    <n v="22"/>
    <n v="153"/>
  </r>
  <r>
    <x v="10"/>
    <d v="2018-11-01T00:00:00"/>
    <x v="22"/>
    <x v="0"/>
    <n v="202"/>
    <n v="160"/>
    <n v="0"/>
    <n v="42"/>
    <n v="160"/>
  </r>
  <r>
    <x v="10"/>
    <d v="2018-11-01T00:00:00"/>
    <x v="23"/>
    <x v="0"/>
    <n v="193"/>
    <n v="196"/>
    <n v="0"/>
    <n v="3"/>
    <n v="196"/>
  </r>
  <r>
    <x v="10"/>
    <d v="2018-11-01T00:00:00"/>
    <x v="0"/>
    <x v="1"/>
    <n v="264"/>
    <n v="294"/>
    <n v="0"/>
    <n v="30"/>
    <n v="294"/>
  </r>
  <r>
    <x v="10"/>
    <d v="2018-11-01T00:00:00"/>
    <x v="1"/>
    <x v="1"/>
    <n v="223"/>
    <n v="226"/>
    <n v="0"/>
    <n v="3"/>
    <n v="226"/>
  </r>
  <r>
    <x v="10"/>
    <d v="2018-11-01T00:00:00"/>
    <x v="2"/>
    <x v="1"/>
    <n v="173"/>
    <n v="175"/>
    <n v="0"/>
    <n v="2"/>
    <n v="175"/>
  </r>
  <r>
    <x v="10"/>
    <d v="2018-11-01T00:00:00"/>
    <x v="3"/>
    <x v="1"/>
    <n v="163"/>
    <n v="165"/>
    <n v="0"/>
    <n v="2"/>
    <n v="165"/>
  </r>
  <r>
    <x v="10"/>
    <d v="2018-11-01T00:00:00"/>
    <x v="4"/>
    <x v="1"/>
    <n v="238"/>
    <n v="243"/>
    <n v="0"/>
    <n v="5"/>
    <n v="243"/>
  </r>
  <r>
    <x v="10"/>
    <d v="2018-11-01T00:00:00"/>
    <x v="5"/>
    <x v="1"/>
    <n v="288"/>
    <n v="257"/>
    <n v="0"/>
    <n v="31"/>
    <n v="257"/>
  </r>
  <r>
    <x v="10"/>
    <d v="2018-11-01T00:00:00"/>
    <x v="6"/>
    <x v="1"/>
    <n v="212"/>
    <n v="182"/>
    <n v="0"/>
    <n v="30"/>
    <n v="182"/>
  </r>
  <r>
    <x v="10"/>
    <d v="2018-11-01T00:00:00"/>
    <x v="7"/>
    <x v="1"/>
    <n v="276"/>
    <n v="239"/>
    <n v="0"/>
    <n v="37"/>
    <n v="239"/>
  </r>
  <r>
    <x v="10"/>
    <d v="2018-11-01T00:00:00"/>
    <x v="8"/>
    <x v="1"/>
    <n v="291"/>
    <n v="288"/>
    <n v="0"/>
    <n v="3"/>
    <n v="288"/>
  </r>
  <r>
    <x v="10"/>
    <d v="2018-11-01T00:00:00"/>
    <x v="9"/>
    <x v="1"/>
    <n v="263"/>
    <n v="261"/>
    <n v="0"/>
    <n v="2"/>
    <n v="261"/>
  </r>
  <r>
    <x v="10"/>
    <d v="2018-11-01T00:00:00"/>
    <x v="10"/>
    <x v="1"/>
    <n v="266"/>
    <n v="276"/>
    <n v="0"/>
    <n v="10"/>
    <n v="276"/>
  </r>
  <r>
    <x v="10"/>
    <d v="2018-11-01T00:00:00"/>
    <x v="11"/>
    <x v="1"/>
    <n v="282"/>
    <n v="257"/>
    <n v="0"/>
    <n v="25"/>
    <n v="257"/>
  </r>
  <r>
    <x v="10"/>
    <d v="2018-11-01T00:00:00"/>
    <x v="12"/>
    <x v="1"/>
    <n v="254"/>
    <n v="232"/>
    <n v="0"/>
    <n v="22"/>
    <n v="232"/>
  </r>
  <r>
    <x v="10"/>
    <d v="2018-11-01T00:00:00"/>
    <x v="13"/>
    <x v="1"/>
    <n v="250"/>
    <n v="253"/>
    <n v="0"/>
    <n v="3"/>
    <n v="253"/>
  </r>
  <r>
    <x v="10"/>
    <d v="2018-11-01T00:00:00"/>
    <x v="14"/>
    <x v="1"/>
    <n v="225"/>
    <n v="233"/>
    <n v="0"/>
    <n v="8"/>
    <n v="233"/>
  </r>
  <r>
    <x v="10"/>
    <d v="2018-11-01T00:00:00"/>
    <x v="15"/>
    <x v="1"/>
    <n v="184"/>
    <n v="188"/>
    <n v="0"/>
    <n v="4"/>
    <n v="188"/>
  </r>
  <r>
    <x v="10"/>
    <d v="2018-11-01T00:00:00"/>
    <x v="16"/>
    <x v="1"/>
    <n v="175"/>
    <n v="185"/>
    <n v="0"/>
    <n v="10"/>
    <n v="185"/>
  </r>
  <r>
    <x v="10"/>
    <d v="2018-11-01T00:00:00"/>
    <x v="17"/>
    <x v="1"/>
    <n v="208"/>
    <n v="182"/>
    <n v="0"/>
    <n v="26"/>
    <n v="182"/>
  </r>
  <r>
    <x v="10"/>
    <d v="2018-11-01T00:00:00"/>
    <x v="18"/>
    <x v="1"/>
    <n v="302"/>
    <n v="320"/>
    <n v="0"/>
    <n v="18"/>
    <n v="320"/>
  </r>
  <r>
    <x v="10"/>
    <d v="2018-11-01T00:00:00"/>
    <x v="19"/>
    <x v="1"/>
    <n v="317"/>
    <n v="333"/>
    <n v="0"/>
    <n v="16"/>
    <n v="333"/>
  </r>
  <r>
    <x v="10"/>
    <d v="2018-11-01T00:00:00"/>
    <x v="20"/>
    <x v="1"/>
    <n v="293"/>
    <n v="310"/>
    <n v="0"/>
    <n v="17"/>
    <n v="310"/>
  </r>
  <r>
    <x v="10"/>
    <d v="2018-11-01T00:00:00"/>
    <x v="21"/>
    <x v="1"/>
    <n v="342"/>
    <n v="328"/>
    <n v="0"/>
    <n v="14"/>
    <n v="328"/>
  </r>
  <r>
    <x v="10"/>
    <d v="2018-11-01T00:00:00"/>
    <x v="22"/>
    <x v="1"/>
    <n v="385"/>
    <n v="368"/>
    <n v="0"/>
    <n v="17"/>
    <n v="368"/>
  </r>
  <r>
    <x v="10"/>
    <d v="2018-11-01T00:00:00"/>
    <x v="23"/>
    <x v="1"/>
    <n v="347"/>
    <n v="347"/>
    <n v="0"/>
    <n v="0"/>
    <n v="347"/>
  </r>
  <r>
    <x v="11"/>
    <d v="2018-12-01T00:00:00"/>
    <x v="0"/>
    <x v="0"/>
    <n v="163"/>
    <n v="158"/>
    <n v="0"/>
    <n v="5"/>
    <n v="158"/>
  </r>
  <r>
    <x v="11"/>
    <d v="2018-12-01T00:00:00"/>
    <x v="1"/>
    <x v="0"/>
    <n v="187"/>
    <n v="194"/>
    <n v="0"/>
    <n v="7"/>
    <n v="194"/>
  </r>
  <r>
    <x v="11"/>
    <d v="2018-12-01T00:00:00"/>
    <x v="2"/>
    <x v="0"/>
    <n v="192"/>
    <n v="190"/>
    <n v="0"/>
    <n v="2"/>
    <n v="190"/>
  </r>
  <r>
    <x v="11"/>
    <d v="2018-12-01T00:00:00"/>
    <x v="3"/>
    <x v="0"/>
    <n v="258"/>
    <n v="243"/>
    <n v="0"/>
    <n v="15"/>
    <n v="243"/>
  </r>
  <r>
    <x v="11"/>
    <d v="2018-12-01T00:00:00"/>
    <x v="4"/>
    <x v="0"/>
    <n v="314"/>
    <n v="328"/>
    <n v="0"/>
    <n v="14"/>
    <n v="328"/>
  </r>
  <r>
    <x v="11"/>
    <d v="2018-12-01T00:00:00"/>
    <x v="5"/>
    <x v="0"/>
    <n v="489"/>
    <n v="516"/>
    <n v="0"/>
    <n v="27"/>
    <n v="516"/>
  </r>
  <r>
    <x v="11"/>
    <d v="2018-12-01T00:00:00"/>
    <x v="6"/>
    <x v="0"/>
    <n v="577"/>
    <n v="593"/>
    <n v="0"/>
    <n v="16"/>
    <n v="593"/>
  </r>
  <r>
    <x v="11"/>
    <d v="2018-12-01T00:00:00"/>
    <x v="7"/>
    <x v="0"/>
    <n v="318"/>
    <n v="311"/>
    <n v="0"/>
    <n v="7"/>
    <n v="311"/>
  </r>
  <r>
    <x v="11"/>
    <d v="2018-12-01T00:00:00"/>
    <x v="8"/>
    <x v="0"/>
    <n v="287"/>
    <n v="274"/>
    <n v="0"/>
    <n v="13"/>
    <n v="274"/>
  </r>
  <r>
    <x v="11"/>
    <d v="2018-12-01T00:00:00"/>
    <x v="9"/>
    <x v="0"/>
    <n v="288"/>
    <n v="242"/>
    <n v="0"/>
    <n v="46"/>
    <n v="242"/>
  </r>
  <r>
    <x v="11"/>
    <d v="2018-12-01T00:00:00"/>
    <x v="10"/>
    <x v="0"/>
    <n v="237"/>
    <n v="306"/>
    <n v="0"/>
    <n v="69"/>
    <n v="306"/>
  </r>
  <r>
    <x v="11"/>
    <d v="2018-12-01T00:00:00"/>
    <x v="11"/>
    <x v="0"/>
    <n v="267"/>
    <n v="286"/>
    <n v="0"/>
    <n v="19"/>
    <n v="286"/>
  </r>
  <r>
    <x v="11"/>
    <d v="2018-12-01T00:00:00"/>
    <x v="12"/>
    <x v="0"/>
    <n v="230"/>
    <n v="239"/>
    <n v="0"/>
    <n v="9"/>
    <n v="239"/>
  </r>
  <r>
    <x v="11"/>
    <d v="2018-12-01T00:00:00"/>
    <x v="13"/>
    <x v="0"/>
    <n v="224"/>
    <n v="224"/>
    <n v="0"/>
    <n v="0"/>
    <n v="224"/>
  </r>
  <r>
    <x v="11"/>
    <d v="2018-12-01T00:00:00"/>
    <x v="14"/>
    <x v="0"/>
    <n v="243"/>
    <n v="223"/>
    <n v="0"/>
    <n v="20"/>
    <n v="223"/>
  </r>
  <r>
    <x v="11"/>
    <d v="2018-12-01T00:00:00"/>
    <x v="15"/>
    <x v="0"/>
    <n v="244"/>
    <n v="230"/>
    <n v="0"/>
    <n v="14"/>
    <n v="230"/>
  </r>
  <r>
    <x v="11"/>
    <d v="2018-12-01T00:00:00"/>
    <x v="16"/>
    <x v="0"/>
    <n v="370"/>
    <n v="390"/>
    <n v="0"/>
    <n v="20"/>
    <n v="390"/>
  </r>
  <r>
    <x v="11"/>
    <d v="2018-12-01T00:00:00"/>
    <x v="17"/>
    <x v="0"/>
    <n v="491"/>
    <n v="546"/>
    <n v="0"/>
    <n v="55"/>
    <n v="546"/>
  </r>
  <r>
    <x v="11"/>
    <d v="2018-12-01T00:00:00"/>
    <x v="18"/>
    <x v="0"/>
    <n v="224"/>
    <n v="289"/>
    <n v="0"/>
    <n v="65"/>
    <n v="289"/>
  </r>
  <r>
    <x v="11"/>
    <d v="2018-12-01T00:00:00"/>
    <x v="19"/>
    <x v="0"/>
    <n v="162"/>
    <n v="188"/>
    <n v="0"/>
    <n v="26"/>
    <n v="188"/>
  </r>
  <r>
    <x v="11"/>
    <d v="2018-12-01T00:00:00"/>
    <x v="20"/>
    <x v="0"/>
    <n v="156"/>
    <n v="148"/>
    <n v="0"/>
    <n v="8"/>
    <n v="148"/>
  </r>
  <r>
    <x v="11"/>
    <d v="2018-12-01T00:00:00"/>
    <x v="21"/>
    <x v="0"/>
    <n v="208"/>
    <n v="153"/>
    <n v="0"/>
    <n v="55"/>
    <n v="153"/>
  </r>
  <r>
    <x v="11"/>
    <d v="2018-12-01T00:00:00"/>
    <x v="22"/>
    <x v="0"/>
    <n v="213"/>
    <n v="137"/>
    <n v="0"/>
    <n v="76"/>
    <n v="137"/>
  </r>
  <r>
    <x v="11"/>
    <d v="2018-12-01T00:00:00"/>
    <x v="23"/>
    <x v="0"/>
    <n v="191"/>
    <n v="129"/>
    <n v="0"/>
    <n v="62"/>
    <n v="129"/>
  </r>
  <r>
    <x v="11"/>
    <d v="2018-12-01T00:00:00"/>
    <x v="0"/>
    <x v="1"/>
    <n v="280"/>
    <n v="247"/>
    <n v="0"/>
    <n v="33"/>
    <n v="247"/>
  </r>
  <r>
    <x v="11"/>
    <d v="2018-12-01T00:00:00"/>
    <x v="1"/>
    <x v="1"/>
    <n v="211"/>
    <n v="206"/>
    <n v="0"/>
    <n v="5"/>
    <n v="206"/>
  </r>
  <r>
    <x v="11"/>
    <d v="2018-12-01T00:00:00"/>
    <x v="2"/>
    <x v="1"/>
    <n v="198"/>
    <n v="178"/>
    <n v="0"/>
    <n v="20"/>
    <n v="178"/>
  </r>
  <r>
    <x v="11"/>
    <d v="2018-12-01T00:00:00"/>
    <x v="3"/>
    <x v="1"/>
    <n v="169"/>
    <n v="146"/>
    <n v="0"/>
    <n v="23"/>
    <n v="146"/>
  </r>
  <r>
    <x v="11"/>
    <d v="2018-12-01T00:00:00"/>
    <x v="4"/>
    <x v="1"/>
    <n v="199"/>
    <n v="184"/>
    <n v="0"/>
    <n v="15"/>
    <n v="184"/>
  </r>
  <r>
    <x v="11"/>
    <d v="2018-12-01T00:00:00"/>
    <x v="5"/>
    <x v="1"/>
    <n v="345"/>
    <n v="263"/>
    <n v="0"/>
    <n v="82"/>
    <n v="263"/>
  </r>
  <r>
    <x v="11"/>
    <d v="2018-12-01T00:00:00"/>
    <x v="6"/>
    <x v="1"/>
    <n v="241"/>
    <n v="225"/>
    <n v="0"/>
    <n v="16"/>
    <n v="225"/>
  </r>
  <r>
    <x v="11"/>
    <d v="2018-12-01T00:00:00"/>
    <x v="7"/>
    <x v="1"/>
    <n v="253"/>
    <n v="258"/>
    <n v="0"/>
    <n v="5"/>
    <n v="258"/>
  </r>
  <r>
    <x v="11"/>
    <d v="2018-12-01T00:00:00"/>
    <x v="8"/>
    <x v="1"/>
    <n v="288"/>
    <n v="393"/>
    <n v="0"/>
    <n v="105"/>
    <n v="393"/>
  </r>
  <r>
    <x v="11"/>
    <d v="2018-12-01T00:00:00"/>
    <x v="9"/>
    <x v="1"/>
    <n v="249"/>
    <n v="274"/>
    <n v="0"/>
    <n v="25"/>
    <n v="274"/>
  </r>
  <r>
    <x v="11"/>
    <d v="2018-12-01T00:00:00"/>
    <x v="10"/>
    <x v="1"/>
    <n v="289"/>
    <n v="328"/>
    <n v="0"/>
    <n v="39"/>
    <n v="328"/>
  </r>
  <r>
    <x v="11"/>
    <d v="2018-12-01T00:00:00"/>
    <x v="11"/>
    <x v="1"/>
    <n v="311"/>
    <n v="320"/>
    <n v="0"/>
    <n v="9"/>
    <n v="320"/>
  </r>
  <r>
    <x v="11"/>
    <d v="2018-12-01T00:00:00"/>
    <x v="12"/>
    <x v="1"/>
    <n v="267"/>
    <n v="269"/>
    <n v="0"/>
    <n v="2"/>
    <n v="269"/>
  </r>
  <r>
    <x v="11"/>
    <d v="2018-12-01T00:00:00"/>
    <x v="13"/>
    <x v="1"/>
    <n v="230"/>
    <n v="238"/>
    <n v="0"/>
    <n v="8"/>
    <n v="238"/>
  </r>
  <r>
    <x v="11"/>
    <d v="2018-12-01T00:00:00"/>
    <x v="14"/>
    <x v="1"/>
    <n v="246"/>
    <n v="224"/>
    <n v="0"/>
    <n v="22"/>
    <n v="224"/>
  </r>
  <r>
    <x v="11"/>
    <d v="2018-12-01T00:00:00"/>
    <x v="15"/>
    <x v="1"/>
    <n v="177"/>
    <n v="191"/>
    <n v="0"/>
    <n v="14"/>
    <n v="191"/>
  </r>
  <r>
    <x v="11"/>
    <d v="2018-12-01T00:00:00"/>
    <x v="16"/>
    <x v="1"/>
    <n v="186"/>
    <n v="176"/>
    <n v="0"/>
    <n v="10"/>
    <n v="176"/>
  </r>
  <r>
    <x v="11"/>
    <d v="2018-12-01T00:00:00"/>
    <x v="17"/>
    <x v="1"/>
    <n v="241"/>
    <n v="181"/>
    <n v="0"/>
    <n v="60"/>
    <n v="181"/>
  </r>
  <r>
    <x v="11"/>
    <d v="2018-12-01T00:00:00"/>
    <x v="18"/>
    <x v="1"/>
    <n v="297"/>
    <n v="313"/>
    <n v="0"/>
    <n v="16"/>
    <n v="313"/>
  </r>
  <r>
    <x v="11"/>
    <d v="2018-12-01T00:00:00"/>
    <x v="19"/>
    <x v="1"/>
    <n v="289"/>
    <n v="277"/>
    <n v="0"/>
    <n v="12"/>
    <n v="277"/>
  </r>
  <r>
    <x v="11"/>
    <d v="2018-12-01T00:00:00"/>
    <x v="20"/>
    <x v="1"/>
    <n v="287"/>
    <n v="285"/>
    <n v="0"/>
    <n v="2"/>
    <n v="285"/>
  </r>
  <r>
    <x v="11"/>
    <d v="2018-12-01T00:00:00"/>
    <x v="21"/>
    <x v="1"/>
    <n v="361"/>
    <n v="326"/>
    <n v="0"/>
    <n v="35"/>
    <n v="326"/>
  </r>
  <r>
    <x v="11"/>
    <d v="2018-12-01T00:00:00"/>
    <x v="22"/>
    <x v="1"/>
    <n v="383"/>
    <n v="345"/>
    <n v="0"/>
    <n v="38"/>
    <n v="345"/>
  </r>
  <r>
    <x v="11"/>
    <d v="2018-12-01T00:00:00"/>
    <x v="23"/>
    <x v="1"/>
    <n v="383"/>
    <n v="313"/>
    <n v="0"/>
    <n v="70"/>
    <n v="313"/>
  </r>
  <r>
    <x v="12"/>
    <m/>
    <x v="24"/>
    <x v="2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d v="2018-01-01T00:00:00"/>
    <x v="0"/>
    <x v="0"/>
    <n v="188"/>
    <n v="184"/>
    <n v="232.57866679032639"/>
    <n v="233"/>
  </r>
  <r>
    <x v="0"/>
    <d v="2018-01-01T00:00:00"/>
    <x v="1"/>
    <x v="0"/>
    <n v="252"/>
    <n v="257"/>
    <n v="193.67200013995171"/>
    <n v="194"/>
  </r>
  <r>
    <x v="0"/>
    <d v="2018-01-01T00:00:00"/>
    <x v="2"/>
    <x v="0"/>
    <n v="272"/>
    <n v="291"/>
    <n v="222.09066662391029"/>
    <n v="222"/>
  </r>
  <r>
    <x v="0"/>
    <d v="2018-01-01T00:00:00"/>
    <x v="3"/>
    <x v="0"/>
    <n v="278"/>
    <n v="294"/>
    <n v="268.12666683892411"/>
    <n v="268"/>
  </r>
  <r>
    <x v="0"/>
    <d v="2018-01-01T00:00:00"/>
    <x v="4"/>
    <x v="0"/>
    <n v="349"/>
    <n v="365"/>
    <n v="373.42222232619918"/>
    <n v="373"/>
  </r>
  <r>
    <x v="0"/>
    <d v="2018-01-01T00:00:00"/>
    <x v="5"/>
    <x v="0"/>
    <n v="557"/>
    <n v="576"/>
    <n v="534.15999993681908"/>
    <n v="534"/>
  </r>
  <r>
    <x v="0"/>
    <d v="2018-01-01T00:00:00"/>
    <x v="6"/>
    <x v="0"/>
    <n v="671"/>
    <n v="668"/>
    <n v="654.16000002622604"/>
    <n v="654"/>
  </r>
  <r>
    <x v="0"/>
    <d v="2018-01-01T00:00:00"/>
    <x v="7"/>
    <x v="0"/>
    <n v="339"/>
    <n v="362"/>
    <n v="393.40399994899832"/>
    <n v="393"/>
  </r>
  <r>
    <x v="0"/>
    <d v="2018-01-01T00:00:00"/>
    <x v="8"/>
    <x v="0"/>
    <n v="266"/>
    <n v="269"/>
    <n v="311.84444459279382"/>
    <n v="310"/>
  </r>
  <r>
    <x v="0"/>
    <d v="2018-01-01T00:00:00"/>
    <x v="9"/>
    <x v="0"/>
    <n v="268"/>
    <n v="290"/>
    <n v="356.96183320134878"/>
    <n v="299"/>
  </r>
  <r>
    <x v="0"/>
    <d v="2018-01-01T00:00:00"/>
    <x v="10"/>
    <x v="0"/>
    <n v="237"/>
    <n v="269"/>
    <n v="340.16000011563301"/>
    <n v="301"/>
  </r>
  <r>
    <x v="0"/>
    <d v="2018-01-01T00:00:00"/>
    <x v="11"/>
    <x v="0"/>
    <n v="263"/>
    <n v="286"/>
    <n v="378.23999932408333"/>
    <n v="319"/>
  </r>
  <r>
    <x v="0"/>
    <d v="2018-01-01T00:00:00"/>
    <x v="12"/>
    <x v="0"/>
    <n v="189"/>
    <n v="240"/>
    <n v="334.2399996623397"/>
    <n v="281"/>
  </r>
  <r>
    <x v="0"/>
    <d v="2018-01-01T00:00:00"/>
    <x v="13"/>
    <x v="0"/>
    <n v="198"/>
    <n v="229"/>
    <n v="320.23999932408333"/>
    <n v="266"/>
  </r>
  <r>
    <x v="0"/>
    <d v="2018-01-01T00:00:00"/>
    <x v="14"/>
    <x v="0"/>
    <n v="171"/>
    <n v="198"/>
    <n v="346.23999932408333"/>
    <n v="280"/>
  </r>
  <r>
    <x v="0"/>
    <d v="2018-01-01T00:00:00"/>
    <x v="15"/>
    <x v="0"/>
    <n v="234"/>
    <n v="257"/>
    <n v="436.20000067353249"/>
    <n v="352"/>
  </r>
  <r>
    <x v="0"/>
    <d v="2018-01-01T00:00:00"/>
    <x v="16"/>
    <x v="0"/>
    <n v="330"/>
    <n v="354"/>
    <n v="563.27999967336655"/>
    <n v="473"/>
  </r>
  <r>
    <x v="0"/>
    <d v="2018-01-01T00:00:00"/>
    <x v="17"/>
    <x v="0"/>
    <n v="541"/>
    <n v="532"/>
    <n v="676.47999966144562"/>
    <n v="622"/>
  </r>
  <r>
    <x v="0"/>
    <d v="2018-01-01T00:00:00"/>
    <x v="18"/>
    <x v="0"/>
    <n v="392"/>
    <n v="398"/>
    <n v="367.3911110957464"/>
    <n v="366"/>
  </r>
  <r>
    <x v="0"/>
    <d v="2018-01-01T00:00:00"/>
    <x v="19"/>
    <x v="0"/>
    <n v="239"/>
    <n v="200"/>
    <n v="186.6562222674489"/>
    <n v="187"/>
  </r>
  <r>
    <x v="0"/>
    <d v="2018-01-01T00:00:00"/>
    <x v="20"/>
    <x v="0"/>
    <n v="201"/>
    <n v="206"/>
    <n v="241.60400011291111"/>
    <n v="242"/>
  </r>
  <r>
    <x v="0"/>
    <d v="2018-01-01T00:00:00"/>
    <x v="21"/>
    <x v="0"/>
    <n v="195"/>
    <n v="213"/>
    <n v="178.8800000846386"/>
    <n v="179"/>
  </r>
  <r>
    <x v="0"/>
    <d v="2018-01-01T00:00:00"/>
    <x v="22"/>
    <x v="0"/>
    <n v="201"/>
    <n v="221"/>
    <n v="181.000000089407"/>
    <n v="181"/>
  </r>
  <r>
    <x v="0"/>
    <d v="2018-01-01T00:00:00"/>
    <x v="23"/>
    <x v="0"/>
    <n v="206"/>
    <n v="210"/>
    <n v="204.0000002682209"/>
    <n v="204"/>
  </r>
  <r>
    <x v="0"/>
    <d v="2018-01-01T00:00:00"/>
    <x v="0"/>
    <x v="1"/>
    <n v="248"/>
    <n v="257"/>
    <n v="269.82533320846659"/>
    <n v="270"/>
  </r>
  <r>
    <x v="0"/>
    <d v="2018-01-01T00:00:00"/>
    <x v="1"/>
    <x v="1"/>
    <n v="186"/>
    <n v="208"/>
    <n v="220.25644399772091"/>
    <n v="220"/>
  </r>
  <r>
    <x v="0"/>
    <d v="2018-01-01T00:00:00"/>
    <x v="2"/>
    <x v="1"/>
    <n v="181"/>
    <n v="182"/>
    <n v="212.80377739233279"/>
    <n v="213"/>
  </r>
  <r>
    <x v="0"/>
    <d v="2018-01-01T00:00:00"/>
    <x v="3"/>
    <x v="1"/>
    <n v="172"/>
    <n v="173"/>
    <n v="204.05733307798701"/>
    <n v="204"/>
  </r>
  <r>
    <x v="0"/>
    <d v="2018-01-01T00:00:00"/>
    <x v="4"/>
    <x v="1"/>
    <n v="227"/>
    <n v="225"/>
    <n v="199.93399974505107"/>
    <n v="200"/>
  </r>
  <r>
    <x v="0"/>
    <d v="2018-01-01T00:00:00"/>
    <x v="5"/>
    <x v="1"/>
    <n v="298"/>
    <n v="295"/>
    <n v="269.29599957317112"/>
    <n v="269"/>
  </r>
  <r>
    <x v="0"/>
    <d v="2018-01-01T00:00:00"/>
    <x v="6"/>
    <x v="1"/>
    <n v="265"/>
    <n v="269"/>
    <n v="242.50799980014563"/>
    <n v="243"/>
  </r>
  <r>
    <x v="0"/>
    <d v="2018-01-01T00:00:00"/>
    <x v="7"/>
    <x v="1"/>
    <n v="272"/>
    <n v="271"/>
    <n v="270.11599982753398"/>
    <n v="270"/>
  </r>
  <r>
    <x v="0"/>
    <d v="2018-01-01T00:00:00"/>
    <x v="8"/>
    <x v="1"/>
    <n v="309"/>
    <n v="316"/>
    <n v="502.77999990632139"/>
    <n v="468"/>
  </r>
  <r>
    <x v="0"/>
    <d v="2018-01-01T00:00:00"/>
    <x v="9"/>
    <x v="1"/>
    <n v="296"/>
    <n v="315"/>
    <n v="509.55599974393846"/>
    <n v="437"/>
  </r>
  <r>
    <x v="0"/>
    <d v="2018-01-01T00:00:00"/>
    <x v="10"/>
    <x v="1"/>
    <n v="386"/>
    <n v="397"/>
    <n v="479.98066652094326"/>
    <n v="423"/>
  </r>
  <r>
    <x v="0"/>
    <d v="2018-01-01T00:00:00"/>
    <x v="11"/>
    <x v="1"/>
    <n v="350"/>
    <n v="357"/>
    <n v="416.6373331149419"/>
    <n v="341"/>
  </r>
  <r>
    <x v="0"/>
    <d v="2018-01-01T00:00:00"/>
    <x v="12"/>
    <x v="1"/>
    <n v="308"/>
    <n v="300"/>
    <n v="397.11866641317806"/>
    <n v="329"/>
  </r>
  <r>
    <x v="0"/>
    <d v="2018-01-01T00:00:00"/>
    <x v="13"/>
    <x v="1"/>
    <n v="275"/>
    <n v="278"/>
    <n v="374.43666640544933"/>
    <n v="331"/>
  </r>
  <r>
    <x v="0"/>
    <d v="2018-01-01T00:00:00"/>
    <x v="14"/>
    <x v="1"/>
    <n v="233"/>
    <n v="257"/>
    <n v="402.59199975281956"/>
    <n v="310"/>
  </r>
  <r>
    <x v="0"/>
    <d v="2018-01-01T00:00:00"/>
    <x v="15"/>
    <x v="1"/>
    <n v="205"/>
    <n v="202"/>
    <n v="342.60199980773029"/>
    <n v="261"/>
  </r>
  <r>
    <x v="0"/>
    <d v="2018-01-01T00:00:00"/>
    <x v="16"/>
    <x v="1"/>
    <n v="166"/>
    <n v="170"/>
    <n v="271.88399988412857"/>
    <n v="217"/>
  </r>
  <r>
    <x v="0"/>
    <d v="2018-01-01T00:00:00"/>
    <x v="17"/>
    <x v="1"/>
    <n v="225"/>
    <n v="211"/>
    <n v="244.72049990302571"/>
    <n v="225"/>
  </r>
  <r>
    <x v="0"/>
    <d v="2018-01-01T00:00:00"/>
    <x v="18"/>
    <x v="1"/>
    <n v="294"/>
    <n v="312"/>
    <n v="283.82533320846659"/>
    <n v="287"/>
  </r>
  <r>
    <x v="0"/>
    <d v="2018-01-01T00:00:00"/>
    <x v="19"/>
    <x v="1"/>
    <n v="275"/>
    <n v="275"/>
    <n v="277.67599992007018"/>
    <n v="278"/>
  </r>
  <r>
    <x v="0"/>
    <d v="2018-01-01T00:00:00"/>
    <x v="20"/>
    <x v="1"/>
    <n v="278"/>
    <n v="305"/>
    <n v="324.57066645100713"/>
    <n v="325"/>
  </r>
  <r>
    <x v="0"/>
    <d v="2018-01-01T00:00:00"/>
    <x v="21"/>
    <x v="1"/>
    <n v="333"/>
    <n v="355"/>
    <n v="373.96799978775283"/>
    <n v="374"/>
  </r>
  <r>
    <x v="0"/>
    <d v="2018-01-01T00:00:00"/>
    <x v="22"/>
    <x v="1"/>
    <n v="369"/>
    <n v="381"/>
    <n v="383.06933307175836"/>
    <n v="383"/>
  </r>
  <r>
    <x v="0"/>
    <d v="2018-01-01T00:00:00"/>
    <x v="23"/>
    <x v="1"/>
    <n v="351"/>
    <n v="364"/>
    <n v="328.32799994349477"/>
    <n v="328"/>
  </r>
  <r>
    <x v="1"/>
    <d v="2018-02-01T00:00:00"/>
    <x v="0"/>
    <x v="0"/>
    <n v="193"/>
    <n v="220"/>
    <n v="228.8693334529797"/>
    <n v="229"/>
  </r>
  <r>
    <x v="1"/>
    <d v="2018-02-01T00:00:00"/>
    <x v="1"/>
    <x v="0"/>
    <n v="227"/>
    <n v="258"/>
    <n v="207.80000024661419"/>
    <n v="208"/>
  </r>
  <r>
    <x v="1"/>
    <d v="2018-02-01T00:00:00"/>
    <x v="2"/>
    <x v="0"/>
    <n v="230"/>
    <n v="245"/>
    <n v="248.3066668882966"/>
    <n v="248"/>
  </r>
  <r>
    <x v="1"/>
    <d v="2018-02-01T00:00:00"/>
    <x v="3"/>
    <x v="0"/>
    <n v="266"/>
    <n v="291"/>
    <n v="265.36000014642872"/>
    <n v="265"/>
  </r>
  <r>
    <x v="1"/>
    <d v="2018-02-01T00:00:00"/>
    <x v="4"/>
    <x v="0"/>
    <n v="359"/>
    <n v="366"/>
    <n v="384.01733349859711"/>
    <n v="384"/>
  </r>
  <r>
    <x v="1"/>
    <d v="2018-02-01T00:00:00"/>
    <x v="5"/>
    <x v="0"/>
    <n v="524"/>
    <n v="540"/>
    <n v="539.19999907910824"/>
    <n v="539"/>
  </r>
  <r>
    <x v="1"/>
    <d v="2018-02-01T00:00:00"/>
    <x v="6"/>
    <x v="0"/>
    <n v="710"/>
    <n v="732"/>
    <n v="684.31999990344048"/>
    <n v="685"/>
  </r>
  <r>
    <x v="1"/>
    <d v="2018-02-01T00:00:00"/>
    <x v="7"/>
    <x v="0"/>
    <n v="371"/>
    <n v="390"/>
    <n v="371.08000013232231"/>
    <n v="371"/>
  </r>
  <r>
    <x v="1"/>
    <d v="2018-02-01T00:00:00"/>
    <x v="8"/>
    <x v="0"/>
    <n v="312"/>
    <n v="320"/>
    <n v="381.6442222729325"/>
    <n v="365"/>
  </r>
  <r>
    <x v="1"/>
    <d v="2018-02-01T00:00:00"/>
    <x v="9"/>
    <x v="0"/>
    <n v="307"/>
    <n v="287"/>
    <n v="381.16000005602842"/>
    <n v="331"/>
  </r>
  <r>
    <x v="1"/>
    <d v="2018-02-01T00:00:00"/>
    <x v="10"/>
    <x v="0"/>
    <n v="284"/>
    <n v="275"/>
    <n v="355.88000020384789"/>
    <n v="301"/>
  </r>
  <r>
    <x v="1"/>
    <d v="2018-02-01T00:00:00"/>
    <x v="11"/>
    <x v="0"/>
    <n v="293"/>
    <n v="269"/>
    <n v="373.9999992698431"/>
    <n v="315"/>
  </r>
  <r>
    <x v="1"/>
    <d v="2018-02-01T00:00:00"/>
    <x v="12"/>
    <x v="0"/>
    <n v="269"/>
    <n v="339"/>
    <n v="451.19999974966049"/>
    <n v="377"/>
  </r>
  <r>
    <x v="1"/>
    <d v="2018-02-01T00:00:00"/>
    <x v="13"/>
    <x v="0"/>
    <n v="218"/>
    <n v="254"/>
    <n v="416.35999939143659"/>
    <n v="331"/>
  </r>
  <r>
    <x v="1"/>
    <d v="2018-02-01T00:00:00"/>
    <x v="14"/>
    <x v="0"/>
    <n v="223"/>
    <n v="237"/>
    <n v="424.15999932587152"/>
    <n v="339"/>
  </r>
  <r>
    <x v="1"/>
    <d v="2018-02-01T00:00:00"/>
    <x v="15"/>
    <x v="0"/>
    <n v="265"/>
    <n v="320"/>
    <n v="455.20000067353249"/>
    <n v="362"/>
  </r>
  <r>
    <x v="1"/>
    <d v="2018-02-01T00:00:00"/>
    <x v="16"/>
    <x v="0"/>
    <n v="256"/>
    <n v="344"/>
    <n v="548.77433270663016"/>
    <n v="454"/>
  </r>
  <r>
    <x v="1"/>
    <d v="2018-02-01T00:00:00"/>
    <x v="17"/>
    <x v="0"/>
    <n v="358"/>
    <n v="436"/>
    <n v="621.59900002752738"/>
    <n v="554"/>
  </r>
  <r>
    <x v="1"/>
    <d v="2018-02-01T00:00:00"/>
    <x v="18"/>
    <x v="0"/>
    <n v="407"/>
    <n v="443"/>
    <n v="513.8022222871582"/>
    <n v="487"/>
  </r>
  <r>
    <x v="1"/>
    <d v="2018-02-01T00:00:00"/>
    <x v="19"/>
    <x v="0"/>
    <n v="206"/>
    <n v="215"/>
    <n v="241.01733335753281"/>
    <n v="236"/>
  </r>
  <r>
    <x v="1"/>
    <d v="2018-02-01T00:00:00"/>
    <x v="20"/>
    <x v="0"/>
    <n v="169"/>
    <n v="201"/>
    <n v="254.80222244113679"/>
    <n v="255"/>
  </r>
  <r>
    <x v="1"/>
    <d v="2018-02-01T00:00:00"/>
    <x v="21"/>
    <x v="0"/>
    <n v="221"/>
    <n v="204"/>
    <n v="182.29555557767549"/>
    <n v="182"/>
  </r>
  <r>
    <x v="1"/>
    <d v="2018-02-01T00:00:00"/>
    <x v="22"/>
    <x v="0"/>
    <n v="232"/>
    <n v="217"/>
    <n v="243.96000008285051"/>
    <n v="244"/>
  </r>
  <r>
    <x v="1"/>
    <d v="2018-02-01T00:00:00"/>
    <x v="23"/>
    <x v="0"/>
    <n v="183"/>
    <n v="192"/>
    <n v="163.8800002634525"/>
    <n v="164"/>
  </r>
  <r>
    <x v="1"/>
    <d v="2018-02-01T00:00:00"/>
    <x v="0"/>
    <x v="1"/>
    <n v="321"/>
    <n v="293"/>
    <n v="297.31433336511253"/>
    <n v="297"/>
  </r>
  <r>
    <x v="1"/>
    <d v="2018-02-01T00:00:00"/>
    <x v="1"/>
    <x v="1"/>
    <n v="226"/>
    <n v="244"/>
    <n v="259.41333331850666"/>
    <n v="259"/>
  </r>
  <r>
    <x v="1"/>
    <d v="2018-02-01T00:00:00"/>
    <x v="2"/>
    <x v="1"/>
    <n v="223"/>
    <n v="238"/>
    <n v="252.34666648618878"/>
    <n v="252"/>
  </r>
  <r>
    <x v="1"/>
    <d v="2018-02-01T00:00:00"/>
    <x v="3"/>
    <x v="1"/>
    <n v="219"/>
    <n v="214"/>
    <n v="194.30333321839572"/>
    <n v="194"/>
  </r>
  <r>
    <x v="1"/>
    <d v="2018-02-01T00:00:00"/>
    <x v="4"/>
    <x v="1"/>
    <n v="213"/>
    <n v="213"/>
    <n v="302.44799983464179"/>
    <n v="302"/>
  </r>
  <r>
    <x v="1"/>
    <d v="2018-02-01T00:00:00"/>
    <x v="5"/>
    <x v="1"/>
    <n v="341"/>
    <n v="342"/>
    <n v="521.5309998136014"/>
    <n v="522"/>
  </r>
  <r>
    <x v="1"/>
    <d v="2018-02-01T00:00:00"/>
    <x v="6"/>
    <x v="1"/>
    <n v="261"/>
    <n v="253"/>
    <n v="306.35466656088829"/>
    <n v="306"/>
  </r>
  <r>
    <x v="1"/>
    <d v="2018-02-01T00:00:00"/>
    <x v="7"/>
    <x v="1"/>
    <n v="262"/>
    <n v="340"/>
    <n v="358.58933326527477"/>
    <n v="347"/>
  </r>
  <r>
    <x v="1"/>
    <d v="2018-02-01T00:00:00"/>
    <x v="8"/>
    <x v="1"/>
    <n v="271"/>
    <n v="394"/>
    <n v="549.36199982749918"/>
    <n v="503"/>
  </r>
  <r>
    <x v="1"/>
    <d v="2018-02-01T00:00:00"/>
    <x v="9"/>
    <x v="1"/>
    <n v="287"/>
    <n v="391"/>
    <n v="540.11866664501531"/>
    <n v="471"/>
  </r>
  <r>
    <x v="1"/>
    <d v="2018-02-01T00:00:00"/>
    <x v="10"/>
    <x v="1"/>
    <n v="269"/>
    <n v="325"/>
    <n v="504.07999965175986"/>
    <n v="437"/>
  </r>
  <r>
    <x v="1"/>
    <d v="2018-02-01T00:00:00"/>
    <x v="11"/>
    <x v="1"/>
    <n v="271"/>
    <n v="310"/>
    <n v="485.53333331470685"/>
    <n v="421"/>
  </r>
  <r>
    <x v="1"/>
    <d v="2018-02-01T00:00:00"/>
    <x v="12"/>
    <x v="1"/>
    <n v="270"/>
    <n v="321"/>
    <n v="503.05800005892911"/>
    <n v="423"/>
  </r>
  <r>
    <x v="1"/>
    <d v="2018-02-01T00:00:00"/>
    <x v="13"/>
    <x v="1"/>
    <n v="279"/>
    <n v="309"/>
    <n v="497.91111114161708"/>
    <n v="420"/>
  </r>
  <r>
    <x v="1"/>
    <d v="2018-02-01T00:00:00"/>
    <x v="14"/>
    <x v="1"/>
    <n v="245"/>
    <n v="255"/>
    <n v="466.47199991978704"/>
    <n v="379"/>
  </r>
  <r>
    <x v="1"/>
    <d v="2018-02-01T00:00:00"/>
    <x v="15"/>
    <x v="1"/>
    <n v="183"/>
    <n v="215"/>
    <n v="424.62666668395201"/>
    <n v="327"/>
  </r>
  <r>
    <x v="1"/>
    <d v="2018-02-01T00:00:00"/>
    <x v="16"/>
    <x v="1"/>
    <n v="203"/>
    <n v="228"/>
    <n v="408.55199992855393"/>
    <n v="324"/>
  </r>
  <r>
    <x v="1"/>
    <d v="2018-02-01T00:00:00"/>
    <x v="17"/>
    <x v="1"/>
    <n v="174"/>
    <n v="212"/>
    <n v="375.98999993639688"/>
    <n v="333"/>
  </r>
  <r>
    <x v="1"/>
    <d v="2018-02-01T00:00:00"/>
    <x v="18"/>
    <x v="1"/>
    <n v="313"/>
    <n v="320"/>
    <n v="318.89199986184639"/>
    <n v="308"/>
  </r>
  <r>
    <x v="1"/>
    <d v="2018-02-01T00:00:00"/>
    <x v="19"/>
    <x v="1"/>
    <n v="327"/>
    <n v="354"/>
    <n v="339.7973333120346"/>
    <n v="338"/>
  </r>
  <r>
    <x v="1"/>
    <d v="2018-02-01T00:00:00"/>
    <x v="20"/>
    <x v="1"/>
    <n v="342"/>
    <n v="348"/>
    <n v="322.58899997149905"/>
    <n v="323"/>
  </r>
  <r>
    <x v="1"/>
    <d v="2018-02-01T00:00:00"/>
    <x v="21"/>
    <x v="1"/>
    <n v="366"/>
    <n v="386"/>
    <n v="365.58933318307004"/>
    <n v="366"/>
  </r>
  <r>
    <x v="1"/>
    <d v="2018-02-01T00:00:00"/>
    <x v="22"/>
    <x v="1"/>
    <n v="412"/>
    <n v="388"/>
    <n v="379.53066658861934"/>
    <n v="380"/>
  </r>
  <r>
    <x v="1"/>
    <d v="2018-02-01T00:00:00"/>
    <x v="23"/>
    <x v="1"/>
    <n v="344"/>
    <n v="349"/>
    <n v="337.22488874892389"/>
    <n v="337"/>
  </r>
  <r>
    <x v="2"/>
    <d v="2018-03-01T00:00:00"/>
    <x v="0"/>
    <x v="0"/>
    <n v="189"/>
    <n v="194"/>
    <n v="302.38799955993892"/>
    <n v="302"/>
  </r>
  <r>
    <x v="2"/>
    <d v="2018-03-01T00:00:00"/>
    <x v="1"/>
    <x v="0"/>
    <n v="165"/>
    <n v="178"/>
    <n v="254.16000011563301"/>
    <n v="254"/>
  </r>
  <r>
    <x v="2"/>
    <d v="2018-03-01T00:00:00"/>
    <x v="2"/>
    <x v="0"/>
    <n v="241"/>
    <n v="236"/>
    <n v="233.16000011563301"/>
    <n v="233"/>
  </r>
  <r>
    <x v="2"/>
    <d v="2018-03-01T00:00:00"/>
    <x v="3"/>
    <x v="0"/>
    <n v="239"/>
    <n v="241"/>
    <n v="260.15999963879591"/>
    <n v="260"/>
  </r>
  <r>
    <x v="2"/>
    <d v="2018-03-01T00:00:00"/>
    <x v="4"/>
    <x v="0"/>
    <n v="313"/>
    <n v="320"/>
    <n v="309.16000011563301"/>
    <n v="309"/>
  </r>
  <r>
    <x v="2"/>
    <d v="2018-03-01T00:00:00"/>
    <x v="5"/>
    <x v="0"/>
    <n v="480"/>
    <n v="439"/>
    <n v="446.63611107319588"/>
    <n v="447"/>
  </r>
  <r>
    <x v="2"/>
    <d v="2018-03-01T00:00:00"/>
    <x v="6"/>
    <x v="0"/>
    <n v="600"/>
    <n v="617"/>
    <n v="532.88499984393525"/>
    <n v="533"/>
  </r>
  <r>
    <x v="2"/>
    <d v="2018-03-01T00:00:00"/>
    <x v="7"/>
    <x v="0"/>
    <n v="377"/>
    <n v="404"/>
    <n v="401.16000011563301"/>
    <n v="400"/>
  </r>
  <r>
    <x v="2"/>
    <d v="2018-03-01T00:00:00"/>
    <x v="8"/>
    <x v="0"/>
    <n v="323"/>
    <n v="335"/>
    <n v="357.92133346324169"/>
    <n v="337"/>
  </r>
  <r>
    <x v="2"/>
    <d v="2018-03-01T00:00:00"/>
    <x v="9"/>
    <x v="0"/>
    <n v="334"/>
    <n v="333"/>
    <n v="449.66666642228762"/>
    <n v="384"/>
  </r>
  <r>
    <x v="2"/>
    <d v="2018-03-01T00:00:00"/>
    <x v="10"/>
    <x v="0"/>
    <n v="305"/>
    <n v="332"/>
    <n v="455.3666662355264"/>
    <n v="376"/>
  </r>
  <r>
    <x v="2"/>
    <d v="2018-03-01T00:00:00"/>
    <x v="11"/>
    <x v="0"/>
    <n v="317"/>
    <n v="323"/>
    <n v="434.64999979138372"/>
    <n v="350"/>
  </r>
  <r>
    <x v="2"/>
    <d v="2018-03-01T00:00:00"/>
    <x v="12"/>
    <x v="0"/>
    <n v="305"/>
    <n v="335"/>
    <n v="482.17549971317248"/>
    <n v="376"/>
  </r>
  <r>
    <x v="2"/>
    <d v="2018-03-01T00:00:00"/>
    <x v="13"/>
    <x v="0"/>
    <n v="311"/>
    <n v="278"/>
    <n v="456.65199935858448"/>
    <n v="345"/>
  </r>
  <r>
    <x v="2"/>
    <d v="2018-03-01T00:00:00"/>
    <x v="14"/>
    <x v="0"/>
    <n v="269"/>
    <n v="261"/>
    <n v="441.83333420852819"/>
    <n v="335"/>
  </r>
  <r>
    <x v="2"/>
    <d v="2018-03-01T00:00:00"/>
    <x v="15"/>
    <x v="0"/>
    <n v="266"/>
    <n v="255"/>
    <n v="452.674666834871"/>
    <n v="349"/>
  </r>
  <r>
    <x v="2"/>
    <d v="2018-03-01T00:00:00"/>
    <x v="16"/>
    <x v="0"/>
    <n v="254"/>
    <n v="255"/>
    <n v="564.42849968348935"/>
    <n v="445"/>
  </r>
  <r>
    <x v="2"/>
    <d v="2018-03-01T00:00:00"/>
    <x v="17"/>
    <x v="0"/>
    <n v="315"/>
    <n v="321"/>
    <n v="548.82161054288349"/>
    <n v="437"/>
  </r>
  <r>
    <x v="2"/>
    <d v="2018-03-01T00:00:00"/>
    <x v="18"/>
    <x v="0"/>
    <n v="412"/>
    <n v="415"/>
    <n v="590.04600009620185"/>
    <n v="499"/>
  </r>
  <r>
    <x v="2"/>
    <d v="2018-03-01T00:00:00"/>
    <x v="19"/>
    <x v="0"/>
    <n v="354"/>
    <n v="329"/>
    <n v="512.44833322465422"/>
    <n v="478"/>
  </r>
  <r>
    <x v="2"/>
    <d v="2018-03-01T00:00:00"/>
    <x v="20"/>
    <x v="0"/>
    <n v="227"/>
    <n v="236"/>
    <n v="253.29999958574768"/>
    <n v="249"/>
  </r>
  <r>
    <x v="2"/>
    <d v="2018-03-01T00:00:00"/>
    <x v="21"/>
    <x v="0"/>
    <n v="161"/>
    <n v="161"/>
    <n v="211.16000011563301"/>
    <n v="211"/>
  </r>
  <r>
    <x v="2"/>
    <d v="2018-03-01T00:00:00"/>
    <x v="22"/>
    <x v="0"/>
    <n v="194"/>
    <n v="265"/>
    <n v="296.10633361563089"/>
    <n v="296"/>
  </r>
  <r>
    <x v="2"/>
    <d v="2018-03-01T00:00:00"/>
    <x v="23"/>
    <x v="0"/>
    <n v="193"/>
    <n v="215"/>
    <n v="216.5138884837429"/>
    <n v="217"/>
  </r>
  <r>
    <x v="2"/>
    <d v="2018-03-01T00:00:00"/>
    <x v="0"/>
    <x v="1"/>
    <n v="323"/>
    <n v="369"/>
    <n v="391.726666367799"/>
    <n v="392"/>
  </r>
  <r>
    <x v="2"/>
    <d v="2018-03-01T00:00:00"/>
    <x v="1"/>
    <x v="1"/>
    <n v="257"/>
    <n v="277"/>
    <n v="267.68799978742999"/>
    <n v="268"/>
  </r>
  <r>
    <x v="2"/>
    <d v="2018-03-01T00:00:00"/>
    <x v="2"/>
    <x v="1"/>
    <n v="270"/>
    <n v="291"/>
    <n v="261.93777750581501"/>
    <n v="262"/>
  </r>
  <r>
    <x v="2"/>
    <d v="2018-03-01T00:00:00"/>
    <x v="3"/>
    <x v="1"/>
    <n v="166"/>
    <n v="213"/>
    <n v="229.6879998597006"/>
    <n v="230"/>
  </r>
  <r>
    <x v="2"/>
    <d v="2018-03-01T00:00:00"/>
    <x v="4"/>
    <x v="1"/>
    <n v="226"/>
    <n v="229"/>
    <n v="232.68799978718161"/>
    <n v="233"/>
  </r>
  <r>
    <x v="2"/>
    <d v="2018-03-01T00:00:00"/>
    <x v="5"/>
    <x v="1"/>
    <n v="323"/>
    <n v="320"/>
    <n v="302.90133313213789"/>
    <n v="303"/>
  </r>
  <r>
    <x v="2"/>
    <d v="2018-03-01T00:00:00"/>
    <x v="6"/>
    <x v="1"/>
    <n v="275"/>
    <n v="279"/>
    <n v="263.15266644507648"/>
    <n v="262"/>
  </r>
  <r>
    <x v="2"/>
    <d v="2018-03-01T00:00:00"/>
    <x v="7"/>
    <x v="1"/>
    <n v="359"/>
    <n v="371"/>
    <n v="390.91199987754226"/>
    <n v="379"/>
  </r>
  <r>
    <x v="2"/>
    <d v="2018-03-01T00:00:00"/>
    <x v="8"/>
    <x v="1"/>
    <n v="298"/>
    <n v="293"/>
    <n v="476.6546665228903"/>
    <n v="427"/>
  </r>
  <r>
    <x v="2"/>
    <d v="2018-03-01T00:00:00"/>
    <x v="9"/>
    <x v="1"/>
    <n v="318"/>
    <n v="347"/>
    <n v="595.87133313938978"/>
    <n v="505"/>
  </r>
  <r>
    <x v="2"/>
    <d v="2018-03-01T00:00:00"/>
    <x v="10"/>
    <x v="1"/>
    <n v="348"/>
    <n v="370"/>
    <n v="504.73333326006929"/>
    <n v="410"/>
  </r>
  <r>
    <x v="2"/>
    <d v="2018-03-01T00:00:00"/>
    <x v="11"/>
    <x v="1"/>
    <n v="254"/>
    <n v="262"/>
    <n v="442.49866646652418"/>
    <n v="356"/>
  </r>
  <r>
    <x v="2"/>
    <d v="2018-03-01T00:00:00"/>
    <x v="12"/>
    <x v="1"/>
    <n v="264"/>
    <n v="273"/>
    <n v="455.73333324814843"/>
    <n v="356"/>
  </r>
  <r>
    <x v="2"/>
    <d v="2018-03-01T00:00:00"/>
    <x v="13"/>
    <x v="1"/>
    <n v="272"/>
    <n v="271"/>
    <n v="448.88666644717262"/>
    <n v="354"/>
  </r>
  <r>
    <x v="2"/>
    <d v="2018-03-01T00:00:00"/>
    <x v="14"/>
    <x v="1"/>
    <n v="224"/>
    <n v="235"/>
    <n v="446.55999996165434"/>
    <n v="352"/>
  </r>
  <r>
    <x v="2"/>
    <d v="2018-03-01T00:00:00"/>
    <x v="15"/>
    <x v="1"/>
    <n v="192"/>
    <n v="198"/>
    <n v="427.44266656388839"/>
    <n v="320"/>
  </r>
  <r>
    <x v="2"/>
    <d v="2018-03-01T00:00:00"/>
    <x v="16"/>
    <x v="1"/>
    <n v="217"/>
    <n v="223"/>
    <n v="436.76533304949601"/>
    <n v="324"/>
  </r>
  <r>
    <x v="2"/>
    <d v="2018-03-01T00:00:00"/>
    <x v="17"/>
    <x v="1"/>
    <n v="233"/>
    <n v="247"/>
    <n v="399.29600006242589"/>
    <n v="306"/>
  </r>
  <r>
    <x v="2"/>
    <d v="2018-03-01T00:00:00"/>
    <x v="18"/>
    <x v="1"/>
    <n v="295"/>
    <n v="261"/>
    <n v="338.73333386008937"/>
    <n v="280"/>
  </r>
  <r>
    <x v="2"/>
    <d v="2018-03-01T00:00:00"/>
    <x v="19"/>
    <x v="1"/>
    <n v="324"/>
    <n v="334"/>
    <n v="328.35466636717319"/>
    <n v="310"/>
  </r>
  <r>
    <x v="2"/>
    <d v="2018-03-01T00:00:00"/>
    <x v="20"/>
    <x v="1"/>
    <n v="356"/>
    <n v="377"/>
    <n v="389.79999989146989"/>
    <n v="389"/>
  </r>
  <r>
    <x v="2"/>
    <d v="2018-03-01T00:00:00"/>
    <x v="21"/>
    <x v="1"/>
    <n v="405"/>
    <n v="441"/>
    <n v="418.7386662963778"/>
    <n v="419"/>
  </r>
  <r>
    <x v="2"/>
    <d v="2018-03-01T00:00:00"/>
    <x v="22"/>
    <x v="1"/>
    <n v="429"/>
    <n v="420"/>
    <n v="426.28933314929412"/>
    <n v="426"/>
  </r>
  <r>
    <x v="2"/>
    <d v="2018-03-01T00:00:00"/>
    <x v="23"/>
    <x v="1"/>
    <n v="395"/>
    <n v="380"/>
    <n v="400.90133313213789"/>
    <n v="401"/>
  </r>
  <r>
    <x v="3"/>
    <d v="2018-04-01T00:00:00"/>
    <x v="0"/>
    <x v="0"/>
    <n v="226"/>
    <n v="246"/>
    <n v="215.16000011563301"/>
    <n v="215"/>
  </r>
  <r>
    <x v="3"/>
    <d v="2018-04-01T00:00:00"/>
    <x v="1"/>
    <x v="0"/>
    <n v="181"/>
    <n v="211"/>
    <n v="197.20000007748601"/>
    <n v="197"/>
  </r>
  <r>
    <x v="3"/>
    <d v="2018-04-01T00:00:00"/>
    <x v="2"/>
    <x v="0"/>
    <n v="222"/>
    <n v="253"/>
    <n v="197.20000007748601"/>
    <n v="197"/>
  </r>
  <r>
    <x v="3"/>
    <d v="2018-04-01T00:00:00"/>
    <x v="3"/>
    <x v="0"/>
    <n v="247"/>
    <n v="265"/>
    <n v="260.63111124932772"/>
    <n v="261"/>
  </r>
  <r>
    <x v="3"/>
    <d v="2018-04-01T00:00:00"/>
    <x v="4"/>
    <x v="0"/>
    <n v="296"/>
    <n v="284"/>
    <n v="273.92044455359382"/>
    <n v="274"/>
  </r>
  <r>
    <x v="3"/>
    <d v="2018-04-01T00:00:00"/>
    <x v="5"/>
    <x v="0"/>
    <n v="430"/>
    <n v="431"/>
    <n v="400.00000014901161"/>
    <n v="400"/>
  </r>
  <r>
    <x v="3"/>
    <d v="2018-04-01T00:00:00"/>
    <x v="6"/>
    <x v="0"/>
    <n v="587"/>
    <n v="597"/>
    <n v="520.07999993860722"/>
    <n v="520"/>
  </r>
  <r>
    <x v="3"/>
    <d v="2018-04-01T00:00:00"/>
    <x v="7"/>
    <x v="0"/>
    <n v="325"/>
    <n v="357"/>
    <n v="316.84444462259609"/>
    <n v="318"/>
  </r>
  <r>
    <x v="3"/>
    <d v="2018-04-01T00:00:00"/>
    <x v="8"/>
    <x v="0"/>
    <n v="320"/>
    <n v="338"/>
    <n v="365.84444462259609"/>
    <n v="347"/>
  </r>
  <r>
    <x v="3"/>
    <d v="2018-04-01T00:00:00"/>
    <x v="9"/>
    <x v="0"/>
    <n v="320"/>
    <n v="356"/>
    <n v="457.17233342031642"/>
    <n v="396"/>
  </r>
  <r>
    <x v="3"/>
    <d v="2018-04-01T00:00:00"/>
    <x v="10"/>
    <x v="0"/>
    <n v="343"/>
    <n v="358"/>
    <n v="412.21066679656508"/>
    <n v="347"/>
  </r>
  <r>
    <x v="3"/>
    <d v="2018-04-01T00:00:00"/>
    <x v="11"/>
    <x v="0"/>
    <n v="278"/>
    <n v="372"/>
    <n v="467.62122203310332"/>
    <n v="408"/>
  </r>
  <r>
    <x v="3"/>
    <d v="2018-04-01T00:00:00"/>
    <x v="12"/>
    <x v="0"/>
    <n v="345"/>
    <n v="353"/>
    <n v="467.26999977926408"/>
    <n v="394"/>
  </r>
  <r>
    <x v="3"/>
    <d v="2018-04-01T00:00:00"/>
    <x v="13"/>
    <x v="0"/>
    <n v="318"/>
    <n v="360"/>
    <n v="468.39499993324279"/>
    <n v="404"/>
  </r>
  <r>
    <x v="3"/>
    <d v="2018-04-01T00:00:00"/>
    <x v="14"/>
    <x v="0"/>
    <n v="288"/>
    <n v="299"/>
    <n v="472.7533335313201"/>
    <n v="408"/>
  </r>
  <r>
    <x v="3"/>
    <d v="2018-04-01T00:00:00"/>
    <x v="15"/>
    <x v="0"/>
    <n v="297"/>
    <n v="307"/>
    <n v="471.76127706747502"/>
    <n v="400"/>
  </r>
  <r>
    <x v="3"/>
    <d v="2018-04-01T00:00:00"/>
    <x v="16"/>
    <x v="0"/>
    <n v="285"/>
    <n v="302"/>
    <n v="480.6066103531669"/>
    <n v="383"/>
  </r>
  <r>
    <x v="3"/>
    <d v="2018-04-01T00:00:00"/>
    <x v="17"/>
    <x v="0"/>
    <n v="262"/>
    <n v="313"/>
    <n v="510.28611069793499"/>
    <n v="415"/>
  </r>
  <r>
    <x v="3"/>
    <d v="2018-04-01T00:00:00"/>
    <x v="18"/>
    <x v="0"/>
    <n v="249"/>
    <n v="254"/>
    <n v="534.48133321205785"/>
    <n v="436"/>
  </r>
  <r>
    <x v="3"/>
    <d v="2018-04-01T00:00:00"/>
    <x v="19"/>
    <x v="0"/>
    <n v="315"/>
    <n v="327"/>
    <n v="481.24666633084422"/>
    <n v="433"/>
  </r>
  <r>
    <x v="3"/>
    <d v="2018-04-01T00:00:00"/>
    <x v="20"/>
    <x v="0"/>
    <n v="326"/>
    <n v="322"/>
    <n v="313.199999922514"/>
    <n v="304"/>
  </r>
  <r>
    <x v="3"/>
    <d v="2018-04-01T00:00:00"/>
    <x v="21"/>
    <x v="0"/>
    <n v="338"/>
    <n v="349"/>
    <n v="279.27700000504649"/>
    <n v="279"/>
  </r>
  <r>
    <x v="3"/>
    <d v="2018-04-01T00:00:00"/>
    <x v="22"/>
    <x v="0"/>
    <n v="182"/>
    <n v="190"/>
    <n v="174.07333343774081"/>
    <n v="174"/>
  </r>
  <r>
    <x v="3"/>
    <d v="2018-04-01T00:00:00"/>
    <x v="23"/>
    <x v="0"/>
    <n v="449"/>
    <n v="239"/>
    <n v="225.08000011742121"/>
    <n v="225"/>
  </r>
  <r>
    <x v="3"/>
    <d v="2018-04-01T00:00:00"/>
    <x v="0"/>
    <x v="1"/>
    <n v="331"/>
    <n v="341"/>
    <n v="363.23733342656237"/>
    <n v="363"/>
  </r>
  <r>
    <x v="3"/>
    <d v="2018-04-01T00:00:00"/>
    <x v="1"/>
    <x v="1"/>
    <n v="278"/>
    <n v="290"/>
    <n v="294.62933330560719"/>
    <n v="295"/>
  </r>
  <r>
    <x v="3"/>
    <d v="2018-04-01T00:00:00"/>
    <x v="2"/>
    <x v="1"/>
    <n v="236"/>
    <n v="248"/>
    <n v="240.79599956773839"/>
    <n v="241"/>
  </r>
  <r>
    <x v="3"/>
    <d v="2018-04-01T00:00:00"/>
    <x v="3"/>
    <x v="1"/>
    <n v="210"/>
    <n v="216"/>
    <n v="228.7248885825276"/>
    <n v="229"/>
  </r>
  <r>
    <x v="3"/>
    <d v="2018-04-01T00:00:00"/>
    <x v="4"/>
    <x v="1"/>
    <n v="174"/>
    <n v="195"/>
    <n v="210.2906663070122"/>
    <n v="210"/>
  </r>
  <r>
    <x v="3"/>
    <d v="2018-04-01T00:00:00"/>
    <x v="5"/>
    <x v="1"/>
    <n v="273"/>
    <n v="280"/>
    <n v="256.79444447656471"/>
    <n v="257"/>
  </r>
  <r>
    <x v="3"/>
    <d v="2018-04-01T00:00:00"/>
    <x v="6"/>
    <x v="1"/>
    <n v="258"/>
    <n v="254"/>
    <n v="236.44266638408101"/>
    <n v="235"/>
  </r>
  <r>
    <x v="3"/>
    <d v="2018-04-01T00:00:00"/>
    <x v="7"/>
    <x v="1"/>
    <n v="247"/>
    <n v="236"/>
    <n v="291.94266673969105"/>
    <n v="275"/>
  </r>
  <r>
    <x v="3"/>
    <d v="2018-04-01T00:00:00"/>
    <x v="8"/>
    <x v="1"/>
    <n v="179"/>
    <n v="187"/>
    <n v="393.84066676422952"/>
    <n v="341"/>
  </r>
  <r>
    <x v="3"/>
    <d v="2018-04-01T00:00:00"/>
    <x v="9"/>
    <x v="1"/>
    <n v="246"/>
    <n v="250"/>
    <n v="488.82800008766355"/>
    <n v="411"/>
  </r>
  <r>
    <x v="3"/>
    <d v="2018-04-01T00:00:00"/>
    <x v="10"/>
    <x v="1"/>
    <n v="198"/>
    <n v="198"/>
    <n v="402.76000002324582"/>
    <n v="331"/>
  </r>
  <r>
    <x v="3"/>
    <d v="2018-04-01T00:00:00"/>
    <x v="11"/>
    <x v="1"/>
    <n v="211"/>
    <n v="215"/>
    <n v="415.85333330836147"/>
    <n v="342"/>
  </r>
  <r>
    <x v="3"/>
    <d v="2018-04-01T00:00:00"/>
    <x v="12"/>
    <x v="1"/>
    <n v="218"/>
    <n v="216"/>
    <n v="405.51999993883072"/>
    <n v="328"/>
  </r>
  <r>
    <x v="3"/>
    <d v="2018-04-01T00:00:00"/>
    <x v="13"/>
    <x v="1"/>
    <n v="220"/>
    <n v="203"/>
    <n v="372.25733323606352"/>
    <n v="309"/>
  </r>
  <r>
    <x v="3"/>
    <d v="2018-04-01T00:00:00"/>
    <x v="14"/>
    <x v="1"/>
    <n v="234"/>
    <n v="236"/>
    <n v="419.09266657847911"/>
    <n v="349"/>
  </r>
  <r>
    <x v="3"/>
    <d v="2018-04-01T00:00:00"/>
    <x v="15"/>
    <x v="1"/>
    <n v="196"/>
    <n v="193"/>
    <n v="455.41333303339781"/>
    <n v="376"/>
  </r>
  <r>
    <x v="3"/>
    <d v="2018-04-01T00:00:00"/>
    <x v="16"/>
    <x v="1"/>
    <n v="241"/>
    <n v="258"/>
    <n v="450.01999984215945"/>
    <n v="352"/>
  </r>
  <r>
    <x v="3"/>
    <d v="2018-04-01T00:00:00"/>
    <x v="17"/>
    <x v="1"/>
    <n v="296"/>
    <n v="308"/>
    <n v="411.62666652202608"/>
    <n v="312"/>
  </r>
  <r>
    <x v="3"/>
    <d v="2018-04-01T00:00:00"/>
    <x v="18"/>
    <x v="1"/>
    <n v="382"/>
    <n v="408"/>
    <n v="430.85066650708518"/>
    <n v="350"/>
  </r>
  <r>
    <x v="3"/>
    <d v="2018-04-01T00:00:00"/>
    <x v="19"/>
    <x v="1"/>
    <n v="346"/>
    <n v="317"/>
    <n v="371.03999986499548"/>
    <n v="345"/>
  </r>
  <r>
    <x v="3"/>
    <d v="2018-04-01T00:00:00"/>
    <x v="20"/>
    <x v="1"/>
    <n v="407"/>
    <n v="433"/>
    <n v="407.76399974158647"/>
    <n v="406"/>
  </r>
  <r>
    <x v="3"/>
    <d v="2018-04-01T00:00:00"/>
    <x v="21"/>
    <x v="1"/>
    <n v="459"/>
    <n v="484"/>
    <n v="456.35466697936261"/>
    <n v="456"/>
  </r>
  <r>
    <x v="3"/>
    <d v="2018-04-01T00:00:00"/>
    <x v="22"/>
    <x v="1"/>
    <n v="493"/>
    <n v="513"/>
    <n v="469.7658330040673"/>
    <n v="470"/>
  </r>
  <r>
    <x v="3"/>
    <d v="2018-04-01T00:00:00"/>
    <x v="23"/>
    <x v="1"/>
    <n v="425"/>
    <n v="431"/>
    <n v="445.76666636640829"/>
    <n v="446"/>
  </r>
  <r>
    <x v="4"/>
    <d v="2018-05-01T00:00:00"/>
    <x v="0"/>
    <x v="0"/>
    <n v="222"/>
    <n v="220"/>
    <n v="200.16000011563301"/>
    <n v="200"/>
  </r>
  <r>
    <x v="4"/>
    <d v="2018-05-01T00:00:00"/>
    <x v="1"/>
    <x v="0"/>
    <n v="210"/>
    <n v="233"/>
    <n v="266.20000007748598"/>
    <n v="266"/>
  </r>
  <r>
    <x v="4"/>
    <d v="2018-05-01T00:00:00"/>
    <x v="2"/>
    <x v="0"/>
    <n v="233"/>
    <n v="221"/>
    <n v="256.98999973237522"/>
    <n v="257"/>
  </r>
  <r>
    <x v="4"/>
    <d v="2018-05-01T00:00:00"/>
    <x v="3"/>
    <x v="0"/>
    <n v="240"/>
    <n v="229"/>
    <n v="267.36000007490321"/>
    <n v="267"/>
  </r>
  <r>
    <x v="4"/>
    <d v="2018-05-01T00:00:00"/>
    <x v="4"/>
    <x v="0"/>
    <n v="295"/>
    <n v="308"/>
    <n v="288.41600011587138"/>
    <n v="288"/>
  </r>
  <r>
    <x v="4"/>
    <d v="2018-05-01T00:00:00"/>
    <x v="5"/>
    <x v="0"/>
    <n v="421"/>
    <n v="423"/>
    <n v="363.20000007748598"/>
    <n v="363"/>
  </r>
  <r>
    <x v="4"/>
    <d v="2018-05-01T00:00:00"/>
    <x v="6"/>
    <x v="0"/>
    <n v="571"/>
    <n v="600"/>
    <n v="511.20000007748598"/>
    <n v="514"/>
  </r>
  <r>
    <x v="4"/>
    <d v="2018-05-01T00:00:00"/>
    <x v="7"/>
    <x v="0"/>
    <n v="457"/>
    <n v="355"/>
    <n v="357.4337778737148"/>
    <n v="368"/>
  </r>
  <r>
    <x v="4"/>
    <d v="2018-05-01T00:00:00"/>
    <x v="8"/>
    <x v="0"/>
    <n v="436"/>
    <n v="368"/>
    <n v="404.20000007748598"/>
    <n v="387"/>
  </r>
  <r>
    <x v="4"/>
    <d v="2018-05-01T00:00:00"/>
    <x v="9"/>
    <x v="0"/>
    <n v="493"/>
    <n v="402"/>
    <n v="502.16000011563301"/>
    <n v="437"/>
  </r>
  <r>
    <x v="4"/>
    <d v="2018-05-01T00:00:00"/>
    <x v="10"/>
    <x v="0"/>
    <n v="531"/>
    <n v="464"/>
    <n v="579.55088896540303"/>
    <n v="504"/>
  </r>
  <r>
    <x v="4"/>
    <d v="2018-05-01T00:00:00"/>
    <x v="11"/>
    <x v="0"/>
    <n v="528"/>
    <n v="468"/>
    <n v="565.35999980568886"/>
    <n v="511"/>
  </r>
  <r>
    <x v="4"/>
    <d v="2018-05-01T00:00:00"/>
    <x v="12"/>
    <x v="0"/>
    <n v="437"/>
    <n v="422"/>
    <n v="535.48399973660707"/>
    <n v="477"/>
  </r>
  <r>
    <x v="4"/>
    <d v="2018-05-01T00:00:00"/>
    <x v="13"/>
    <x v="0"/>
    <n v="344"/>
    <n v="413"/>
    <n v="510.8999996289611"/>
    <n v="452"/>
  </r>
  <r>
    <x v="4"/>
    <d v="2018-05-01T00:00:00"/>
    <x v="14"/>
    <x v="0"/>
    <n v="349"/>
    <n v="325"/>
    <n v="485.6993331198891"/>
    <n v="406"/>
  </r>
  <r>
    <x v="4"/>
    <d v="2018-05-01T00:00:00"/>
    <x v="15"/>
    <x v="0"/>
    <n v="336"/>
    <n v="298"/>
    <n v="490.70949931095038"/>
    <n v="411"/>
  </r>
  <r>
    <x v="4"/>
    <d v="2018-05-01T00:00:00"/>
    <x v="16"/>
    <x v="0"/>
    <n v="301"/>
    <n v="257"/>
    <n v="503.19999965727328"/>
    <n v="411"/>
  </r>
  <r>
    <x v="4"/>
    <d v="2018-05-01T00:00:00"/>
    <x v="17"/>
    <x v="0"/>
    <n v="221"/>
    <n v="227"/>
    <n v="417.00194378296533"/>
    <n v="329"/>
  </r>
  <r>
    <x v="4"/>
    <d v="2018-05-01T00:00:00"/>
    <x v="18"/>
    <x v="0"/>
    <n v="261"/>
    <n v="224"/>
    <n v="454.43099994659417"/>
    <n v="370"/>
  </r>
  <r>
    <x v="4"/>
    <d v="2018-05-01T00:00:00"/>
    <x v="19"/>
    <x v="0"/>
    <n v="276"/>
    <n v="277"/>
    <n v="444.92999970614909"/>
    <n v="394"/>
  </r>
  <r>
    <x v="4"/>
    <d v="2018-05-01T00:00:00"/>
    <x v="20"/>
    <x v="0"/>
    <n v="247"/>
    <n v="258"/>
    <n v="304.07999993860722"/>
    <n v="287"/>
  </r>
  <r>
    <x v="4"/>
    <d v="2018-05-01T00:00:00"/>
    <x v="21"/>
    <x v="0"/>
    <n v="251"/>
    <n v="443"/>
    <n v="471.20000007748598"/>
    <n v="469"/>
  </r>
  <r>
    <x v="4"/>
    <d v="2018-05-01T00:00:00"/>
    <x v="22"/>
    <x v="0"/>
    <n v="281"/>
    <n v="218"/>
    <n v="238.5420002388457"/>
    <n v="239"/>
  </r>
  <r>
    <x v="4"/>
    <d v="2018-05-01T00:00:00"/>
    <x v="23"/>
    <x v="0"/>
    <n v="205"/>
    <n v="187"/>
    <n v="171.16000011563301"/>
    <n v="171"/>
  </r>
  <r>
    <x v="4"/>
    <d v="2018-05-01T00:00:00"/>
    <x v="0"/>
    <x v="1"/>
    <n v="418"/>
    <n v="390"/>
    <n v="425.35500013977293"/>
    <n v="425"/>
  </r>
  <r>
    <x v="4"/>
    <d v="2018-05-01T00:00:00"/>
    <x v="1"/>
    <x v="1"/>
    <n v="312"/>
    <n v="316"/>
    <n v="330.55155555522072"/>
    <n v="331"/>
  </r>
  <r>
    <x v="4"/>
    <d v="2018-05-01T00:00:00"/>
    <x v="2"/>
    <x v="1"/>
    <n v="255"/>
    <n v="235"/>
    <n v="246.4559998631477"/>
    <n v="246"/>
  </r>
  <r>
    <x v="4"/>
    <d v="2018-05-01T00:00:00"/>
    <x v="3"/>
    <x v="1"/>
    <n v="213"/>
    <n v="217"/>
    <n v="226.50133322427669"/>
    <n v="227"/>
  </r>
  <r>
    <x v="4"/>
    <d v="2018-05-01T00:00:00"/>
    <x v="4"/>
    <x v="1"/>
    <n v="186"/>
    <n v="217"/>
    <n v="229.7306667293112"/>
    <n v="230"/>
  </r>
  <r>
    <x v="4"/>
    <d v="2018-05-01T00:00:00"/>
    <x v="5"/>
    <x v="1"/>
    <n v="329"/>
    <n v="298"/>
    <n v="304.16399992182852"/>
    <n v="304"/>
  </r>
  <r>
    <x v="4"/>
    <d v="2018-05-01T00:00:00"/>
    <x v="6"/>
    <x v="1"/>
    <n v="279"/>
    <n v="252"/>
    <n v="262.70799980250501"/>
    <n v="257"/>
  </r>
  <r>
    <x v="4"/>
    <d v="2018-05-01T00:00:00"/>
    <x v="7"/>
    <x v="1"/>
    <n v="189"/>
    <n v="171"/>
    <n v="318.68066646680239"/>
    <n v="280"/>
  </r>
  <r>
    <x v="4"/>
    <d v="2018-05-01T00:00:00"/>
    <x v="8"/>
    <x v="1"/>
    <n v="238"/>
    <n v="230"/>
    <n v="468.41333318563801"/>
    <n v="389"/>
  </r>
  <r>
    <x v="4"/>
    <d v="2018-05-01T00:00:00"/>
    <x v="9"/>
    <x v="1"/>
    <n v="216"/>
    <n v="211"/>
    <n v="442.00133326227467"/>
    <n v="362"/>
  </r>
  <r>
    <x v="4"/>
    <d v="2018-05-01T00:00:00"/>
    <x v="10"/>
    <x v="1"/>
    <n v="245"/>
    <n v="297"/>
    <n v="631.31266650371253"/>
    <n v="565"/>
  </r>
  <r>
    <x v="4"/>
    <d v="2018-05-01T00:00:00"/>
    <x v="11"/>
    <x v="1"/>
    <n v="176"/>
    <n v="178"/>
    <n v="395.36866678545874"/>
    <n v="313"/>
  </r>
  <r>
    <x v="4"/>
    <d v="2018-05-01T00:00:00"/>
    <x v="12"/>
    <x v="1"/>
    <n v="176"/>
    <n v="180"/>
    <n v="386.48177776758871"/>
    <n v="301"/>
  </r>
  <r>
    <x v="4"/>
    <d v="2018-05-01T00:00:00"/>
    <x v="13"/>
    <x v="1"/>
    <n v="256"/>
    <n v="263"/>
    <n v="361.46600000346081"/>
    <n v="301"/>
  </r>
  <r>
    <x v="4"/>
    <d v="2018-05-01T00:00:00"/>
    <x v="14"/>
    <x v="1"/>
    <n v="240"/>
    <n v="250"/>
    <n v="345.32555553987623"/>
    <n v="274"/>
  </r>
  <r>
    <x v="4"/>
    <d v="2018-05-01T00:00:00"/>
    <x v="15"/>
    <x v="1"/>
    <n v="227"/>
    <n v="251"/>
    <n v="388.07933335180081"/>
    <n v="320"/>
  </r>
  <r>
    <x v="4"/>
    <d v="2018-05-01T00:00:00"/>
    <x v="16"/>
    <x v="1"/>
    <n v="277"/>
    <n v="303"/>
    <n v="414.78666666398448"/>
    <n v="338"/>
  </r>
  <r>
    <x v="4"/>
    <d v="2018-05-01T00:00:00"/>
    <x v="17"/>
    <x v="1"/>
    <n v="338"/>
    <n v="322"/>
    <n v="489"/>
    <n v="410"/>
  </r>
  <r>
    <x v="4"/>
    <d v="2018-05-01T00:00:00"/>
    <x v="18"/>
    <x v="1"/>
    <n v="445"/>
    <n v="403"/>
    <n v="490.42533329948782"/>
    <n v="424"/>
  </r>
  <r>
    <x v="4"/>
    <d v="2018-05-01T00:00:00"/>
    <x v="19"/>
    <x v="1"/>
    <n v="454"/>
    <n v="381"/>
    <n v="418"/>
    <n v="405"/>
  </r>
  <r>
    <x v="4"/>
    <d v="2018-05-01T00:00:00"/>
    <x v="20"/>
    <x v="1"/>
    <n v="379"/>
    <n v="374"/>
    <n v="401.7066665937503"/>
    <n v="404"/>
  </r>
  <r>
    <x v="4"/>
    <d v="2018-05-01T00:00:00"/>
    <x v="21"/>
    <x v="1"/>
    <n v="552"/>
    <n v="492"/>
    <n v="525.59199991375203"/>
    <n v="526"/>
  </r>
  <r>
    <x v="4"/>
    <d v="2018-05-01T00:00:00"/>
    <x v="22"/>
    <x v="1"/>
    <n v="607"/>
    <n v="521"/>
    <n v="546.6079998960098"/>
    <n v="547"/>
  </r>
  <r>
    <x v="4"/>
    <d v="2018-05-01T00:00:00"/>
    <x v="23"/>
    <x v="1"/>
    <n v="528"/>
    <n v="508"/>
    <n v="473.10333338417115"/>
    <n v="473"/>
  </r>
  <r>
    <x v="5"/>
    <d v="2018-06-01T00:00:00"/>
    <x v="0"/>
    <x v="0"/>
    <n v="316"/>
    <n v="322"/>
    <n v="251.36622225244841"/>
    <n v="251"/>
  </r>
  <r>
    <x v="5"/>
    <d v="2018-06-01T00:00:00"/>
    <x v="1"/>
    <x v="0"/>
    <n v="198"/>
    <n v="212"/>
    <n v="169.84000012427569"/>
    <n v="170"/>
  </r>
  <r>
    <x v="5"/>
    <d v="2018-06-01T00:00:00"/>
    <x v="2"/>
    <x v="0"/>
    <n v="205"/>
    <n v="222"/>
    <n v="218.5599998533726"/>
    <n v="219"/>
  </r>
  <r>
    <x v="5"/>
    <d v="2018-06-01T00:00:00"/>
    <x v="3"/>
    <x v="0"/>
    <n v="245"/>
    <n v="238"/>
    <n v="267.39111123184358"/>
    <n v="267"/>
  </r>
  <r>
    <x v="5"/>
    <d v="2018-06-01T00:00:00"/>
    <x v="4"/>
    <x v="0"/>
    <n v="279"/>
    <n v="272"/>
    <n v="276.82400008191672"/>
    <n v="277"/>
  </r>
  <r>
    <x v="5"/>
    <d v="2018-06-01T00:00:00"/>
    <x v="5"/>
    <x v="0"/>
    <n v="403"/>
    <n v="371"/>
    <n v="366.17800006940962"/>
    <n v="366"/>
  </r>
  <r>
    <x v="5"/>
    <d v="2018-06-01T00:00:00"/>
    <x v="6"/>
    <x v="0"/>
    <n v="485"/>
    <n v="419"/>
    <n v="435.43666669577362"/>
    <n v="438"/>
  </r>
  <r>
    <x v="5"/>
    <d v="2018-06-01T00:00:00"/>
    <x v="7"/>
    <x v="0"/>
    <n v="401"/>
    <n v="388"/>
    <n v="408.13911114409569"/>
    <n v="420"/>
  </r>
  <r>
    <x v="5"/>
    <d v="2018-06-01T00:00:00"/>
    <x v="8"/>
    <x v="0"/>
    <n v="399"/>
    <n v="410"/>
    <n v="431.87733333955208"/>
    <n v="414"/>
  </r>
  <r>
    <x v="5"/>
    <d v="2018-06-01T00:00:00"/>
    <x v="9"/>
    <x v="0"/>
    <n v="494"/>
    <n v="482"/>
    <n v="568.07377777298291"/>
    <n v="514"/>
  </r>
  <r>
    <x v="5"/>
    <d v="2018-06-01T00:00:00"/>
    <x v="10"/>
    <x v="0"/>
    <n v="535"/>
    <n v="532"/>
    <n v="629.41600013971333"/>
    <n v="574"/>
  </r>
  <r>
    <x v="5"/>
    <d v="2018-06-01T00:00:00"/>
    <x v="11"/>
    <x v="0"/>
    <n v="522"/>
    <n v="513"/>
    <n v="606.8800000846386"/>
    <n v="559"/>
  </r>
  <r>
    <x v="5"/>
    <d v="2018-06-01T00:00:00"/>
    <x v="12"/>
    <x v="0"/>
    <n v="469"/>
    <n v="453"/>
    <n v="552.00000008940697"/>
    <n v="492"/>
  </r>
  <r>
    <x v="5"/>
    <d v="2018-06-01T00:00:00"/>
    <x v="13"/>
    <x v="0"/>
    <n v="415"/>
    <n v="389"/>
    <n v="492.00000008940702"/>
    <n v="434"/>
  </r>
  <r>
    <x v="5"/>
    <d v="2018-06-01T00:00:00"/>
    <x v="14"/>
    <x v="0"/>
    <n v="336"/>
    <n v="333"/>
    <n v="455.00000008940702"/>
    <n v="390"/>
  </r>
  <r>
    <x v="5"/>
    <d v="2018-06-01T00:00:00"/>
    <x v="15"/>
    <x v="0"/>
    <n v="302"/>
    <n v="305"/>
    <n v="402.39999963343138"/>
    <n v="332"/>
  </r>
  <r>
    <x v="5"/>
    <d v="2018-06-01T00:00:00"/>
    <x v="16"/>
    <x v="0"/>
    <n v="230"/>
    <n v="232"/>
    <n v="377.96899943351752"/>
    <n v="304"/>
  </r>
  <r>
    <x v="5"/>
    <d v="2018-06-01T00:00:00"/>
    <x v="17"/>
    <x v="0"/>
    <n v="200"/>
    <n v="259"/>
    <n v="370.19299981395397"/>
    <n v="287"/>
  </r>
  <r>
    <x v="5"/>
    <d v="2018-06-01T00:00:00"/>
    <x v="18"/>
    <x v="0"/>
    <n v="180"/>
    <n v="270"/>
    <n v="398.15999993681908"/>
    <n v="306"/>
  </r>
  <r>
    <x v="5"/>
    <d v="2018-06-01T00:00:00"/>
    <x v="19"/>
    <x v="0"/>
    <n v="261"/>
    <n v="201"/>
    <n v="348.20000007748598"/>
    <n v="282"/>
  </r>
  <r>
    <x v="5"/>
    <d v="2018-06-01T00:00:00"/>
    <x v="20"/>
    <x v="0"/>
    <n v="241"/>
    <n v="197"/>
    <n v="245.10000011672579"/>
    <n v="223"/>
  </r>
  <r>
    <x v="5"/>
    <d v="2018-06-01T00:00:00"/>
    <x v="21"/>
    <x v="0"/>
    <n v="185"/>
    <n v="197"/>
    <n v="219.49999985098839"/>
    <n v="217"/>
  </r>
  <r>
    <x v="5"/>
    <d v="2018-06-01T00:00:00"/>
    <x v="22"/>
    <x v="0"/>
    <n v="234"/>
    <n v="235"/>
    <n v="258.88666676779587"/>
    <n v="259"/>
  </r>
  <r>
    <x v="5"/>
    <d v="2018-06-01T00:00:00"/>
    <x v="23"/>
    <x v="0"/>
    <n v="240"/>
    <n v="207"/>
    <n v="177.72000012844799"/>
    <n v="178"/>
  </r>
  <r>
    <x v="5"/>
    <d v="2018-06-01T00:00:00"/>
    <x v="0"/>
    <x v="1"/>
    <n v="470"/>
    <n v="451"/>
    <n v="423.60000009536742"/>
    <n v="424"/>
  </r>
  <r>
    <x v="5"/>
    <d v="2018-06-01T00:00:00"/>
    <x v="1"/>
    <x v="1"/>
    <n v="378"/>
    <n v="348"/>
    <n v="354.99866660386323"/>
    <n v="355"/>
  </r>
  <r>
    <x v="5"/>
    <d v="2018-06-01T00:00:00"/>
    <x v="2"/>
    <x v="1"/>
    <n v="269"/>
    <n v="310"/>
    <n v="314.34133330980939"/>
    <n v="314"/>
  </r>
  <r>
    <x v="5"/>
    <d v="2018-06-01T00:00:00"/>
    <x v="3"/>
    <x v="1"/>
    <n v="218"/>
    <n v="212"/>
    <n v="220.67999992072583"/>
    <n v="221"/>
  </r>
  <r>
    <x v="5"/>
    <d v="2018-06-01T00:00:00"/>
    <x v="4"/>
    <x v="1"/>
    <n v="155"/>
    <n v="188"/>
    <n v="188.60666663795709"/>
    <n v="189"/>
  </r>
  <r>
    <x v="5"/>
    <d v="2018-06-01T00:00:00"/>
    <x v="5"/>
    <x v="1"/>
    <n v="168"/>
    <n v="203"/>
    <n v="214.31999988779427"/>
    <n v="214"/>
  </r>
  <r>
    <x v="5"/>
    <d v="2018-06-01T00:00:00"/>
    <x v="6"/>
    <x v="1"/>
    <n v="198"/>
    <n v="193"/>
    <n v="245.15999989919365"/>
    <n v="241"/>
  </r>
  <r>
    <x v="5"/>
    <d v="2018-06-01T00:00:00"/>
    <x v="7"/>
    <x v="1"/>
    <n v="145"/>
    <n v="194"/>
    <n v="235.53499985684951"/>
    <n v="199"/>
  </r>
  <r>
    <x v="5"/>
    <d v="2018-06-01T00:00:00"/>
    <x v="8"/>
    <x v="1"/>
    <n v="226"/>
    <n v="222"/>
    <n v="304.28777767643334"/>
    <n v="226"/>
  </r>
  <r>
    <x v="5"/>
    <d v="2018-06-01T00:00:00"/>
    <x v="9"/>
    <x v="1"/>
    <n v="241"/>
    <n v="269"/>
    <n v="364"/>
    <n v="289"/>
  </r>
  <r>
    <x v="5"/>
    <d v="2018-06-01T00:00:00"/>
    <x v="10"/>
    <x v="1"/>
    <n v="177"/>
    <n v="173"/>
    <n v="241"/>
    <n v="179"/>
  </r>
  <r>
    <x v="5"/>
    <d v="2018-06-01T00:00:00"/>
    <x v="11"/>
    <x v="1"/>
    <n v="145"/>
    <n v="141"/>
    <n v="213"/>
    <n v="143"/>
  </r>
  <r>
    <x v="5"/>
    <d v="2018-06-01T00:00:00"/>
    <x v="12"/>
    <x v="1"/>
    <n v="164"/>
    <n v="150"/>
    <n v="222"/>
    <n v="154"/>
  </r>
  <r>
    <x v="5"/>
    <d v="2018-06-01T00:00:00"/>
    <x v="13"/>
    <x v="1"/>
    <n v="338"/>
    <n v="441"/>
    <n v="345"/>
    <n v="289"/>
  </r>
  <r>
    <x v="5"/>
    <d v="2018-06-01T00:00:00"/>
    <x v="14"/>
    <x v="1"/>
    <n v="220"/>
    <n v="225"/>
    <n v="307"/>
    <n v="242"/>
  </r>
  <r>
    <x v="5"/>
    <d v="2018-06-01T00:00:00"/>
    <x v="15"/>
    <x v="1"/>
    <n v="228"/>
    <n v="237"/>
    <n v="338"/>
    <n v="267"/>
  </r>
  <r>
    <x v="5"/>
    <d v="2018-06-01T00:00:00"/>
    <x v="16"/>
    <x v="1"/>
    <n v="258"/>
    <n v="253"/>
    <n v="378"/>
    <n v="298"/>
  </r>
  <r>
    <x v="5"/>
    <d v="2018-06-01T00:00:00"/>
    <x v="17"/>
    <x v="1"/>
    <n v="339"/>
    <n v="347"/>
    <n v="432"/>
    <n v="354"/>
  </r>
  <r>
    <x v="5"/>
    <d v="2018-06-01T00:00:00"/>
    <x v="18"/>
    <x v="1"/>
    <n v="419"/>
    <n v="409"/>
    <n v="481"/>
    <n v="426"/>
  </r>
  <r>
    <x v="5"/>
    <d v="2018-06-01T00:00:00"/>
    <x v="19"/>
    <x v="1"/>
    <n v="432"/>
    <n v="406"/>
    <n v="373"/>
    <n v="361"/>
  </r>
  <r>
    <x v="5"/>
    <d v="2018-06-01T00:00:00"/>
    <x v="20"/>
    <x v="1"/>
    <n v="393"/>
    <n v="343"/>
    <n v="337"/>
    <n v="339"/>
  </r>
  <r>
    <x v="5"/>
    <d v="2018-06-01T00:00:00"/>
    <x v="21"/>
    <x v="1"/>
    <n v="531"/>
    <n v="523"/>
    <n v="528"/>
    <n v="528"/>
  </r>
  <r>
    <x v="5"/>
    <d v="2018-06-01T00:00:00"/>
    <x v="22"/>
    <x v="1"/>
    <n v="575"/>
    <n v="563"/>
    <n v="557"/>
    <n v="557"/>
  </r>
  <r>
    <x v="5"/>
    <d v="2018-06-01T00:00:00"/>
    <x v="23"/>
    <x v="1"/>
    <n v="569"/>
    <n v="487"/>
    <n v="519.30622220784426"/>
    <n v="519"/>
  </r>
  <r>
    <x v="6"/>
    <d v="2018-07-01T00:00:00"/>
    <x v="0"/>
    <x v="0"/>
    <n v="231"/>
    <n v="196"/>
    <n v="190.53666659742589"/>
    <n v="191"/>
  </r>
  <r>
    <x v="6"/>
    <d v="2018-07-01T00:00:00"/>
    <x v="1"/>
    <x v="0"/>
    <n v="203"/>
    <n v="155"/>
    <n v="147.87866662393009"/>
    <n v="148"/>
  </r>
  <r>
    <x v="6"/>
    <d v="2018-07-01T00:00:00"/>
    <x v="2"/>
    <x v="0"/>
    <n v="160"/>
    <n v="145"/>
    <n v="170.8859999239445"/>
    <n v="171"/>
  </r>
  <r>
    <x v="6"/>
    <d v="2018-07-01T00:00:00"/>
    <x v="3"/>
    <x v="0"/>
    <n v="141"/>
    <n v="178"/>
    <n v="204.85199995487929"/>
    <n v="205"/>
  </r>
  <r>
    <x v="6"/>
    <d v="2018-07-01T00:00:00"/>
    <x v="4"/>
    <x v="0"/>
    <n v="229"/>
    <n v="222"/>
    <n v="249.31111120184261"/>
    <n v="249"/>
  </r>
  <r>
    <x v="6"/>
    <d v="2018-07-01T00:00:00"/>
    <x v="5"/>
    <x v="0"/>
    <n v="320"/>
    <n v="303"/>
    <n v="319.29799987748271"/>
    <n v="319"/>
  </r>
  <r>
    <x v="6"/>
    <d v="2018-07-01T00:00:00"/>
    <x v="6"/>
    <x v="0"/>
    <n v="445"/>
    <n v="358"/>
    <n v="389.90444454451398"/>
    <n v="392"/>
  </r>
  <r>
    <x v="6"/>
    <d v="2018-07-01T00:00:00"/>
    <x v="7"/>
    <x v="0"/>
    <n v="404"/>
    <n v="387"/>
    <n v="350.35066672513881"/>
    <n v="361"/>
  </r>
  <r>
    <x v="6"/>
    <d v="2018-07-01T00:00:00"/>
    <x v="8"/>
    <x v="0"/>
    <n v="461"/>
    <n v="430"/>
    <n v="368.76000003616019"/>
    <n v="363"/>
  </r>
  <r>
    <x v="6"/>
    <d v="2018-07-01T00:00:00"/>
    <x v="9"/>
    <x v="0"/>
    <n v="549"/>
    <n v="498"/>
    <n v="569.7561107717454"/>
    <n v="531"/>
  </r>
  <r>
    <x v="6"/>
    <d v="2018-07-01T00:00:00"/>
    <x v="10"/>
    <x v="0"/>
    <n v="579"/>
    <n v="560"/>
    <n v="618.44394434541459"/>
    <n v="586"/>
  </r>
  <r>
    <x v="6"/>
    <d v="2018-07-01T00:00:00"/>
    <x v="11"/>
    <x v="0"/>
    <n v="547"/>
    <n v="554"/>
    <n v="631.11999912559986"/>
    <n v="598"/>
  </r>
  <r>
    <x v="6"/>
    <d v="2018-07-01T00:00:00"/>
    <x v="12"/>
    <x v="0"/>
    <n v="455"/>
    <n v="463"/>
    <n v="545.91116612975804"/>
    <n v="498"/>
  </r>
  <r>
    <x v="6"/>
    <d v="2018-07-01T00:00:00"/>
    <x v="13"/>
    <x v="0"/>
    <n v="390"/>
    <n v="411"/>
    <n v="498.39999955147499"/>
    <n v="443"/>
  </r>
  <r>
    <x v="6"/>
    <d v="2018-07-01T00:00:00"/>
    <x v="14"/>
    <x v="0"/>
    <n v="342"/>
    <n v="327"/>
    <n v="437.00000008940702"/>
    <n v="380"/>
  </r>
  <r>
    <x v="6"/>
    <d v="2018-07-01T00:00:00"/>
    <x v="15"/>
    <x v="0"/>
    <n v="289"/>
    <n v="269"/>
    <n v="409.58499998425441"/>
    <n v="347"/>
  </r>
  <r>
    <x v="6"/>
    <d v="2018-07-01T00:00:00"/>
    <x v="16"/>
    <x v="0"/>
    <n v="245"/>
    <n v="250"/>
    <n v="389.31999953091139"/>
    <n v="326"/>
  </r>
  <r>
    <x v="6"/>
    <d v="2018-07-01T00:00:00"/>
    <x v="17"/>
    <x v="0"/>
    <n v="187"/>
    <n v="249"/>
    <n v="382.39999969303608"/>
    <n v="309"/>
  </r>
  <r>
    <x v="6"/>
    <d v="2018-07-01T00:00:00"/>
    <x v="18"/>
    <x v="0"/>
    <n v="205"/>
    <n v="201"/>
    <n v="310.31999990344048"/>
    <n v="245"/>
  </r>
  <r>
    <x v="6"/>
    <d v="2018-07-01T00:00:00"/>
    <x v="19"/>
    <x v="0"/>
    <n v="197"/>
    <n v="180"/>
    <n v="366.56400002539158"/>
    <n v="318"/>
  </r>
  <r>
    <x v="6"/>
    <d v="2018-07-01T00:00:00"/>
    <x v="20"/>
    <x v="0"/>
    <n v="198"/>
    <n v="210"/>
    <n v="304.20000007748598"/>
    <n v="286"/>
  </r>
  <r>
    <x v="6"/>
    <d v="2018-07-01T00:00:00"/>
    <x v="21"/>
    <x v="0"/>
    <n v="160"/>
    <n v="147"/>
    <n v="117.12333339403069"/>
    <n v="115"/>
  </r>
  <r>
    <x v="6"/>
    <d v="2018-07-01T00:00:00"/>
    <x v="22"/>
    <x v="0"/>
    <n v="216"/>
    <n v="218"/>
    <n v="176.8533333833019"/>
    <n v="177"/>
  </r>
  <r>
    <x v="6"/>
    <d v="2018-07-01T00:00:00"/>
    <x v="23"/>
    <x v="0"/>
    <n v="137"/>
    <n v="109"/>
    <n v="93.361777659878101"/>
    <n v="93"/>
  </r>
  <r>
    <x v="6"/>
    <d v="2018-07-01T00:00:00"/>
    <x v="0"/>
    <x v="1"/>
    <n v="438"/>
    <n v="438"/>
    <n v="443"/>
    <n v="443"/>
  </r>
  <r>
    <x v="6"/>
    <d v="2018-07-01T00:00:00"/>
    <x v="1"/>
    <x v="1"/>
    <n v="337"/>
    <n v="346"/>
    <n v="348"/>
    <n v="348"/>
  </r>
  <r>
    <x v="6"/>
    <d v="2018-07-01T00:00:00"/>
    <x v="2"/>
    <x v="1"/>
    <n v="276"/>
    <n v="263"/>
    <n v="264.05422216802833"/>
    <n v="264"/>
  </r>
  <r>
    <x v="6"/>
    <d v="2018-07-01T00:00:00"/>
    <x v="3"/>
    <x v="1"/>
    <n v="195"/>
    <n v="227"/>
    <n v="226.21199995838106"/>
    <n v="226"/>
  </r>
  <r>
    <x v="6"/>
    <d v="2018-07-01T00:00:00"/>
    <x v="4"/>
    <x v="1"/>
    <n v="159"/>
    <n v="184"/>
    <n v="182.86399997398257"/>
    <n v="183"/>
  </r>
  <r>
    <x v="6"/>
    <d v="2018-07-01T00:00:00"/>
    <x v="5"/>
    <x v="1"/>
    <n v="161"/>
    <n v="192"/>
    <n v="191.77333318938813"/>
    <n v="192"/>
  </r>
  <r>
    <x v="6"/>
    <d v="2018-07-01T00:00:00"/>
    <x v="6"/>
    <x v="1"/>
    <n v="206"/>
    <n v="178"/>
    <n v="262.38933326452968"/>
    <n v="261"/>
  </r>
  <r>
    <x v="6"/>
    <d v="2018-07-01T00:00:00"/>
    <x v="7"/>
    <x v="1"/>
    <n v="157"/>
    <n v="163"/>
    <n v="163.83833335799477"/>
    <n v="143"/>
  </r>
  <r>
    <x v="6"/>
    <d v="2018-07-01T00:00:00"/>
    <x v="8"/>
    <x v="1"/>
    <n v="255"/>
    <n v="232"/>
    <n v="282.57283328125874"/>
    <n v="224"/>
  </r>
  <r>
    <x v="6"/>
    <d v="2018-07-01T00:00:00"/>
    <x v="9"/>
    <x v="1"/>
    <n v="220"/>
    <n v="202"/>
    <n v="250"/>
    <n v="193"/>
  </r>
  <r>
    <x v="6"/>
    <d v="2018-07-01T00:00:00"/>
    <x v="10"/>
    <x v="1"/>
    <n v="153"/>
    <n v="118"/>
    <n v="158"/>
    <n v="118"/>
  </r>
  <r>
    <x v="6"/>
    <d v="2018-07-01T00:00:00"/>
    <x v="11"/>
    <x v="1"/>
    <n v="227"/>
    <n v="222"/>
    <n v="245"/>
    <n v="203"/>
  </r>
  <r>
    <x v="6"/>
    <d v="2018-07-01T00:00:00"/>
    <x v="12"/>
    <x v="1"/>
    <n v="138"/>
    <n v="142"/>
    <n v="179"/>
    <n v="129"/>
  </r>
  <r>
    <x v="6"/>
    <d v="2018-07-01T00:00:00"/>
    <x v="13"/>
    <x v="1"/>
    <n v="173"/>
    <n v="178"/>
    <n v="233"/>
    <n v="175"/>
  </r>
  <r>
    <x v="6"/>
    <d v="2018-07-01T00:00:00"/>
    <x v="14"/>
    <x v="1"/>
    <n v="222"/>
    <n v="200"/>
    <n v="260"/>
    <n v="201"/>
  </r>
  <r>
    <x v="6"/>
    <d v="2018-07-01T00:00:00"/>
    <x v="15"/>
    <x v="1"/>
    <n v="227"/>
    <n v="217"/>
    <n v="341"/>
    <n v="278"/>
  </r>
  <r>
    <x v="6"/>
    <d v="2018-07-01T00:00:00"/>
    <x v="16"/>
    <x v="1"/>
    <n v="269"/>
    <n v="266"/>
    <n v="371"/>
    <n v="301"/>
  </r>
  <r>
    <x v="6"/>
    <d v="2018-07-01T00:00:00"/>
    <x v="17"/>
    <x v="1"/>
    <n v="321"/>
    <n v="362"/>
    <n v="458"/>
    <n v="383"/>
  </r>
  <r>
    <x v="6"/>
    <d v="2018-07-01T00:00:00"/>
    <x v="18"/>
    <x v="1"/>
    <n v="427"/>
    <n v="443"/>
    <n v="510"/>
    <n v="465"/>
  </r>
  <r>
    <x v="6"/>
    <d v="2018-07-01T00:00:00"/>
    <x v="19"/>
    <x v="1"/>
    <n v="424"/>
    <n v="386"/>
    <n v="383"/>
    <n v="378"/>
  </r>
  <r>
    <x v="6"/>
    <d v="2018-07-01T00:00:00"/>
    <x v="20"/>
    <x v="1"/>
    <n v="375"/>
    <n v="363"/>
    <n v="375"/>
    <n v="379"/>
  </r>
  <r>
    <x v="6"/>
    <d v="2018-07-01T00:00:00"/>
    <x v="21"/>
    <x v="1"/>
    <n v="526"/>
    <n v="514"/>
    <n v="508"/>
    <n v="509"/>
  </r>
  <r>
    <x v="6"/>
    <d v="2018-07-01T00:00:00"/>
    <x v="22"/>
    <x v="1"/>
    <n v="617"/>
    <n v="567"/>
    <n v="564"/>
    <n v="564"/>
  </r>
  <r>
    <x v="6"/>
    <d v="2018-07-01T00:00:00"/>
    <x v="23"/>
    <x v="1"/>
    <n v="548"/>
    <n v="497"/>
    <n v="506"/>
    <n v="506"/>
  </r>
  <r>
    <x v="7"/>
    <d v="2018-08-01T00:00:00"/>
    <x v="0"/>
    <x v="0"/>
    <n v="250"/>
    <n v="254"/>
    <n v="202"/>
    <n v="202"/>
  </r>
  <r>
    <x v="7"/>
    <d v="2018-08-01T00:00:00"/>
    <x v="1"/>
    <x v="0"/>
    <n v="146"/>
    <n v="148"/>
    <n v="131"/>
    <n v="131"/>
  </r>
  <r>
    <x v="7"/>
    <d v="2018-08-01T00:00:00"/>
    <x v="2"/>
    <x v="0"/>
    <n v="128"/>
    <n v="140"/>
    <n v="155"/>
    <n v="155"/>
  </r>
  <r>
    <x v="7"/>
    <d v="2018-08-01T00:00:00"/>
    <x v="3"/>
    <x v="0"/>
    <n v="178"/>
    <n v="193"/>
    <n v="191"/>
    <n v="191"/>
  </r>
  <r>
    <x v="7"/>
    <d v="2018-08-01T00:00:00"/>
    <x v="4"/>
    <x v="0"/>
    <n v="245"/>
    <n v="239"/>
    <n v="259"/>
    <n v="259"/>
  </r>
  <r>
    <x v="7"/>
    <d v="2018-08-01T00:00:00"/>
    <x v="5"/>
    <x v="0"/>
    <n v="414"/>
    <n v="375"/>
    <n v="322"/>
    <n v="322"/>
  </r>
  <r>
    <x v="7"/>
    <d v="2018-08-01T00:00:00"/>
    <x v="6"/>
    <x v="0"/>
    <n v="533"/>
    <n v="473"/>
    <n v="427"/>
    <n v="429"/>
  </r>
  <r>
    <x v="7"/>
    <d v="2018-08-01T00:00:00"/>
    <x v="7"/>
    <x v="0"/>
    <n v="371"/>
    <n v="376"/>
    <n v="307"/>
    <n v="318"/>
  </r>
  <r>
    <x v="7"/>
    <d v="2018-08-01T00:00:00"/>
    <x v="8"/>
    <x v="0"/>
    <n v="439"/>
    <n v="448"/>
    <n v="437"/>
    <n v="437"/>
  </r>
  <r>
    <x v="7"/>
    <d v="2018-08-01T00:00:00"/>
    <x v="9"/>
    <x v="0"/>
    <n v="456"/>
    <n v="487"/>
    <n v="542"/>
    <n v="512"/>
  </r>
  <r>
    <x v="7"/>
    <d v="2018-08-01T00:00:00"/>
    <x v="10"/>
    <x v="0"/>
    <n v="567"/>
    <n v="603"/>
    <n v="675"/>
    <n v="636"/>
  </r>
  <r>
    <x v="7"/>
    <d v="2018-08-01T00:00:00"/>
    <x v="11"/>
    <x v="0"/>
    <n v="550"/>
    <n v="576"/>
    <n v="667"/>
    <n v="617"/>
  </r>
  <r>
    <x v="7"/>
    <d v="2018-08-01T00:00:00"/>
    <x v="12"/>
    <x v="0"/>
    <n v="515"/>
    <n v="502"/>
    <n v="599"/>
    <n v="537"/>
  </r>
  <r>
    <x v="7"/>
    <d v="2018-08-01T00:00:00"/>
    <x v="13"/>
    <x v="0"/>
    <n v="449"/>
    <n v="434"/>
    <n v="539"/>
    <n v="466"/>
  </r>
  <r>
    <x v="7"/>
    <d v="2018-08-01T00:00:00"/>
    <x v="14"/>
    <x v="0"/>
    <n v="332"/>
    <n v="382"/>
    <n v="481"/>
    <n v="411"/>
  </r>
  <r>
    <x v="7"/>
    <d v="2018-08-01T00:00:00"/>
    <x v="15"/>
    <x v="0"/>
    <n v="280"/>
    <n v="296"/>
    <n v="436"/>
    <n v="364"/>
  </r>
  <r>
    <x v="7"/>
    <d v="2018-08-01T00:00:00"/>
    <x v="16"/>
    <x v="0"/>
    <n v="256"/>
    <n v="265"/>
    <n v="399"/>
    <n v="327"/>
  </r>
  <r>
    <x v="7"/>
    <d v="2018-08-01T00:00:00"/>
    <x v="17"/>
    <x v="0"/>
    <n v="214"/>
    <n v="218"/>
    <n v="379"/>
    <n v="300"/>
  </r>
  <r>
    <x v="7"/>
    <d v="2018-08-01T00:00:00"/>
    <x v="18"/>
    <x v="0"/>
    <n v="208"/>
    <n v="224"/>
    <n v="346"/>
    <n v="281"/>
  </r>
  <r>
    <x v="7"/>
    <d v="2018-08-01T00:00:00"/>
    <x v="19"/>
    <x v="0"/>
    <n v="272"/>
    <n v="271"/>
    <n v="290"/>
    <n v="250"/>
  </r>
  <r>
    <x v="7"/>
    <d v="2018-08-01T00:00:00"/>
    <x v="20"/>
    <x v="0"/>
    <n v="202"/>
    <n v="199"/>
    <n v="257"/>
    <n v="244"/>
  </r>
  <r>
    <x v="7"/>
    <d v="2018-08-01T00:00:00"/>
    <x v="21"/>
    <x v="0"/>
    <n v="119"/>
    <n v="117"/>
    <n v="73"/>
    <n v="72"/>
  </r>
  <r>
    <x v="7"/>
    <d v="2018-08-01T00:00:00"/>
    <x v="22"/>
    <x v="0"/>
    <n v="163"/>
    <n v="165"/>
    <n v="121"/>
    <n v="121"/>
  </r>
  <r>
    <x v="7"/>
    <d v="2018-08-01T00:00:00"/>
    <x v="23"/>
    <x v="0"/>
    <n v="173"/>
    <n v="175"/>
    <n v="112"/>
    <n v="112"/>
  </r>
  <r>
    <x v="7"/>
    <d v="2018-08-01T00:00:00"/>
    <x v="0"/>
    <x v="1"/>
    <n v="437"/>
    <n v="440"/>
    <n v="421"/>
    <n v="421"/>
  </r>
  <r>
    <x v="7"/>
    <d v="2018-08-01T00:00:00"/>
    <x v="1"/>
    <x v="1"/>
    <n v="316"/>
    <n v="308"/>
    <n v="308"/>
    <n v="308"/>
  </r>
  <r>
    <x v="7"/>
    <d v="2018-08-01T00:00:00"/>
    <x v="2"/>
    <x v="1"/>
    <n v="250"/>
    <n v="270"/>
    <n v="268"/>
    <n v="268"/>
  </r>
  <r>
    <x v="7"/>
    <d v="2018-08-01T00:00:00"/>
    <x v="3"/>
    <x v="1"/>
    <n v="195"/>
    <n v="227"/>
    <n v="224"/>
    <n v="224"/>
  </r>
  <r>
    <x v="7"/>
    <d v="2018-08-01T00:00:00"/>
    <x v="4"/>
    <x v="1"/>
    <n v="150"/>
    <n v="176"/>
    <n v="173"/>
    <n v="173"/>
  </r>
  <r>
    <x v="7"/>
    <d v="2018-08-01T00:00:00"/>
    <x v="5"/>
    <x v="1"/>
    <n v="187"/>
    <n v="181"/>
    <n v="151"/>
    <n v="151"/>
  </r>
  <r>
    <x v="7"/>
    <d v="2018-08-01T00:00:00"/>
    <x v="6"/>
    <x v="1"/>
    <n v="207"/>
    <n v="204"/>
    <n v="171"/>
    <n v="170"/>
  </r>
  <r>
    <x v="7"/>
    <d v="2018-08-01T00:00:00"/>
    <x v="7"/>
    <x v="1"/>
    <n v="191"/>
    <n v="187"/>
    <n v="188"/>
    <n v="173"/>
  </r>
  <r>
    <x v="7"/>
    <d v="2018-08-01T00:00:00"/>
    <x v="8"/>
    <x v="1"/>
    <n v="224"/>
    <n v="222"/>
    <n v="267"/>
    <n v="211"/>
  </r>
  <r>
    <x v="7"/>
    <d v="2018-08-01T00:00:00"/>
    <x v="9"/>
    <x v="1"/>
    <n v="236"/>
    <n v="234"/>
    <n v="294"/>
    <n v="227"/>
  </r>
  <r>
    <x v="7"/>
    <d v="2018-08-01T00:00:00"/>
    <x v="10"/>
    <x v="1"/>
    <n v="218"/>
    <n v="209"/>
    <n v="543"/>
    <n v="483"/>
  </r>
  <r>
    <x v="7"/>
    <d v="2018-08-01T00:00:00"/>
    <x v="11"/>
    <x v="1"/>
    <n v="169"/>
    <n v="169"/>
    <n v="234"/>
    <n v="180"/>
  </r>
  <r>
    <x v="7"/>
    <d v="2018-08-01T00:00:00"/>
    <x v="12"/>
    <x v="1"/>
    <n v="189"/>
    <n v="170"/>
    <n v="278"/>
    <n v="218"/>
  </r>
  <r>
    <x v="7"/>
    <d v="2018-08-01T00:00:00"/>
    <x v="13"/>
    <x v="1"/>
    <n v="227"/>
    <n v="237"/>
    <n v="299"/>
    <n v="232"/>
  </r>
  <r>
    <x v="7"/>
    <d v="2018-08-01T00:00:00"/>
    <x v="14"/>
    <x v="1"/>
    <n v="200"/>
    <n v="223"/>
    <n v="327"/>
    <n v="259"/>
  </r>
  <r>
    <x v="7"/>
    <d v="2018-08-01T00:00:00"/>
    <x v="15"/>
    <x v="1"/>
    <n v="211"/>
    <n v="223"/>
    <n v="301"/>
    <n v="227"/>
  </r>
  <r>
    <x v="7"/>
    <d v="2018-08-01T00:00:00"/>
    <x v="16"/>
    <x v="1"/>
    <n v="283"/>
    <n v="315"/>
    <n v="408"/>
    <n v="332"/>
  </r>
  <r>
    <x v="7"/>
    <d v="2018-08-01T00:00:00"/>
    <x v="17"/>
    <x v="1"/>
    <n v="363"/>
    <n v="390"/>
    <n v="442"/>
    <n v="365"/>
  </r>
  <r>
    <x v="7"/>
    <d v="2018-08-01T00:00:00"/>
    <x v="18"/>
    <x v="1"/>
    <n v="425"/>
    <n v="451"/>
    <n v="484"/>
    <n v="443"/>
  </r>
  <r>
    <x v="7"/>
    <d v="2018-08-01T00:00:00"/>
    <x v="19"/>
    <x v="1"/>
    <n v="418"/>
    <n v="451"/>
    <n v="389"/>
    <n v="388"/>
  </r>
  <r>
    <x v="7"/>
    <d v="2018-08-01T00:00:00"/>
    <x v="20"/>
    <x v="1"/>
    <n v="439"/>
    <n v="452"/>
    <n v="471"/>
    <n v="472"/>
  </r>
  <r>
    <x v="7"/>
    <d v="2018-08-01T00:00:00"/>
    <x v="21"/>
    <x v="1"/>
    <n v="562"/>
    <n v="569"/>
    <n v="589"/>
    <n v="589"/>
  </r>
  <r>
    <x v="7"/>
    <d v="2018-08-01T00:00:00"/>
    <x v="22"/>
    <x v="1"/>
    <n v="594"/>
    <n v="588"/>
    <n v="579"/>
    <n v="579"/>
  </r>
  <r>
    <x v="7"/>
    <d v="2018-08-01T00:00:00"/>
    <x v="23"/>
    <x v="1"/>
    <n v="536"/>
    <n v="528"/>
    <n v="515"/>
    <n v="515"/>
  </r>
  <r>
    <x v="8"/>
    <d v="2018-09-01T00:00:00"/>
    <x v="0"/>
    <x v="0"/>
    <n v="238"/>
    <n v="172"/>
    <n v="0"/>
    <n v="0"/>
  </r>
  <r>
    <x v="8"/>
    <d v="2018-09-01T00:00:00"/>
    <x v="1"/>
    <x v="0"/>
    <n v="165"/>
    <n v="143"/>
    <n v="0"/>
    <n v="0"/>
  </r>
  <r>
    <x v="8"/>
    <d v="2018-09-01T00:00:00"/>
    <x v="2"/>
    <x v="0"/>
    <n v="137"/>
    <n v="164"/>
    <n v="0"/>
    <n v="0"/>
  </r>
  <r>
    <x v="8"/>
    <d v="2018-09-01T00:00:00"/>
    <x v="3"/>
    <x v="0"/>
    <n v="176"/>
    <n v="183"/>
    <n v="0"/>
    <n v="0"/>
  </r>
  <r>
    <x v="8"/>
    <d v="2018-09-01T00:00:00"/>
    <x v="4"/>
    <x v="0"/>
    <n v="245"/>
    <n v="257"/>
    <n v="0"/>
    <n v="0"/>
  </r>
  <r>
    <x v="8"/>
    <d v="2018-09-01T00:00:00"/>
    <x v="5"/>
    <x v="0"/>
    <n v="427"/>
    <n v="392"/>
    <n v="0"/>
    <n v="0"/>
  </r>
  <r>
    <x v="8"/>
    <d v="2018-09-01T00:00:00"/>
    <x v="6"/>
    <x v="0"/>
    <n v="570"/>
    <n v="493"/>
    <n v="0"/>
    <n v="0"/>
  </r>
  <r>
    <x v="8"/>
    <d v="2018-09-01T00:00:00"/>
    <x v="7"/>
    <x v="0"/>
    <n v="314"/>
    <n v="355"/>
    <n v="0"/>
    <n v="0"/>
  </r>
  <r>
    <x v="8"/>
    <d v="2018-09-01T00:00:00"/>
    <x v="8"/>
    <x v="0"/>
    <n v="428"/>
    <n v="434"/>
    <n v="0"/>
    <n v="0"/>
  </r>
  <r>
    <x v="8"/>
    <d v="2018-09-01T00:00:00"/>
    <x v="9"/>
    <x v="0"/>
    <n v="474"/>
    <n v="475"/>
    <n v="0"/>
    <n v="0"/>
  </r>
  <r>
    <x v="8"/>
    <d v="2018-09-01T00:00:00"/>
    <x v="10"/>
    <x v="0"/>
    <n v="468"/>
    <n v="475"/>
    <n v="0"/>
    <n v="0"/>
  </r>
  <r>
    <x v="8"/>
    <d v="2018-09-01T00:00:00"/>
    <x v="11"/>
    <x v="0"/>
    <n v="484"/>
    <n v="503"/>
    <n v="0"/>
    <n v="0"/>
  </r>
  <r>
    <x v="8"/>
    <d v="2018-09-01T00:00:00"/>
    <x v="12"/>
    <x v="0"/>
    <n v="460"/>
    <n v="473"/>
    <n v="0"/>
    <n v="0"/>
  </r>
  <r>
    <x v="8"/>
    <d v="2018-09-01T00:00:00"/>
    <x v="13"/>
    <x v="0"/>
    <n v="394"/>
    <n v="410"/>
    <n v="0"/>
    <n v="0"/>
  </r>
  <r>
    <x v="8"/>
    <d v="2018-09-01T00:00:00"/>
    <x v="14"/>
    <x v="0"/>
    <n v="332"/>
    <n v="339"/>
    <n v="0"/>
    <n v="0"/>
  </r>
  <r>
    <x v="8"/>
    <d v="2018-09-01T00:00:00"/>
    <x v="15"/>
    <x v="0"/>
    <n v="299"/>
    <n v="311"/>
    <n v="0"/>
    <n v="0"/>
  </r>
  <r>
    <x v="8"/>
    <d v="2018-09-01T00:00:00"/>
    <x v="16"/>
    <x v="0"/>
    <n v="258"/>
    <n v="262"/>
    <n v="0"/>
    <n v="0"/>
  </r>
  <r>
    <x v="8"/>
    <d v="2018-09-01T00:00:00"/>
    <x v="17"/>
    <x v="0"/>
    <n v="216"/>
    <n v="247"/>
    <n v="0"/>
    <n v="0"/>
  </r>
  <r>
    <x v="8"/>
    <d v="2018-09-01T00:00:00"/>
    <x v="18"/>
    <x v="0"/>
    <n v="202"/>
    <n v="270"/>
    <n v="0"/>
    <n v="0"/>
  </r>
  <r>
    <x v="8"/>
    <d v="2018-09-01T00:00:00"/>
    <x v="19"/>
    <x v="0"/>
    <n v="265"/>
    <n v="225"/>
    <n v="0"/>
    <n v="0"/>
  </r>
  <r>
    <x v="8"/>
    <d v="2018-09-01T00:00:00"/>
    <x v="20"/>
    <x v="0"/>
    <n v="169"/>
    <n v="170"/>
    <n v="0"/>
    <n v="0"/>
  </r>
  <r>
    <x v="8"/>
    <d v="2018-09-01T00:00:00"/>
    <x v="21"/>
    <x v="0"/>
    <n v="185"/>
    <n v="136"/>
    <n v="0"/>
    <n v="0"/>
  </r>
  <r>
    <x v="8"/>
    <d v="2018-09-01T00:00:00"/>
    <x v="22"/>
    <x v="0"/>
    <n v="227"/>
    <n v="177"/>
    <n v="0"/>
    <n v="0"/>
  </r>
  <r>
    <x v="8"/>
    <d v="2018-09-01T00:00:00"/>
    <x v="23"/>
    <x v="0"/>
    <n v="245"/>
    <n v="167"/>
    <n v="0"/>
    <n v="0"/>
  </r>
  <r>
    <x v="8"/>
    <d v="2018-09-01T00:00:00"/>
    <x v="0"/>
    <x v="1"/>
    <n v="393"/>
    <n v="386"/>
    <n v="0"/>
    <n v="0"/>
  </r>
  <r>
    <x v="8"/>
    <d v="2018-09-01T00:00:00"/>
    <x v="1"/>
    <x v="1"/>
    <n v="289"/>
    <n v="293"/>
    <n v="0"/>
    <n v="0"/>
  </r>
  <r>
    <x v="8"/>
    <d v="2018-09-01T00:00:00"/>
    <x v="2"/>
    <x v="1"/>
    <n v="231"/>
    <n v="224"/>
    <n v="0"/>
    <n v="0"/>
  </r>
  <r>
    <x v="8"/>
    <d v="2018-09-01T00:00:00"/>
    <x v="3"/>
    <x v="1"/>
    <n v="171"/>
    <n v="183"/>
    <n v="0"/>
    <n v="0"/>
  </r>
  <r>
    <x v="8"/>
    <d v="2018-09-01T00:00:00"/>
    <x v="4"/>
    <x v="1"/>
    <n v="162"/>
    <n v="157"/>
    <n v="0"/>
    <n v="0"/>
  </r>
  <r>
    <x v="8"/>
    <d v="2018-09-01T00:00:00"/>
    <x v="5"/>
    <x v="1"/>
    <n v="183"/>
    <n v="179"/>
    <n v="0"/>
    <n v="0"/>
  </r>
  <r>
    <x v="8"/>
    <d v="2018-09-01T00:00:00"/>
    <x v="6"/>
    <x v="1"/>
    <n v="158"/>
    <n v="156"/>
    <n v="0"/>
    <n v="0"/>
  </r>
  <r>
    <x v="8"/>
    <d v="2018-09-01T00:00:00"/>
    <x v="7"/>
    <x v="1"/>
    <n v="218"/>
    <n v="187"/>
    <n v="0"/>
    <n v="0"/>
  </r>
  <r>
    <x v="8"/>
    <d v="2018-09-01T00:00:00"/>
    <x v="8"/>
    <x v="1"/>
    <n v="246"/>
    <n v="227"/>
    <n v="0"/>
    <n v="0"/>
  </r>
  <r>
    <x v="8"/>
    <d v="2018-09-01T00:00:00"/>
    <x v="9"/>
    <x v="1"/>
    <n v="295"/>
    <n v="265"/>
    <n v="0"/>
    <n v="0"/>
  </r>
  <r>
    <x v="8"/>
    <d v="2018-09-01T00:00:00"/>
    <x v="10"/>
    <x v="1"/>
    <n v="485"/>
    <n v="329"/>
    <n v="0"/>
    <n v="0"/>
  </r>
  <r>
    <x v="8"/>
    <d v="2018-09-01T00:00:00"/>
    <x v="11"/>
    <x v="1"/>
    <n v="252"/>
    <n v="251"/>
    <n v="0"/>
    <n v="0"/>
  </r>
  <r>
    <x v="8"/>
    <d v="2018-09-01T00:00:00"/>
    <x v="12"/>
    <x v="1"/>
    <n v="186"/>
    <n v="195"/>
    <n v="0"/>
    <n v="0"/>
  </r>
  <r>
    <x v="8"/>
    <d v="2018-09-01T00:00:00"/>
    <x v="13"/>
    <x v="1"/>
    <n v="199"/>
    <n v="171"/>
    <n v="0"/>
    <n v="0"/>
  </r>
  <r>
    <x v="8"/>
    <d v="2018-09-01T00:00:00"/>
    <x v="14"/>
    <x v="1"/>
    <n v="172"/>
    <n v="174"/>
    <n v="0"/>
    <n v="0"/>
  </r>
  <r>
    <x v="8"/>
    <d v="2018-09-01T00:00:00"/>
    <x v="15"/>
    <x v="1"/>
    <n v="221"/>
    <n v="231"/>
    <n v="0"/>
    <n v="0"/>
  </r>
  <r>
    <x v="8"/>
    <d v="2018-09-01T00:00:00"/>
    <x v="16"/>
    <x v="1"/>
    <n v="258"/>
    <n v="260"/>
    <n v="0"/>
    <n v="0"/>
  </r>
  <r>
    <x v="8"/>
    <d v="2018-09-01T00:00:00"/>
    <x v="17"/>
    <x v="1"/>
    <n v="341"/>
    <n v="346"/>
    <n v="0"/>
    <n v="0"/>
  </r>
  <r>
    <x v="8"/>
    <d v="2018-09-01T00:00:00"/>
    <x v="18"/>
    <x v="1"/>
    <n v="433"/>
    <n v="449"/>
    <n v="0"/>
    <n v="0"/>
  </r>
  <r>
    <x v="8"/>
    <d v="2018-09-01T00:00:00"/>
    <x v="19"/>
    <x v="1"/>
    <n v="359"/>
    <n v="385"/>
    <n v="0"/>
    <n v="0"/>
  </r>
  <r>
    <x v="8"/>
    <d v="2018-09-01T00:00:00"/>
    <x v="20"/>
    <x v="1"/>
    <n v="480"/>
    <n v="506"/>
    <n v="0"/>
    <n v="0"/>
  </r>
  <r>
    <x v="8"/>
    <d v="2018-09-01T00:00:00"/>
    <x v="21"/>
    <x v="1"/>
    <n v="532"/>
    <n v="552"/>
    <n v="0"/>
    <n v="0"/>
  </r>
  <r>
    <x v="8"/>
    <d v="2018-09-01T00:00:00"/>
    <x v="22"/>
    <x v="1"/>
    <n v="540"/>
    <n v="549"/>
    <n v="0"/>
    <n v="0"/>
  </r>
  <r>
    <x v="8"/>
    <d v="2018-09-01T00:00:00"/>
    <x v="23"/>
    <x v="1"/>
    <n v="502"/>
    <n v="513"/>
    <n v="0"/>
    <n v="0"/>
  </r>
  <r>
    <x v="9"/>
    <d v="2018-10-01T00:00:00"/>
    <x v="0"/>
    <x v="0"/>
    <n v="202"/>
    <n v="158"/>
    <n v="0"/>
    <n v="0"/>
  </r>
  <r>
    <x v="9"/>
    <d v="2018-10-01T00:00:00"/>
    <x v="1"/>
    <x v="0"/>
    <n v="163"/>
    <n v="167"/>
    <n v="0"/>
    <n v="0"/>
  </r>
  <r>
    <x v="9"/>
    <d v="2018-10-01T00:00:00"/>
    <x v="2"/>
    <x v="0"/>
    <n v="159"/>
    <n v="174"/>
    <n v="0"/>
    <n v="0"/>
  </r>
  <r>
    <x v="9"/>
    <d v="2018-10-01T00:00:00"/>
    <x v="3"/>
    <x v="0"/>
    <n v="207"/>
    <n v="197"/>
    <n v="0"/>
    <n v="0"/>
  </r>
  <r>
    <x v="9"/>
    <d v="2018-10-01T00:00:00"/>
    <x v="4"/>
    <x v="0"/>
    <n v="263"/>
    <n v="261"/>
    <n v="0"/>
    <n v="0"/>
  </r>
  <r>
    <x v="9"/>
    <d v="2018-10-01T00:00:00"/>
    <x v="5"/>
    <x v="0"/>
    <n v="445"/>
    <n v="421"/>
    <n v="0"/>
    <n v="0"/>
  </r>
  <r>
    <x v="9"/>
    <d v="2018-10-01T00:00:00"/>
    <x v="6"/>
    <x v="0"/>
    <n v="585"/>
    <n v="530"/>
    <n v="0"/>
    <n v="0"/>
  </r>
  <r>
    <x v="9"/>
    <d v="2018-10-01T00:00:00"/>
    <x v="7"/>
    <x v="0"/>
    <n v="313"/>
    <n v="341"/>
    <n v="0"/>
    <n v="0"/>
  </r>
  <r>
    <x v="9"/>
    <d v="2018-10-01T00:00:00"/>
    <x v="8"/>
    <x v="0"/>
    <n v="355"/>
    <n v="374"/>
    <n v="0"/>
    <n v="0"/>
  </r>
  <r>
    <x v="9"/>
    <d v="2018-10-01T00:00:00"/>
    <x v="9"/>
    <x v="0"/>
    <n v="362"/>
    <n v="382"/>
    <n v="0"/>
    <n v="0"/>
  </r>
  <r>
    <x v="9"/>
    <d v="2018-10-01T00:00:00"/>
    <x v="10"/>
    <x v="0"/>
    <n v="408"/>
    <n v="430"/>
    <n v="0"/>
    <n v="0"/>
  </r>
  <r>
    <x v="9"/>
    <d v="2018-10-01T00:00:00"/>
    <x v="11"/>
    <x v="0"/>
    <n v="425"/>
    <n v="457"/>
    <n v="0"/>
    <n v="0"/>
  </r>
  <r>
    <x v="9"/>
    <d v="2018-10-01T00:00:00"/>
    <x v="12"/>
    <x v="0"/>
    <n v="490"/>
    <n v="510"/>
    <n v="0"/>
    <n v="0"/>
  </r>
  <r>
    <x v="9"/>
    <d v="2018-10-01T00:00:00"/>
    <x v="13"/>
    <x v="0"/>
    <n v="365"/>
    <n v="368"/>
    <n v="0"/>
    <n v="0"/>
  </r>
  <r>
    <x v="9"/>
    <d v="2018-10-01T00:00:00"/>
    <x v="14"/>
    <x v="0"/>
    <n v="320"/>
    <n v="336"/>
    <n v="0"/>
    <n v="0"/>
  </r>
  <r>
    <x v="9"/>
    <d v="2018-10-01T00:00:00"/>
    <x v="15"/>
    <x v="0"/>
    <n v="257"/>
    <n v="284"/>
    <n v="0"/>
    <n v="0"/>
  </r>
  <r>
    <x v="9"/>
    <d v="2018-10-01T00:00:00"/>
    <x v="16"/>
    <x v="0"/>
    <n v="297"/>
    <n v="309"/>
    <n v="0"/>
    <n v="0"/>
  </r>
  <r>
    <x v="9"/>
    <d v="2018-10-01T00:00:00"/>
    <x v="17"/>
    <x v="0"/>
    <n v="213"/>
    <n v="325"/>
    <n v="0"/>
    <n v="0"/>
  </r>
  <r>
    <x v="9"/>
    <d v="2018-10-01T00:00:00"/>
    <x v="18"/>
    <x v="0"/>
    <n v="302"/>
    <n v="316"/>
    <n v="0"/>
    <n v="0"/>
  </r>
  <r>
    <x v="9"/>
    <d v="2018-10-01T00:00:00"/>
    <x v="19"/>
    <x v="0"/>
    <n v="238"/>
    <n v="230"/>
    <n v="0"/>
    <n v="0"/>
  </r>
  <r>
    <x v="9"/>
    <d v="2018-10-01T00:00:00"/>
    <x v="20"/>
    <x v="0"/>
    <n v="247"/>
    <n v="264"/>
    <n v="0"/>
    <n v="0"/>
  </r>
  <r>
    <x v="9"/>
    <d v="2018-10-01T00:00:00"/>
    <x v="21"/>
    <x v="0"/>
    <n v="172"/>
    <n v="179"/>
    <n v="0"/>
    <n v="0"/>
  </r>
  <r>
    <x v="9"/>
    <d v="2018-10-01T00:00:00"/>
    <x v="22"/>
    <x v="0"/>
    <n v="183"/>
    <n v="189"/>
    <n v="0"/>
    <n v="0"/>
  </r>
  <r>
    <x v="9"/>
    <d v="2018-10-01T00:00:00"/>
    <x v="23"/>
    <x v="0"/>
    <n v="218"/>
    <n v="161"/>
    <n v="0"/>
    <n v="0"/>
  </r>
  <r>
    <x v="9"/>
    <d v="2018-10-01T00:00:00"/>
    <x v="0"/>
    <x v="1"/>
    <n v="390"/>
    <n v="391"/>
    <n v="0"/>
    <n v="0"/>
  </r>
  <r>
    <x v="9"/>
    <d v="2018-10-01T00:00:00"/>
    <x v="1"/>
    <x v="1"/>
    <n v="250"/>
    <n v="265"/>
    <n v="0"/>
    <n v="0"/>
  </r>
  <r>
    <x v="9"/>
    <d v="2018-10-01T00:00:00"/>
    <x v="2"/>
    <x v="1"/>
    <n v="219"/>
    <n v="213"/>
    <n v="0"/>
    <n v="0"/>
  </r>
  <r>
    <x v="9"/>
    <d v="2018-10-01T00:00:00"/>
    <x v="3"/>
    <x v="1"/>
    <n v="157"/>
    <n v="183"/>
    <n v="0"/>
    <n v="0"/>
  </r>
  <r>
    <x v="9"/>
    <d v="2018-10-01T00:00:00"/>
    <x v="4"/>
    <x v="1"/>
    <n v="159"/>
    <n v="161"/>
    <n v="0"/>
    <n v="0"/>
  </r>
  <r>
    <x v="9"/>
    <d v="2018-10-01T00:00:00"/>
    <x v="5"/>
    <x v="1"/>
    <n v="291"/>
    <n v="265"/>
    <n v="0"/>
    <n v="0"/>
  </r>
  <r>
    <x v="9"/>
    <d v="2018-10-01T00:00:00"/>
    <x v="6"/>
    <x v="1"/>
    <n v="201"/>
    <n v="184"/>
    <n v="0"/>
    <n v="0"/>
  </r>
  <r>
    <x v="9"/>
    <d v="2018-10-01T00:00:00"/>
    <x v="7"/>
    <x v="1"/>
    <n v="222"/>
    <n v="218"/>
    <n v="0"/>
    <n v="0"/>
  </r>
  <r>
    <x v="9"/>
    <d v="2018-10-01T00:00:00"/>
    <x v="8"/>
    <x v="1"/>
    <n v="152"/>
    <n v="236"/>
    <n v="0"/>
    <n v="0"/>
  </r>
  <r>
    <x v="9"/>
    <d v="2018-10-01T00:00:00"/>
    <x v="9"/>
    <x v="1"/>
    <n v="319"/>
    <n v="324"/>
    <n v="0"/>
    <n v="0"/>
  </r>
  <r>
    <x v="9"/>
    <d v="2018-10-01T00:00:00"/>
    <x v="10"/>
    <x v="1"/>
    <n v="218"/>
    <n v="235"/>
    <n v="0"/>
    <n v="0"/>
  </r>
  <r>
    <x v="9"/>
    <d v="2018-10-01T00:00:00"/>
    <x v="11"/>
    <x v="1"/>
    <n v="223"/>
    <n v="255"/>
    <n v="0"/>
    <n v="0"/>
  </r>
  <r>
    <x v="9"/>
    <d v="2018-10-01T00:00:00"/>
    <x v="12"/>
    <x v="1"/>
    <n v="185"/>
    <n v="244"/>
    <n v="0"/>
    <n v="0"/>
  </r>
  <r>
    <x v="9"/>
    <d v="2018-10-01T00:00:00"/>
    <x v="13"/>
    <x v="1"/>
    <n v="178"/>
    <n v="198"/>
    <n v="0"/>
    <n v="0"/>
  </r>
  <r>
    <x v="9"/>
    <d v="2018-10-01T00:00:00"/>
    <x v="14"/>
    <x v="1"/>
    <n v="201"/>
    <n v="221"/>
    <n v="0"/>
    <n v="0"/>
  </r>
  <r>
    <x v="9"/>
    <d v="2018-10-01T00:00:00"/>
    <x v="15"/>
    <x v="1"/>
    <n v="198"/>
    <n v="226"/>
    <n v="0"/>
    <n v="0"/>
  </r>
  <r>
    <x v="9"/>
    <d v="2018-10-01T00:00:00"/>
    <x v="16"/>
    <x v="1"/>
    <n v="284"/>
    <n v="326"/>
    <n v="0"/>
    <n v="0"/>
  </r>
  <r>
    <x v="9"/>
    <d v="2018-10-01T00:00:00"/>
    <x v="17"/>
    <x v="1"/>
    <n v="337"/>
    <n v="360"/>
    <n v="0"/>
    <n v="0"/>
  </r>
  <r>
    <x v="9"/>
    <d v="2018-10-01T00:00:00"/>
    <x v="18"/>
    <x v="1"/>
    <n v="358"/>
    <n v="384"/>
    <n v="0"/>
    <n v="0"/>
  </r>
  <r>
    <x v="9"/>
    <d v="2018-10-01T00:00:00"/>
    <x v="19"/>
    <x v="1"/>
    <n v="352"/>
    <n v="371"/>
    <n v="0"/>
    <n v="0"/>
  </r>
  <r>
    <x v="9"/>
    <d v="2018-10-01T00:00:00"/>
    <x v="20"/>
    <x v="1"/>
    <n v="428"/>
    <n v="460"/>
    <n v="0"/>
    <n v="0"/>
  </r>
  <r>
    <x v="9"/>
    <d v="2018-10-01T00:00:00"/>
    <x v="21"/>
    <x v="1"/>
    <n v="477"/>
    <n v="483"/>
    <n v="0"/>
    <n v="0"/>
  </r>
  <r>
    <x v="9"/>
    <d v="2018-10-01T00:00:00"/>
    <x v="22"/>
    <x v="1"/>
    <n v="449"/>
    <n v="447"/>
    <n v="0"/>
    <n v="0"/>
  </r>
  <r>
    <x v="9"/>
    <d v="2018-10-01T00:00:00"/>
    <x v="23"/>
    <x v="1"/>
    <n v="410"/>
    <n v="419"/>
    <n v="0"/>
    <n v="0"/>
  </r>
  <r>
    <x v="10"/>
    <d v="2018-11-01T00:00:00"/>
    <x v="0"/>
    <x v="0"/>
    <n v="184"/>
    <n v="177"/>
    <n v="0"/>
    <n v="0"/>
  </r>
  <r>
    <x v="10"/>
    <d v="2018-11-01T00:00:00"/>
    <x v="1"/>
    <x v="0"/>
    <n v="169"/>
    <n v="193"/>
    <n v="0"/>
    <n v="0"/>
  </r>
  <r>
    <x v="10"/>
    <d v="2018-11-01T00:00:00"/>
    <x v="2"/>
    <x v="0"/>
    <n v="208"/>
    <n v="219"/>
    <n v="0"/>
    <n v="0"/>
  </r>
  <r>
    <x v="10"/>
    <d v="2018-11-01T00:00:00"/>
    <x v="3"/>
    <x v="0"/>
    <n v="245"/>
    <n v="261"/>
    <n v="0"/>
    <n v="0"/>
  </r>
  <r>
    <x v="10"/>
    <d v="2018-11-01T00:00:00"/>
    <x v="4"/>
    <x v="0"/>
    <n v="331"/>
    <n v="315"/>
    <n v="0"/>
    <n v="0"/>
  </r>
  <r>
    <x v="10"/>
    <d v="2018-11-01T00:00:00"/>
    <x v="5"/>
    <x v="0"/>
    <n v="518"/>
    <n v="471"/>
    <n v="0"/>
    <n v="0"/>
  </r>
  <r>
    <x v="10"/>
    <d v="2018-11-01T00:00:00"/>
    <x v="6"/>
    <x v="0"/>
    <n v="603"/>
    <n v="524"/>
    <n v="0"/>
    <n v="0"/>
  </r>
  <r>
    <x v="10"/>
    <d v="2018-11-01T00:00:00"/>
    <x v="7"/>
    <x v="0"/>
    <n v="324"/>
    <n v="296"/>
    <n v="0"/>
    <n v="0"/>
  </r>
  <r>
    <x v="10"/>
    <d v="2018-11-01T00:00:00"/>
    <x v="8"/>
    <x v="0"/>
    <n v="322"/>
    <n v="306"/>
    <n v="0"/>
    <n v="0"/>
  </r>
  <r>
    <x v="10"/>
    <d v="2018-11-01T00:00:00"/>
    <x v="9"/>
    <x v="0"/>
    <n v="287"/>
    <n v="303"/>
    <n v="0"/>
    <n v="0"/>
  </r>
  <r>
    <x v="10"/>
    <d v="2018-11-01T00:00:00"/>
    <x v="10"/>
    <x v="0"/>
    <n v="261"/>
    <n v="274"/>
    <n v="0"/>
    <n v="0"/>
  </r>
  <r>
    <x v="10"/>
    <d v="2018-11-01T00:00:00"/>
    <x v="11"/>
    <x v="0"/>
    <n v="270"/>
    <n v="257"/>
    <n v="0"/>
    <n v="0"/>
  </r>
  <r>
    <x v="10"/>
    <d v="2018-11-01T00:00:00"/>
    <x v="12"/>
    <x v="0"/>
    <n v="239"/>
    <n v="272"/>
    <n v="0"/>
    <n v="0"/>
  </r>
  <r>
    <x v="10"/>
    <d v="2018-11-01T00:00:00"/>
    <x v="13"/>
    <x v="0"/>
    <n v="221"/>
    <n v="229"/>
    <n v="0"/>
    <n v="0"/>
  </r>
  <r>
    <x v="10"/>
    <d v="2018-11-01T00:00:00"/>
    <x v="14"/>
    <x v="0"/>
    <n v="243"/>
    <n v="245"/>
    <n v="0"/>
    <n v="0"/>
  </r>
  <r>
    <x v="10"/>
    <d v="2018-11-01T00:00:00"/>
    <x v="15"/>
    <x v="0"/>
    <n v="279"/>
    <n v="254"/>
    <n v="0"/>
    <n v="0"/>
  </r>
  <r>
    <x v="10"/>
    <d v="2018-11-01T00:00:00"/>
    <x v="16"/>
    <x v="0"/>
    <n v="370"/>
    <n v="338"/>
    <n v="0"/>
    <n v="0"/>
  </r>
  <r>
    <x v="10"/>
    <d v="2018-11-01T00:00:00"/>
    <x v="17"/>
    <x v="0"/>
    <n v="528"/>
    <n v="426"/>
    <n v="0"/>
    <n v="0"/>
  </r>
  <r>
    <x v="10"/>
    <d v="2018-11-01T00:00:00"/>
    <x v="18"/>
    <x v="0"/>
    <n v="290"/>
    <n v="206"/>
    <n v="0"/>
    <n v="0"/>
  </r>
  <r>
    <x v="10"/>
    <d v="2018-11-01T00:00:00"/>
    <x v="19"/>
    <x v="0"/>
    <n v="200"/>
    <n v="202"/>
    <n v="0"/>
    <n v="0"/>
  </r>
  <r>
    <x v="10"/>
    <d v="2018-11-01T00:00:00"/>
    <x v="20"/>
    <x v="0"/>
    <n v="154"/>
    <n v="157"/>
    <n v="0"/>
    <n v="0"/>
  </r>
  <r>
    <x v="10"/>
    <d v="2018-11-01T00:00:00"/>
    <x v="21"/>
    <x v="0"/>
    <n v="175"/>
    <n v="153"/>
    <n v="0"/>
    <n v="0"/>
  </r>
  <r>
    <x v="10"/>
    <d v="2018-11-01T00:00:00"/>
    <x v="22"/>
    <x v="0"/>
    <n v="202"/>
    <n v="160"/>
    <n v="0"/>
    <n v="0"/>
  </r>
  <r>
    <x v="10"/>
    <d v="2018-11-01T00:00:00"/>
    <x v="23"/>
    <x v="0"/>
    <n v="193"/>
    <n v="196"/>
    <n v="0"/>
    <n v="0"/>
  </r>
  <r>
    <x v="10"/>
    <d v="2018-11-01T00:00:00"/>
    <x v="0"/>
    <x v="1"/>
    <n v="264"/>
    <n v="294"/>
    <n v="0"/>
    <n v="0"/>
  </r>
  <r>
    <x v="10"/>
    <d v="2018-11-01T00:00:00"/>
    <x v="1"/>
    <x v="1"/>
    <n v="223"/>
    <n v="226"/>
    <n v="0"/>
    <n v="0"/>
  </r>
  <r>
    <x v="10"/>
    <d v="2018-11-01T00:00:00"/>
    <x v="2"/>
    <x v="1"/>
    <n v="173"/>
    <n v="175"/>
    <n v="0"/>
    <n v="0"/>
  </r>
  <r>
    <x v="10"/>
    <d v="2018-11-01T00:00:00"/>
    <x v="3"/>
    <x v="1"/>
    <n v="163"/>
    <n v="165"/>
    <n v="0"/>
    <n v="0"/>
  </r>
  <r>
    <x v="10"/>
    <d v="2018-11-01T00:00:00"/>
    <x v="4"/>
    <x v="1"/>
    <n v="238"/>
    <n v="243"/>
    <n v="0"/>
    <n v="0"/>
  </r>
  <r>
    <x v="10"/>
    <d v="2018-11-01T00:00:00"/>
    <x v="5"/>
    <x v="1"/>
    <n v="288"/>
    <n v="257"/>
    <n v="0"/>
    <n v="0"/>
  </r>
  <r>
    <x v="10"/>
    <d v="2018-11-01T00:00:00"/>
    <x v="6"/>
    <x v="1"/>
    <n v="212"/>
    <n v="182"/>
    <n v="0"/>
    <n v="0"/>
  </r>
  <r>
    <x v="10"/>
    <d v="2018-11-01T00:00:00"/>
    <x v="7"/>
    <x v="1"/>
    <n v="276"/>
    <n v="239"/>
    <n v="0"/>
    <n v="0"/>
  </r>
  <r>
    <x v="10"/>
    <d v="2018-11-01T00:00:00"/>
    <x v="8"/>
    <x v="1"/>
    <n v="291"/>
    <n v="288"/>
    <n v="0"/>
    <n v="0"/>
  </r>
  <r>
    <x v="10"/>
    <d v="2018-11-01T00:00:00"/>
    <x v="9"/>
    <x v="1"/>
    <n v="263"/>
    <n v="261"/>
    <n v="0"/>
    <n v="0"/>
  </r>
  <r>
    <x v="10"/>
    <d v="2018-11-01T00:00:00"/>
    <x v="10"/>
    <x v="1"/>
    <n v="266"/>
    <n v="276"/>
    <n v="0"/>
    <n v="0"/>
  </r>
  <r>
    <x v="10"/>
    <d v="2018-11-01T00:00:00"/>
    <x v="11"/>
    <x v="1"/>
    <n v="282"/>
    <n v="257"/>
    <n v="0"/>
    <n v="0"/>
  </r>
  <r>
    <x v="10"/>
    <d v="2018-11-01T00:00:00"/>
    <x v="12"/>
    <x v="1"/>
    <n v="254"/>
    <n v="232"/>
    <n v="0"/>
    <n v="0"/>
  </r>
  <r>
    <x v="10"/>
    <d v="2018-11-01T00:00:00"/>
    <x v="13"/>
    <x v="1"/>
    <n v="250"/>
    <n v="253"/>
    <n v="0"/>
    <n v="0"/>
  </r>
  <r>
    <x v="10"/>
    <d v="2018-11-01T00:00:00"/>
    <x v="14"/>
    <x v="1"/>
    <n v="225"/>
    <n v="233"/>
    <n v="0"/>
    <n v="0"/>
  </r>
  <r>
    <x v="10"/>
    <d v="2018-11-01T00:00:00"/>
    <x v="15"/>
    <x v="1"/>
    <n v="184"/>
    <n v="188"/>
    <n v="0"/>
    <n v="0"/>
  </r>
  <r>
    <x v="10"/>
    <d v="2018-11-01T00:00:00"/>
    <x v="16"/>
    <x v="1"/>
    <n v="175"/>
    <n v="185"/>
    <n v="0"/>
    <n v="0"/>
  </r>
  <r>
    <x v="10"/>
    <d v="2018-11-01T00:00:00"/>
    <x v="17"/>
    <x v="1"/>
    <n v="208"/>
    <n v="182"/>
    <n v="0"/>
    <n v="0"/>
  </r>
  <r>
    <x v="10"/>
    <d v="2018-11-01T00:00:00"/>
    <x v="18"/>
    <x v="1"/>
    <n v="302"/>
    <n v="320"/>
    <n v="0"/>
    <n v="0"/>
  </r>
  <r>
    <x v="10"/>
    <d v="2018-11-01T00:00:00"/>
    <x v="19"/>
    <x v="1"/>
    <n v="317"/>
    <n v="333"/>
    <n v="0"/>
    <n v="0"/>
  </r>
  <r>
    <x v="10"/>
    <d v="2018-11-01T00:00:00"/>
    <x v="20"/>
    <x v="1"/>
    <n v="293"/>
    <n v="310"/>
    <n v="0"/>
    <n v="0"/>
  </r>
  <r>
    <x v="10"/>
    <d v="2018-11-01T00:00:00"/>
    <x v="21"/>
    <x v="1"/>
    <n v="342"/>
    <n v="328"/>
    <n v="0"/>
    <n v="0"/>
  </r>
  <r>
    <x v="10"/>
    <d v="2018-11-01T00:00:00"/>
    <x v="22"/>
    <x v="1"/>
    <n v="385"/>
    <n v="368"/>
    <n v="0"/>
    <n v="0"/>
  </r>
  <r>
    <x v="10"/>
    <d v="2018-11-01T00:00:00"/>
    <x v="23"/>
    <x v="1"/>
    <n v="347"/>
    <n v="347"/>
    <n v="0"/>
    <n v="0"/>
  </r>
  <r>
    <x v="11"/>
    <d v="2018-12-01T00:00:00"/>
    <x v="0"/>
    <x v="0"/>
    <n v="163"/>
    <n v="158"/>
    <n v="0"/>
    <n v="0"/>
  </r>
  <r>
    <x v="11"/>
    <d v="2018-12-01T00:00:00"/>
    <x v="1"/>
    <x v="0"/>
    <n v="187"/>
    <n v="194"/>
    <n v="0"/>
    <n v="0"/>
  </r>
  <r>
    <x v="11"/>
    <d v="2018-12-01T00:00:00"/>
    <x v="2"/>
    <x v="0"/>
    <n v="192"/>
    <n v="190"/>
    <n v="0"/>
    <n v="0"/>
  </r>
  <r>
    <x v="11"/>
    <d v="2018-12-01T00:00:00"/>
    <x v="3"/>
    <x v="0"/>
    <n v="258"/>
    <n v="243"/>
    <n v="0"/>
    <n v="0"/>
  </r>
  <r>
    <x v="11"/>
    <d v="2018-12-01T00:00:00"/>
    <x v="4"/>
    <x v="0"/>
    <n v="314"/>
    <n v="328"/>
    <n v="0"/>
    <n v="0"/>
  </r>
  <r>
    <x v="11"/>
    <d v="2018-12-01T00:00:00"/>
    <x v="5"/>
    <x v="0"/>
    <n v="489"/>
    <n v="516"/>
    <n v="0"/>
    <n v="0"/>
  </r>
  <r>
    <x v="11"/>
    <d v="2018-12-01T00:00:00"/>
    <x v="6"/>
    <x v="0"/>
    <n v="577"/>
    <n v="593"/>
    <n v="0"/>
    <n v="0"/>
  </r>
  <r>
    <x v="11"/>
    <d v="2018-12-01T00:00:00"/>
    <x v="7"/>
    <x v="0"/>
    <n v="318"/>
    <n v="311"/>
    <n v="0"/>
    <n v="0"/>
  </r>
  <r>
    <x v="11"/>
    <d v="2018-12-01T00:00:00"/>
    <x v="8"/>
    <x v="0"/>
    <n v="287"/>
    <n v="274"/>
    <n v="0"/>
    <n v="0"/>
  </r>
  <r>
    <x v="11"/>
    <d v="2018-12-01T00:00:00"/>
    <x v="9"/>
    <x v="0"/>
    <n v="288"/>
    <n v="242"/>
    <n v="0"/>
    <n v="0"/>
  </r>
  <r>
    <x v="11"/>
    <d v="2018-12-01T00:00:00"/>
    <x v="10"/>
    <x v="0"/>
    <n v="237"/>
    <n v="306"/>
    <n v="0"/>
    <n v="0"/>
  </r>
  <r>
    <x v="11"/>
    <d v="2018-12-01T00:00:00"/>
    <x v="11"/>
    <x v="0"/>
    <n v="267"/>
    <n v="286"/>
    <n v="0"/>
    <n v="0"/>
  </r>
  <r>
    <x v="11"/>
    <d v="2018-12-01T00:00:00"/>
    <x v="12"/>
    <x v="0"/>
    <n v="230"/>
    <n v="239"/>
    <n v="0"/>
    <n v="0"/>
  </r>
  <r>
    <x v="11"/>
    <d v="2018-12-01T00:00:00"/>
    <x v="13"/>
    <x v="0"/>
    <n v="224"/>
    <n v="224"/>
    <n v="0"/>
    <n v="0"/>
  </r>
  <r>
    <x v="11"/>
    <d v="2018-12-01T00:00:00"/>
    <x v="14"/>
    <x v="0"/>
    <n v="243"/>
    <n v="223"/>
    <n v="0"/>
    <n v="0"/>
  </r>
  <r>
    <x v="11"/>
    <d v="2018-12-01T00:00:00"/>
    <x v="15"/>
    <x v="0"/>
    <n v="244"/>
    <n v="230"/>
    <n v="0"/>
    <n v="0"/>
  </r>
  <r>
    <x v="11"/>
    <d v="2018-12-01T00:00:00"/>
    <x v="16"/>
    <x v="0"/>
    <n v="370"/>
    <n v="390"/>
    <n v="0"/>
    <n v="0"/>
  </r>
  <r>
    <x v="11"/>
    <d v="2018-12-01T00:00:00"/>
    <x v="17"/>
    <x v="0"/>
    <n v="491"/>
    <n v="546"/>
    <n v="0"/>
    <n v="0"/>
  </r>
  <r>
    <x v="11"/>
    <d v="2018-12-01T00:00:00"/>
    <x v="18"/>
    <x v="0"/>
    <n v="224"/>
    <n v="289"/>
    <n v="0"/>
    <n v="0"/>
  </r>
  <r>
    <x v="11"/>
    <d v="2018-12-01T00:00:00"/>
    <x v="19"/>
    <x v="0"/>
    <n v="162"/>
    <n v="188"/>
    <n v="0"/>
    <n v="0"/>
  </r>
  <r>
    <x v="11"/>
    <d v="2018-12-01T00:00:00"/>
    <x v="20"/>
    <x v="0"/>
    <n v="156"/>
    <n v="148"/>
    <n v="0"/>
    <n v="0"/>
  </r>
  <r>
    <x v="11"/>
    <d v="2018-12-01T00:00:00"/>
    <x v="21"/>
    <x v="0"/>
    <n v="208"/>
    <n v="153"/>
    <n v="0"/>
    <n v="0"/>
  </r>
  <r>
    <x v="11"/>
    <d v="2018-12-01T00:00:00"/>
    <x v="22"/>
    <x v="0"/>
    <n v="213"/>
    <n v="137"/>
    <n v="0"/>
    <n v="0"/>
  </r>
  <r>
    <x v="11"/>
    <d v="2018-12-01T00:00:00"/>
    <x v="23"/>
    <x v="0"/>
    <n v="191"/>
    <n v="129"/>
    <n v="0"/>
    <n v="0"/>
  </r>
  <r>
    <x v="11"/>
    <d v="2018-12-01T00:00:00"/>
    <x v="0"/>
    <x v="1"/>
    <n v="280"/>
    <n v="247"/>
    <n v="0"/>
    <n v="0"/>
  </r>
  <r>
    <x v="11"/>
    <d v="2018-12-01T00:00:00"/>
    <x v="1"/>
    <x v="1"/>
    <n v="211"/>
    <n v="206"/>
    <n v="0"/>
    <n v="0"/>
  </r>
  <r>
    <x v="11"/>
    <d v="2018-12-01T00:00:00"/>
    <x v="2"/>
    <x v="1"/>
    <n v="198"/>
    <n v="178"/>
    <n v="0"/>
    <n v="0"/>
  </r>
  <r>
    <x v="11"/>
    <d v="2018-12-01T00:00:00"/>
    <x v="3"/>
    <x v="1"/>
    <n v="169"/>
    <n v="146"/>
    <n v="0"/>
    <n v="0"/>
  </r>
  <r>
    <x v="11"/>
    <d v="2018-12-01T00:00:00"/>
    <x v="4"/>
    <x v="1"/>
    <n v="199"/>
    <n v="184"/>
    <n v="0"/>
    <n v="0"/>
  </r>
  <r>
    <x v="11"/>
    <d v="2018-12-01T00:00:00"/>
    <x v="5"/>
    <x v="1"/>
    <n v="345"/>
    <n v="263"/>
    <n v="0"/>
    <n v="0"/>
  </r>
  <r>
    <x v="11"/>
    <d v="2018-12-01T00:00:00"/>
    <x v="6"/>
    <x v="1"/>
    <n v="241"/>
    <n v="225"/>
    <n v="0"/>
    <n v="0"/>
  </r>
  <r>
    <x v="11"/>
    <d v="2018-12-01T00:00:00"/>
    <x v="7"/>
    <x v="1"/>
    <n v="253"/>
    <n v="258"/>
    <n v="0"/>
    <n v="0"/>
  </r>
  <r>
    <x v="11"/>
    <d v="2018-12-01T00:00:00"/>
    <x v="8"/>
    <x v="1"/>
    <n v="288"/>
    <n v="393"/>
    <n v="0"/>
    <n v="0"/>
  </r>
  <r>
    <x v="11"/>
    <d v="2018-12-01T00:00:00"/>
    <x v="9"/>
    <x v="1"/>
    <n v="249"/>
    <n v="274"/>
    <n v="0"/>
    <n v="0"/>
  </r>
  <r>
    <x v="11"/>
    <d v="2018-12-01T00:00:00"/>
    <x v="10"/>
    <x v="1"/>
    <n v="289"/>
    <n v="328"/>
    <n v="0"/>
    <n v="0"/>
  </r>
  <r>
    <x v="11"/>
    <d v="2018-12-01T00:00:00"/>
    <x v="11"/>
    <x v="1"/>
    <n v="311"/>
    <n v="320"/>
    <n v="0"/>
    <n v="0"/>
  </r>
  <r>
    <x v="11"/>
    <d v="2018-12-01T00:00:00"/>
    <x v="12"/>
    <x v="1"/>
    <n v="267"/>
    <n v="269"/>
    <n v="0"/>
    <n v="0"/>
  </r>
  <r>
    <x v="11"/>
    <d v="2018-12-01T00:00:00"/>
    <x v="13"/>
    <x v="1"/>
    <n v="230"/>
    <n v="238"/>
    <n v="0"/>
    <n v="0"/>
  </r>
  <r>
    <x v="11"/>
    <d v="2018-12-01T00:00:00"/>
    <x v="14"/>
    <x v="1"/>
    <n v="246"/>
    <n v="224"/>
    <n v="0"/>
    <n v="0"/>
  </r>
  <r>
    <x v="11"/>
    <d v="2018-12-01T00:00:00"/>
    <x v="15"/>
    <x v="1"/>
    <n v="177"/>
    <n v="191"/>
    <n v="0"/>
    <n v="0"/>
  </r>
  <r>
    <x v="11"/>
    <d v="2018-12-01T00:00:00"/>
    <x v="16"/>
    <x v="1"/>
    <n v="186"/>
    <n v="176"/>
    <n v="0"/>
    <n v="0"/>
  </r>
  <r>
    <x v="11"/>
    <d v="2018-12-01T00:00:00"/>
    <x v="17"/>
    <x v="1"/>
    <n v="241"/>
    <n v="181"/>
    <n v="0"/>
    <n v="0"/>
  </r>
  <r>
    <x v="11"/>
    <d v="2018-12-01T00:00:00"/>
    <x v="18"/>
    <x v="1"/>
    <n v="297"/>
    <n v="313"/>
    <n v="0"/>
    <n v="0"/>
  </r>
  <r>
    <x v="11"/>
    <d v="2018-12-01T00:00:00"/>
    <x v="19"/>
    <x v="1"/>
    <n v="289"/>
    <n v="277"/>
    <n v="0"/>
    <n v="0"/>
  </r>
  <r>
    <x v="11"/>
    <d v="2018-12-01T00:00:00"/>
    <x v="20"/>
    <x v="1"/>
    <n v="287"/>
    <n v="285"/>
    <n v="0"/>
    <n v="0"/>
  </r>
  <r>
    <x v="11"/>
    <d v="2018-12-01T00:00:00"/>
    <x v="21"/>
    <x v="1"/>
    <n v="361"/>
    <n v="326"/>
    <n v="0"/>
    <n v="0"/>
  </r>
  <r>
    <x v="11"/>
    <d v="2018-12-01T00:00:00"/>
    <x v="22"/>
    <x v="1"/>
    <n v="383"/>
    <n v="345"/>
    <n v="0"/>
    <n v="0"/>
  </r>
  <r>
    <x v="11"/>
    <d v="2018-12-01T00:00:00"/>
    <x v="23"/>
    <x v="1"/>
    <n v="383"/>
    <n v="313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BF22BD-0518-453E-A6B2-3419B73DAD75}" name="PivotTable1" cacheId="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131">
  <location ref="L4:O28" firstHeaderRow="0" firstDataRow="1" firstDataCol="1" rowPageCount="2" colPageCount="1"/>
  <pivotFields count="8">
    <pivotField axis="axisPage" multipleItemSelectionAllowed="1" showAll="0">
      <items count="13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t="default"/>
      </items>
    </pivotField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max" baseField="2" baseItem="7"/>
    <dataField name="2022 (w/o solar adj)" fld="7" subtotal="average" baseField="2" baseItem="0"/>
    <dataField name="2022" fld="6" subtotal="average" baseField="0" baseItem="0"/>
  </dataFields>
  <formats count="1">
    <format dxfId="3">
      <pivotArea outline="0" collapsedLevelsAreSubtotals="1" fieldPosition="0"/>
    </format>
  </formats>
  <chartFormats count="4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721E7A-682E-4DAC-8304-F004BC5C84A7}" name="PivotTable3" cacheId="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compact="0" compactData="0" multipleFieldFilters="0" chartFormat="39">
  <location ref="L65:O77" firstHeaderRow="0" firstDataRow="1" firstDataCol="1" rowPageCount="1" colPageCount="1"/>
  <pivotFields count="8">
    <pivotField axis="axisRow" compact="0" outline="0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x="1"/>
        <item h="1" x="0"/>
      </items>
    </pivotField>
    <pivotField compact="0" outline="0" showAll="0" defaultSubtotal="0"/>
    <pivotField dataField="1" compact="0" outline="0" showAll="0" defaultSubtotal="0"/>
    <pivotField dataField="1" compact="0" numFmtId="1" outline="0" showAll="0" defaultSubtotal="0"/>
    <pivotField dataField="1" compact="0" numFmtId="1" outline="0" subtotalTop="0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2021" fld="5" subtotal="average" baseField="0" baseItem="2"/>
    <dataField name="2022 (w/o solar adj)" fld="7" subtotal="average" baseField="0" baseItem="2"/>
    <dataField name="2022" fld="6" subtotal="average" baseField="0" baseItem="2"/>
  </dataFields>
  <chartFormats count="21"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5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3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4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4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7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7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8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8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8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960793-0C6E-497E-9833-1BC76A779974}" name="PivotTable5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>
  <location ref="Q89:T114" firstHeaderRow="0" firstDataRow="1" firstDataCol="2"/>
  <pivotFields count="9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</rowItems>
  <colFields count="1">
    <field x="-2"/>
  </colFields>
  <colItems count="2">
    <i>
      <x/>
    </i>
    <i i="1">
      <x v="1"/>
    </i>
  </colItems>
  <dataFields count="2">
    <dataField name="Average of 2021 Value" fld="5" subtotal="average" baseField="3" baseItem="0"/>
    <dataField name="Average of 2022 Value" fld="6" subtotal="average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6D0BFD-AF28-4229-8923-1216D484DF60}" name="PivotTable4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L91:O142" firstHeaderRow="0" firstDataRow="1" firstDataCol="2" rowPageCount="1" colPageCount="1"/>
  <pivotFields count="9">
    <pivotField axis="axisPage" compact="0" outline="0" multipleItemSelectionAllowed="1" showAll="0">
      <items count="14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>
      <items count="4">
        <item x="1"/>
        <item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2"/>
  </rowFields>
  <rowItems count="5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Max of Delta-1" fld="7" subtotal="max" baseField="2" baseItem="2"/>
    <dataField name="Max of Delta-2" fld="8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A7C937-B92E-4D9B-90B2-7A4C5BCA0AF1}" name="PivotTable2" cacheId="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40">
  <location ref="L34:O58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average" baseField="0" baseItem="231540992"/>
    <dataField name="2022 (w/o solar adj)" fld="7" subtotal="average" baseField="2" baseItem="3"/>
    <dataField name="2022" fld="6" subtotal="average" baseField="0" baseItem="231540992"/>
  </dataFields>
  <chartFormats count="3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3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E39D8-0150-4CC0-A40D-EB3CB0967CEB}">
  <dimension ref="A1:E15"/>
  <sheetViews>
    <sheetView workbookViewId="0">
      <selection activeCell="F21" sqref="F21"/>
    </sheetView>
  </sheetViews>
  <sheetFormatPr defaultColWidth="8.7265625" defaultRowHeight="14.5" x14ac:dyDescent="0.35"/>
  <cols>
    <col min="1" max="16384" width="8.7265625" style="1"/>
  </cols>
  <sheetData>
    <row r="1" spans="1:5" ht="72.5" x14ac:dyDescent="0.35">
      <c r="B1" s="15" t="s">
        <v>57</v>
      </c>
      <c r="C1" s="15" t="s">
        <v>56</v>
      </c>
      <c r="D1" s="15" t="s">
        <v>54</v>
      </c>
      <c r="E1" s="15" t="s">
        <v>55</v>
      </c>
    </row>
    <row r="2" spans="1:5" x14ac:dyDescent="0.35">
      <c r="A2" s="14" t="s">
        <v>49</v>
      </c>
      <c r="B2" s="1">
        <v>3.75</v>
      </c>
      <c r="C2" s="1">
        <v>3.9166666666666661</v>
      </c>
      <c r="D2" s="1">
        <v>3.875</v>
      </c>
      <c r="E2" s="1">
        <v>4.180732612238768</v>
      </c>
    </row>
    <row r="3" spans="1:5" x14ac:dyDescent="0.35">
      <c r="A3" s="14" t="s">
        <v>48</v>
      </c>
      <c r="B3" s="1">
        <v>7.255208333333333</v>
      </c>
      <c r="C3" s="1">
        <v>5.2416666666666663</v>
      </c>
      <c r="D3" s="1">
        <v>7.859375</v>
      </c>
      <c r="E3" s="1">
        <v>5.5609846539672603</v>
      </c>
    </row>
    <row r="4" spans="1:5" x14ac:dyDescent="0.35">
      <c r="A4" s="14" t="s">
        <v>47</v>
      </c>
      <c r="B4" s="1">
        <v>7.171875</v>
      </c>
      <c r="C4" s="1">
        <v>7.2833333333333323</v>
      </c>
      <c r="D4" s="1">
        <v>7.885416666666667</v>
      </c>
      <c r="E4" s="1">
        <v>6.9038815563910703</v>
      </c>
    </row>
    <row r="5" spans="1:5" x14ac:dyDescent="0.35">
      <c r="A5" s="14" t="s">
        <v>46</v>
      </c>
      <c r="B5" s="1">
        <v>7.135416666666667</v>
      </c>
      <c r="C5" s="1">
        <v>4.791666666666667</v>
      </c>
      <c r="D5" s="1">
        <v>7.885416666666667</v>
      </c>
      <c r="E5" s="1">
        <v>5.3488080152215316</v>
      </c>
    </row>
    <row r="6" spans="1:5" x14ac:dyDescent="0.35">
      <c r="A6" s="14" t="s">
        <v>5</v>
      </c>
      <c r="B6" s="1">
        <v>6.265625</v>
      </c>
      <c r="C6" s="1">
        <v>3.7166666666666668</v>
      </c>
      <c r="D6" s="1">
        <v>6.828125</v>
      </c>
      <c r="E6" s="1">
        <v>3.96538885543151</v>
      </c>
    </row>
    <row r="7" spans="1:5" x14ac:dyDescent="0.35">
      <c r="A7" s="14" t="s">
        <v>45</v>
      </c>
      <c r="B7" s="1">
        <v>3.8177083333333335</v>
      </c>
      <c r="C7" s="1">
        <v>3.5749999999999997</v>
      </c>
      <c r="D7" s="1">
        <v>4.213541666666667</v>
      </c>
      <c r="E7" s="1">
        <v>3.8392132261167045</v>
      </c>
    </row>
    <row r="8" spans="1:5" x14ac:dyDescent="0.35">
      <c r="A8" s="14" t="s">
        <v>44</v>
      </c>
      <c r="B8" s="1">
        <v>2.4114583333333335</v>
      </c>
      <c r="C8" s="1">
        <v>3.0458333333333338</v>
      </c>
      <c r="D8" s="1">
        <v>2.3541666666666665</v>
      </c>
      <c r="E8" s="1">
        <v>3.2934359292449176</v>
      </c>
    </row>
    <row r="9" spans="1:5" x14ac:dyDescent="0.35">
      <c r="A9" s="14" t="s">
        <v>43</v>
      </c>
      <c r="B9" s="1">
        <v>2.34375</v>
      </c>
      <c r="C9" s="1">
        <v>3.7000000000000006</v>
      </c>
      <c r="D9" s="1">
        <v>2.2135416666666665</v>
      </c>
      <c r="E9" s="1">
        <v>4.054078765464717</v>
      </c>
    </row>
    <row r="10" spans="1:5" x14ac:dyDescent="0.35">
      <c r="A10" s="14" t="s">
        <v>42</v>
      </c>
      <c r="B10" s="1">
        <v>3.3333333333333335</v>
      </c>
      <c r="C10" s="1">
        <v>3.4624999999999999</v>
      </c>
      <c r="D10" s="1">
        <v>3.359375</v>
      </c>
      <c r="E10" s="1">
        <v>3.9126006424859785</v>
      </c>
    </row>
    <row r="11" spans="1:5" x14ac:dyDescent="0.35">
      <c r="A11" s="14" t="s">
        <v>41</v>
      </c>
      <c r="B11" s="1">
        <v>3.7864583333333335</v>
      </c>
      <c r="C11" s="1">
        <v>2.4624999999999999</v>
      </c>
      <c r="D11" s="1">
        <v>3.8072916666666665</v>
      </c>
      <c r="E11" s="1">
        <v>2.6283464733563773</v>
      </c>
    </row>
    <row r="12" spans="1:5" x14ac:dyDescent="0.35">
      <c r="A12" s="14" t="s">
        <v>40</v>
      </c>
      <c r="B12" s="1">
        <v>5.338541666666667</v>
      </c>
      <c r="C12" s="1">
        <v>2.5</v>
      </c>
      <c r="D12" s="1">
        <v>5.9375</v>
      </c>
      <c r="E12" s="1">
        <v>2.8910622307544642</v>
      </c>
    </row>
    <row r="13" spans="1:5" ht="15" thickBot="1" x14ac:dyDescent="0.4">
      <c r="A13" s="13" t="s">
        <v>39</v>
      </c>
      <c r="B13" s="1">
        <v>4.458333333333333</v>
      </c>
      <c r="C13" s="1">
        <v>3.0625</v>
      </c>
      <c r="D13" s="1">
        <v>4.375</v>
      </c>
      <c r="E13" s="1">
        <v>3.1791891035387483</v>
      </c>
    </row>
    <row r="14" spans="1:5" x14ac:dyDescent="0.35">
      <c r="B14" s="1">
        <f>AVERAGE(B2:B13)</f>
        <v>4.7556423611111116</v>
      </c>
      <c r="C14" s="1">
        <f t="shared" ref="C14:E14" si="0">AVERAGE(C2:C13)</f>
        <v>3.8965277777777771</v>
      </c>
      <c r="D14" s="1">
        <f t="shared" si="0"/>
        <v>5.0494791666666661</v>
      </c>
      <c r="E14" s="1">
        <f t="shared" si="0"/>
        <v>4.1464768386843369</v>
      </c>
    </row>
    <row r="15" spans="1:5" x14ac:dyDescent="0.35">
      <c r="C15" s="1">
        <f>C14-B14</f>
        <v>-0.85911458333333446</v>
      </c>
      <c r="E15" s="1">
        <f>E14-D14</f>
        <v>-0.90300232798232916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BE566-D968-4EEB-8A8C-0C42549C3593}">
  <dimension ref="A1:M27"/>
  <sheetViews>
    <sheetView workbookViewId="0">
      <selection sqref="A1:M27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270</v>
      </c>
      <c r="C3" s="20">
        <v>297</v>
      </c>
      <c r="D3" s="20">
        <v>392</v>
      </c>
      <c r="E3" s="20">
        <v>363</v>
      </c>
      <c r="F3" s="20">
        <v>425</v>
      </c>
      <c r="G3" s="20">
        <v>424</v>
      </c>
      <c r="H3" s="20">
        <v>443</v>
      </c>
      <c r="I3" s="20">
        <v>421</v>
      </c>
      <c r="J3" s="20"/>
      <c r="K3" s="20"/>
      <c r="L3" s="20"/>
      <c r="M3" s="20"/>
    </row>
    <row r="4" spans="1:13" ht="18.5" x14ac:dyDescent="0.35">
      <c r="A4" s="19">
        <v>2</v>
      </c>
      <c r="B4" s="20">
        <v>220</v>
      </c>
      <c r="C4" s="20">
        <v>259</v>
      </c>
      <c r="D4" s="20">
        <v>268</v>
      </c>
      <c r="E4" s="20">
        <v>295</v>
      </c>
      <c r="F4" s="20">
        <v>331</v>
      </c>
      <c r="G4" s="20">
        <v>355</v>
      </c>
      <c r="H4" s="20">
        <v>348</v>
      </c>
      <c r="I4" s="20">
        <v>308</v>
      </c>
      <c r="J4" s="20"/>
      <c r="K4" s="20"/>
      <c r="L4" s="20"/>
      <c r="M4" s="20"/>
    </row>
    <row r="5" spans="1:13" ht="18.5" x14ac:dyDescent="0.35">
      <c r="A5" s="19">
        <v>3</v>
      </c>
      <c r="B5" s="20">
        <v>213</v>
      </c>
      <c r="C5" s="20">
        <v>252</v>
      </c>
      <c r="D5" s="20">
        <v>262</v>
      </c>
      <c r="E5" s="20">
        <v>241</v>
      </c>
      <c r="F5" s="20">
        <v>246</v>
      </c>
      <c r="G5" s="20">
        <v>314</v>
      </c>
      <c r="H5" s="20">
        <v>264</v>
      </c>
      <c r="I5" s="20">
        <v>268</v>
      </c>
      <c r="J5" s="20"/>
      <c r="K5" s="20"/>
      <c r="L5" s="20"/>
      <c r="M5" s="20"/>
    </row>
    <row r="6" spans="1:13" ht="18.5" x14ac:dyDescent="0.35">
      <c r="A6" s="19">
        <v>4</v>
      </c>
      <c r="B6" s="20">
        <v>204</v>
      </c>
      <c r="C6" s="20">
        <v>194</v>
      </c>
      <c r="D6" s="20">
        <v>230</v>
      </c>
      <c r="E6" s="20">
        <v>229</v>
      </c>
      <c r="F6" s="20">
        <v>227</v>
      </c>
      <c r="G6" s="20">
        <v>221</v>
      </c>
      <c r="H6" s="20">
        <v>226</v>
      </c>
      <c r="I6" s="20">
        <v>224</v>
      </c>
      <c r="J6" s="20"/>
      <c r="K6" s="20"/>
      <c r="L6" s="20"/>
      <c r="M6" s="20"/>
    </row>
    <row r="7" spans="1:13" ht="18.5" x14ac:dyDescent="0.35">
      <c r="A7" s="19">
        <v>5</v>
      </c>
      <c r="B7" s="20">
        <v>200</v>
      </c>
      <c r="C7" s="20">
        <v>302</v>
      </c>
      <c r="D7" s="20">
        <v>233</v>
      </c>
      <c r="E7" s="20">
        <v>210</v>
      </c>
      <c r="F7" s="20">
        <v>230</v>
      </c>
      <c r="G7" s="20">
        <v>189</v>
      </c>
      <c r="H7" s="20">
        <v>183</v>
      </c>
      <c r="I7" s="20">
        <v>173</v>
      </c>
      <c r="J7" s="20"/>
      <c r="K7" s="20"/>
      <c r="L7" s="20"/>
      <c r="M7" s="20"/>
    </row>
    <row r="8" spans="1:13" ht="18.5" x14ac:dyDescent="0.35">
      <c r="A8" s="19">
        <v>6</v>
      </c>
      <c r="B8" s="20">
        <v>269</v>
      </c>
      <c r="C8" s="20">
        <v>522</v>
      </c>
      <c r="D8" s="20">
        <v>303</v>
      </c>
      <c r="E8" s="20">
        <v>257</v>
      </c>
      <c r="F8" s="20">
        <v>304</v>
      </c>
      <c r="G8" s="20">
        <v>214</v>
      </c>
      <c r="H8" s="20">
        <v>192</v>
      </c>
      <c r="I8" s="20">
        <v>151</v>
      </c>
      <c r="J8" s="20"/>
      <c r="K8" s="20"/>
      <c r="L8" s="20"/>
      <c r="M8" s="20"/>
    </row>
    <row r="9" spans="1:13" ht="18.5" x14ac:dyDescent="0.35">
      <c r="A9" s="19">
        <v>7</v>
      </c>
      <c r="B9" s="20">
        <v>243</v>
      </c>
      <c r="C9" s="20">
        <v>306</v>
      </c>
      <c r="D9" s="20">
        <v>262</v>
      </c>
      <c r="E9" s="20">
        <v>235</v>
      </c>
      <c r="F9" s="20">
        <v>257</v>
      </c>
      <c r="G9" s="20">
        <v>241</v>
      </c>
      <c r="H9" s="20">
        <v>261</v>
      </c>
      <c r="I9" s="20">
        <v>170</v>
      </c>
      <c r="J9" s="20"/>
      <c r="K9" s="20"/>
      <c r="L9" s="20"/>
      <c r="M9" s="20"/>
    </row>
    <row r="10" spans="1:13" ht="18.5" x14ac:dyDescent="0.35">
      <c r="A10" s="19">
        <v>8</v>
      </c>
      <c r="B10" s="20">
        <v>270</v>
      </c>
      <c r="C10" s="20">
        <v>347</v>
      </c>
      <c r="D10" s="20">
        <v>379</v>
      </c>
      <c r="E10" s="20">
        <v>275</v>
      </c>
      <c r="F10" s="20">
        <v>280</v>
      </c>
      <c r="G10" s="20">
        <v>199</v>
      </c>
      <c r="H10" s="20">
        <v>143</v>
      </c>
      <c r="I10" s="20">
        <v>173</v>
      </c>
      <c r="J10" s="20"/>
      <c r="K10" s="20"/>
      <c r="L10" s="20"/>
      <c r="M10" s="20"/>
    </row>
    <row r="11" spans="1:13" ht="18.5" x14ac:dyDescent="0.35">
      <c r="A11" s="19">
        <v>9</v>
      </c>
      <c r="B11" s="20">
        <v>468</v>
      </c>
      <c r="C11" s="20">
        <v>503</v>
      </c>
      <c r="D11" s="20">
        <v>427</v>
      </c>
      <c r="E11" s="20">
        <v>341</v>
      </c>
      <c r="F11" s="20">
        <v>389</v>
      </c>
      <c r="G11" s="20">
        <v>226</v>
      </c>
      <c r="H11" s="20">
        <v>224</v>
      </c>
      <c r="I11" s="20">
        <v>211</v>
      </c>
      <c r="J11" s="20"/>
      <c r="K11" s="20"/>
      <c r="L11" s="20"/>
      <c r="M11" s="20"/>
    </row>
    <row r="12" spans="1:13" ht="18.5" x14ac:dyDescent="0.35">
      <c r="A12" s="19">
        <v>10</v>
      </c>
      <c r="B12" s="20">
        <v>437</v>
      </c>
      <c r="C12" s="20">
        <v>471</v>
      </c>
      <c r="D12" s="20">
        <v>505</v>
      </c>
      <c r="E12" s="20">
        <v>411</v>
      </c>
      <c r="F12" s="20">
        <v>362</v>
      </c>
      <c r="G12" s="20">
        <v>289</v>
      </c>
      <c r="H12" s="20">
        <v>193</v>
      </c>
      <c r="I12" s="20">
        <v>227</v>
      </c>
      <c r="J12" s="20"/>
      <c r="K12" s="20"/>
      <c r="L12" s="20"/>
      <c r="M12" s="20"/>
    </row>
    <row r="13" spans="1:13" ht="18.5" x14ac:dyDescent="0.35">
      <c r="A13" s="19">
        <v>11</v>
      </c>
      <c r="B13" s="20">
        <v>423</v>
      </c>
      <c r="C13" s="20">
        <v>437</v>
      </c>
      <c r="D13" s="20">
        <v>410</v>
      </c>
      <c r="E13" s="20">
        <v>331</v>
      </c>
      <c r="F13" s="20">
        <v>565</v>
      </c>
      <c r="G13" s="20">
        <v>179</v>
      </c>
      <c r="H13" s="20">
        <v>118</v>
      </c>
      <c r="I13" s="20">
        <v>483</v>
      </c>
      <c r="J13" s="20"/>
      <c r="K13" s="20"/>
      <c r="L13" s="20"/>
      <c r="M13" s="20"/>
    </row>
    <row r="14" spans="1:13" ht="18.5" x14ac:dyDescent="0.35">
      <c r="A14" s="19">
        <v>12</v>
      </c>
      <c r="B14" s="20">
        <v>341</v>
      </c>
      <c r="C14" s="20">
        <v>421</v>
      </c>
      <c r="D14" s="20">
        <v>356</v>
      </c>
      <c r="E14" s="20">
        <v>342</v>
      </c>
      <c r="F14" s="20">
        <v>313</v>
      </c>
      <c r="G14" s="20">
        <v>143</v>
      </c>
      <c r="H14" s="20">
        <v>203</v>
      </c>
      <c r="I14" s="20">
        <v>180</v>
      </c>
      <c r="J14" s="20"/>
      <c r="K14" s="20"/>
      <c r="L14" s="20"/>
      <c r="M14" s="20"/>
    </row>
    <row r="15" spans="1:13" ht="18.5" x14ac:dyDescent="0.35">
      <c r="A15" s="19">
        <v>13</v>
      </c>
      <c r="B15" s="20">
        <v>329</v>
      </c>
      <c r="C15" s="20">
        <v>423</v>
      </c>
      <c r="D15" s="20">
        <v>356</v>
      </c>
      <c r="E15" s="20">
        <v>328</v>
      </c>
      <c r="F15" s="20">
        <v>301</v>
      </c>
      <c r="G15" s="20">
        <v>154</v>
      </c>
      <c r="H15" s="20">
        <v>129</v>
      </c>
      <c r="I15" s="20">
        <v>218</v>
      </c>
      <c r="J15" s="20"/>
      <c r="K15" s="20"/>
      <c r="L15" s="20"/>
      <c r="M15" s="20"/>
    </row>
    <row r="16" spans="1:13" ht="18.5" x14ac:dyDescent="0.35">
      <c r="A16" s="19">
        <v>14</v>
      </c>
      <c r="B16" s="20">
        <v>331</v>
      </c>
      <c r="C16" s="20">
        <v>420</v>
      </c>
      <c r="D16" s="20">
        <v>354</v>
      </c>
      <c r="E16" s="20">
        <v>309</v>
      </c>
      <c r="F16" s="20">
        <v>301</v>
      </c>
      <c r="G16" s="20">
        <v>289</v>
      </c>
      <c r="H16" s="20">
        <v>175</v>
      </c>
      <c r="I16" s="20">
        <v>232</v>
      </c>
      <c r="J16" s="20"/>
      <c r="K16" s="20"/>
      <c r="L16" s="20"/>
      <c r="M16" s="20"/>
    </row>
    <row r="17" spans="1:13" ht="18.5" x14ac:dyDescent="0.35">
      <c r="A17" s="19">
        <v>15</v>
      </c>
      <c r="B17" s="20">
        <v>310</v>
      </c>
      <c r="C17" s="20">
        <v>379</v>
      </c>
      <c r="D17" s="20">
        <v>352</v>
      </c>
      <c r="E17" s="20">
        <v>349</v>
      </c>
      <c r="F17" s="20">
        <v>274</v>
      </c>
      <c r="G17" s="20">
        <v>242</v>
      </c>
      <c r="H17" s="20">
        <v>201</v>
      </c>
      <c r="I17" s="20">
        <v>259</v>
      </c>
      <c r="J17" s="20"/>
      <c r="K17" s="20"/>
      <c r="L17" s="20"/>
      <c r="M17" s="20"/>
    </row>
    <row r="18" spans="1:13" ht="18.5" x14ac:dyDescent="0.35">
      <c r="A18" s="19">
        <v>16</v>
      </c>
      <c r="B18" s="20">
        <v>261</v>
      </c>
      <c r="C18" s="20">
        <v>327</v>
      </c>
      <c r="D18" s="20">
        <v>320</v>
      </c>
      <c r="E18" s="20">
        <v>376</v>
      </c>
      <c r="F18" s="20">
        <v>320</v>
      </c>
      <c r="G18" s="20">
        <v>267</v>
      </c>
      <c r="H18" s="20">
        <v>278</v>
      </c>
      <c r="I18" s="20">
        <v>227</v>
      </c>
      <c r="J18" s="20"/>
      <c r="K18" s="20"/>
      <c r="L18" s="20"/>
      <c r="M18" s="20"/>
    </row>
    <row r="19" spans="1:13" ht="18.5" x14ac:dyDescent="0.35">
      <c r="A19" s="19">
        <v>17</v>
      </c>
      <c r="B19" s="20">
        <v>217</v>
      </c>
      <c r="C19" s="20">
        <v>324</v>
      </c>
      <c r="D19" s="20">
        <v>324</v>
      </c>
      <c r="E19" s="20">
        <v>352</v>
      </c>
      <c r="F19" s="20">
        <v>338</v>
      </c>
      <c r="G19" s="20">
        <v>298</v>
      </c>
      <c r="H19" s="20">
        <v>301</v>
      </c>
      <c r="I19" s="20">
        <v>332</v>
      </c>
      <c r="J19" s="20"/>
      <c r="K19" s="20"/>
      <c r="L19" s="20"/>
      <c r="M19" s="20"/>
    </row>
    <row r="20" spans="1:13" ht="18.5" x14ac:dyDescent="0.35">
      <c r="A20" s="19">
        <v>18</v>
      </c>
      <c r="B20" s="20">
        <v>225</v>
      </c>
      <c r="C20" s="20">
        <v>333</v>
      </c>
      <c r="D20" s="20">
        <v>306</v>
      </c>
      <c r="E20" s="20">
        <v>312</v>
      </c>
      <c r="F20" s="20">
        <v>410</v>
      </c>
      <c r="G20" s="20">
        <v>354</v>
      </c>
      <c r="H20" s="20">
        <v>383</v>
      </c>
      <c r="I20" s="20">
        <v>365</v>
      </c>
      <c r="J20" s="20"/>
      <c r="K20" s="20"/>
      <c r="L20" s="20"/>
      <c r="M20" s="20"/>
    </row>
    <row r="21" spans="1:13" ht="18.5" x14ac:dyDescent="0.35">
      <c r="A21" s="19">
        <v>19</v>
      </c>
      <c r="B21" s="20">
        <v>287</v>
      </c>
      <c r="C21" s="20">
        <v>308</v>
      </c>
      <c r="D21" s="20">
        <v>280</v>
      </c>
      <c r="E21" s="20">
        <v>350</v>
      </c>
      <c r="F21" s="20">
        <v>424</v>
      </c>
      <c r="G21" s="20">
        <v>426</v>
      </c>
      <c r="H21" s="20">
        <v>465</v>
      </c>
      <c r="I21" s="20">
        <v>443</v>
      </c>
      <c r="J21" s="20"/>
      <c r="K21" s="20"/>
      <c r="L21" s="20"/>
      <c r="M21" s="20"/>
    </row>
    <row r="22" spans="1:13" ht="18.5" x14ac:dyDescent="0.35">
      <c r="A22" s="19">
        <v>20</v>
      </c>
      <c r="B22" s="20">
        <v>278</v>
      </c>
      <c r="C22" s="20">
        <v>338</v>
      </c>
      <c r="D22" s="20">
        <v>310</v>
      </c>
      <c r="E22" s="20">
        <v>345</v>
      </c>
      <c r="F22" s="20">
        <v>405</v>
      </c>
      <c r="G22" s="20">
        <v>361</v>
      </c>
      <c r="H22" s="20">
        <v>378</v>
      </c>
      <c r="I22" s="20">
        <v>388</v>
      </c>
      <c r="J22" s="20"/>
      <c r="K22" s="20"/>
      <c r="L22" s="20"/>
      <c r="M22" s="20"/>
    </row>
    <row r="23" spans="1:13" ht="18.5" x14ac:dyDescent="0.35">
      <c r="A23" s="19">
        <v>21</v>
      </c>
      <c r="B23" s="20">
        <v>325</v>
      </c>
      <c r="C23" s="20">
        <v>323</v>
      </c>
      <c r="D23" s="20">
        <v>389</v>
      </c>
      <c r="E23" s="20">
        <v>406</v>
      </c>
      <c r="F23" s="20">
        <v>404</v>
      </c>
      <c r="G23" s="20">
        <v>339</v>
      </c>
      <c r="H23" s="20">
        <v>379</v>
      </c>
      <c r="I23" s="20">
        <v>472</v>
      </c>
      <c r="J23" s="20"/>
      <c r="K23" s="20"/>
      <c r="L23" s="20"/>
      <c r="M23" s="20"/>
    </row>
    <row r="24" spans="1:13" ht="18.5" x14ac:dyDescent="0.35">
      <c r="A24" s="19">
        <v>22</v>
      </c>
      <c r="B24" s="20">
        <v>374</v>
      </c>
      <c r="C24" s="20">
        <v>366</v>
      </c>
      <c r="D24" s="20">
        <v>419</v>
      </c>
      <c r="E24" s="20">
        <v>456</v>
      </c>
      <c r="F24" s="20">
        <v>526</v>
      </c>
      <c r="G24" s="20">
        <v>528</v>
      </c>
      <c r="H24" s="20">
        <v>509</v>
      </c>
      <c r="I24" s="20">
        <v>589</v>
      </c>
      <c r="J24" s="20"/>
      <c r="K24" s="20"/>
      <c r="L24" s="20"/>
      <c r="M24" s="20"/>
    </row>
    <row r="25" spans="1:13" ht="18.5" x14ac:dyDescent="0.35">
      <c r="A25" s="19">
        <v>23</v>
      </c>
      <c r="B25" s="20">
        <v>383</v>
      </c>
      <c r="C25" s="20">
        <v>380</v>
      </c>
      <c r="D25" s="20">
        <v>426</v>
      </c>
      <c r="E25" s="20">
        <v>470</v>
      </c>
      <c r="F25" s="20">
        <v>547</v>
      </c>
      <c r="G25" s="20">
        <v>557</v>
      </c>
      <c r="H25" s="20">
        <v>564</v>
      </c>
      <c r="I25" s="20">
        <v>579</v>
      </c>
      <c r="J25" s="20"/>
      <c r="K25" s="20"/>
      <c r="L25" s="20"/>
      <c r="M25" s="20"/>
    </row>
    <row r="26" spans="1:13" ht="18.5" x14ac:dyDescent="0.35">
      <c r="A26" s="19">
        <v>24</v>
      </c>
      <c r="B26" s="20">
        <v>328</v>
      </c>
      <c r="C26" s="20">
        <v>337</v>
      </c>
      <c r="D26" s="20">
        <v>401</v>
      </c>
      <c r="E26" s="20">
        <v>446</v>
      </c>
      <c r="F26" s="20">
        <v>473</v>
      </c>
      <c r="G26" s="20">
        <v>519</v>
      </c>
      <c r="H26" s="20">
        <v>506</v>
      </c>
      <c r="I26" s="20">
        <v>515</v>
      </c>
      <c r="J26" s="20"/>
      <c r="K26" s="20"/>
      <c r="L26" s="20"/>
      <c r="M26" s="20"/>
    </row>
    <row r="27" spans="1:13" ht="18.5" x14ac:dyDescent="0.35">
      <c r="A27" s="19" t="s">
        <v>10</v>
      </c>
      <c r="B27" s="21">
        <v>7206</v>
      </c>
      <c r="C27" s="21">
        <v>8569</v>
      </c>
      <c r="D27" s="21">
        <v>8264</v>
      </c>
      <c r="E27" s="21">
        <v>8029</v>
      </c>
      <c r="F27" s="21">
        <v>8652</v>
      </c>
      <c r="G27" s="21">
        <v>7328</v>
      </c>
      <c r="H27" s="21">
        <v>7066</v>
      </c>
      <c r="I27" s="21">
        <v>7608</v>
      </c>
      <c r="J27" s="21">
        <v>0</v>
      </c>
      <c r="K27" s="21">
        <v>0</v>
      </c>
      <c r="L27" s="21">
        <v>0</v>
      </c>
      <c r="M27" s="21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577"/>
  <sheetViews>
    <sheetView zoomScale="84" zoomScaleNormal="84" workbookViewId="0">
      <selection activeCell="O108" sqref="O108"/>
    </sheetView>
  </sheetViews>
  <sheetFormatPr defaultRowHeight="14.5" x14ac:dyDescent="0.35"/>
  <cols>
    <col min="1" max="1" width="9.1796875" style="1"/>
    <col min="2" max="2" width="9.7265625" bestFit="1" customWidth="1"/>
    <col min="5" max="5" width="8.7265625" style="1"/>
    <col min="7" max="8" width="9.1796875" style="1"/>
    <col min="11" max="11" width="8.7265625" style="1"/>
    <col min="12" max="12" width="9" bestFit="1" customWidth="1"/>
    <col min="13" max="13" width="12.6328125" bestFit="1" customWidth="1"/>
    <col min="14" max="14" width="17.7265625" bestFit="1" customWidth="1"/>
    <col min="15" max="15" width="11.81640625" bestFit="1" customWidth="1"/>
    <col min="16" max="16" width="58.453125" customWidth="1"/>
    <col min="17" max="17" width="12.54296875" bestFit="1" customWidth="1"/>
    <col min="18" max="18" width="9" bestFit="1" customWidth="1"/>
    <col min="19" max="20" width="19.81640625" bestFit="1" customWidth="1"/>
  </cols>
  <sheetData>
    <row r="1" spans="1:16" s="22" customFormat="1" ht="17.25" customHeight="1" x14ac:dyDescent="0.35">
      <c r="A1" s="22" t="s">
        <v>18</v>
      </c>
      <c r="B1" s="22" t="s">
        <v>14</v>
      </c>
      <c r="C1" s="22" t="s">
        <v>0</v>
      </c>
      <c r="D1" s="22" t="s">
        <v>15</v>
      </c>
      <c r="E1" s="22" t="s">
        <v>25</v>
      </c>
      <c r="F1" s="22" t="s">
        <v>28</v>
      </c>
      <c r="G1" s="22" t="s">
        <v>35</v>
      </c>
      <c r="H1" s="22" t="s">
        <v>64</v>
      </c>
      <c r="I1" s="22" t="s">
        <v>30</v>
      </c>
      <c r="J1" s="22" t="s">
        <v>31</v>
      </c>
      <c r="L1" s="9" t="s">
        <v>18</v>
      </c>
      <c r="M1" s="1" t="s">
        <v>6</v>
      </c>
    </row>
    <row r="2" spans="1:16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'2022 Regulation-up'!$B3</f>
        <v>232.57866679032639</v>
      </c>
      <c r="H2" s="7">
        <f>'2022 Regulation-up (NoSolarAdj)'!$B3</f>
        <v>233</v>
      </c>
      <c r="I2" s="7">
        <f>ABS(F2-E2)</f>
        <v>4</v>
      </c>
      <c r="J2" s="7">
        <f t="shared" ref="J2:J65" si="0">ABS(G2-F2)</f>
        <v>48.578666790326395</v>
      </c>
      <c r="L2" s="9" t="s">
        <v>15</v>
      </c>
      <c r="M2" s="1" t="s">
        <v>16</v>
      </c>
      <c r="P2" t="str">
        <f>IF($M$2 = "Reg Up", "Regulation Up", IF($M$2 = "Reg Down", "Regulation Down", "")) &amp; " Requirement Comparison for " &amp; TEXT(DATEVALUE($M$1 &amp;" 1"), "Mmmm")</f>
        <v>Regulation Up Requirement Comparison for June</v>
      </c>
    </row>
    <row r="3" spans="1:16" x14ac:dyDescent="0.35">
      <c r="A3" s="1" t="str">
        <f t="shared" ref="A3:A66" si="1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'2022 Regulation-up'!$B4</f>
        <v>193.67200013995171</v>
      </c>
      <c r="H3" s="7">
        <f>'2022 Regulation-up (NoSolarAdj)'!$B4</f>
        <v>194</v>
      </c>
      <c r="I3" s="7">
        <f t="shared" ref="I3:I66" si="2">ABS(F3-E3)</f>
        <v>5</v>
      </c>
      <c r="J3" s="7">
        <f t="shared" si="0"/>
        <v>63.327999860048294</v>
      </c>
    </row>
    <row r="4" spans="1:16" x14ac:dyDescent="0.35">
      <c r="A4" s="1" t="str">
        <f t="shared" si="1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'2022 Regulation-up'!$B5</f>
        <v>222.09066662391029</v>
      </c>
      <c r="H4" s="7">
        <f>'2022 Regulation-up (NoSolarAdj)'!$B5</f>
        <v>222</v>
      </c>
      <c r="I4" s="7">
        <f t="shared" si="2"/>
        <v>19</v>
      </c>
      <c r="J4" s="7">
        <f t="shared" si="0"/>
        <v>68.909333376089705</v>
      </c>
      <c r="L4" s="9" t="s">
        <v>19</v>
      </c>
      <c r="M4" s="1" t="s">
        <v>29</v>
      </c>
      <c r="N4" s="1" t="s">
        <v>65</v>
      </c>
      <c r="O4" s="1" t="s">
        <v>38</v>
      </c>
    </row>
    <row r="5" spans="1:16" x14ac:dyDescent="0.35">
      <c r="A5" s="1" t="str">
        <f t="shared" si="1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'2022 Regulation-up'!$B6</f>
        <v>268.12666683892411</v>
      </c>
      <c r="H5" s="7">
        <f>'2022 Regulation-up (NoSolarAdj)'!$B6</f>
        <v>268</v>
      </c>
      <c r="I5" s="7">
        <f t="shared" si="2"/>
        <v>16</v>
      </c>
      <c r="J5" s="7">
        <f t="shared" si="0"/>
        <v>25.873333161075891</v>
      </c>
      <c r="L5" s="10">
        <v>1</v>
      </c>
      <c r="M5" s="7">
        <v>322</v>
      </c>
      <c r="N5" s="7">
        <v>251</v>
      </c>
      <c r="O5" s="7">
        <v>251.36622225244841</v>
      </c>
    </row>
    <row r="6" spans="1:16" x14ac:dyDescent="0.35">
      <c r="A6" s="1" t="str">
        <f t="shared" si="1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'2022 Regulation-up'!$B7</f>
        <v>373.42222232619918</v>
      </c>
      <c r="H6" s="7">
        <f>'2022 Regulation-up (NoSolarAdj)'!$B7</f>
        <v>373</v>
      </c>
      <c r="I6" s="7">
        <f t="shared" si="2"/>
        <v>16</v>
      </c>
      <c r="J6" s="7">
        <f t="shared" si="0"/>
        <v>8.4222223261991758</v>
      </c>
      <c r="L6" s="10">
        <v>2</v>
      </c>
      <c r="M6" s="7">
        <v>212</v>
      </c>
      <c r="N6" s="7">
        <v>170</v>
      </c>
      <c r="O6" s="7">
        <v>169.84000012427569</v>
      </c>
    </row>
    <row r="7" spans="1:16" x14ac:dyDescent="0.35">
      <c r="A7" s="1" t="str">
        <f t="shared" si="1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'2022 Regulation-up'!$B8</f>
        <v>534.15999993681908</v>
      </c>
      <c r="H7" s="7">
        <f>'2022 Regulation-up (NoSolarAdj)'!$B8</f>
        <v>534</v>
      </c>
      <c r="I7" s="7">
        <f t="shared" si="2"/>
        <v>19</v>
      </c>
      <c r="J7" s="7">
        <f t="shared" si="0"/>
        <v>41.840000063180923</v>
      </c>
      <c r="L7" s="10">
        <v>3</v>
      </c>
      <c r="M7" s="7">
        <v>222</v>
      </c>
      <c r="N7" s="7">
        <v>219</v>
      </c>
      <c r="O7" s="7">
        <v>218.5599998533726</v>
      </c>
    </row>
    <row r="8" spans="1:16" x14ac:dyDescent="0.35">
      <c r="A8" s="1" t="str">
        <f t="shared" si="1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'2022 Regulation-up'!$B9</f>
        <v>654.16000002622604</v>
      </c>
      <c r="H8" s="7">
        <f>'2022 Regulation-up (NoSolarAdj)'!$B9</f>
        <v>654</v>
      </c>
      <c r="I8" s="7">
        <f t="shared" si="2"/>
        <v>3</v>
      </c>
      <c r="J8" s="7">
        <f t="shared" si="0"/>
        <v>13.839999973773956</v>
      </c>
      <c r="L8" s="10">
        <v>4</v>
      </c>
      <c r="M8" s="7">
        <v>238</v>
      </c>
      <c r="N8" s="7">
        <v>267</v>
      </c>
      <c r="O8" s="7">
        <v>267.39111123184358</v>
      </c>
    </row>
    <row r="9" spans="1:16" x14ac:dyDescent="0.35">
      <c r="A9" s="1" t="str">
        <f t="shared" si="1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'2022 Regulation-up'!$B10</f>
        <v>393.40399994899832</v>
      </c>
      <c r="H9" s="7">
        <f>'2022 Regulation-up (NoSolarAdj)'!$B10</f>
        <v>393</v>
      </c>
      <c r="I9" s="7">
        <f t="shared" si="2"/>
        <v>23</v>
      </c>
      <c r="J9" s="7">
        <f t="shared" si="0"/>
        <v>31.403999948998319</v>
      </c>
      <c r="L9" s="10">
        <v>5</v>
      </c>
      <c r="M9" s="7">
        <v>272</v>
      </c>
      <c r="N9" s="7">
        <v>277</v>
      </c>
      <c r="O9" s="7">
        <v>276.82400008191672</v>
      </c>
    </row>
    <row r="10" spans="1:16" x14ac:dyDescent="0.35">
      <c r="A10" s="1" t="str">
        <f t="shared" si="1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'2022 Regulation-up'!$B11</f>
        <v>311.84444459279382</v>
      </c>
      <c r="H10" s="7">
        <f>'2022 Regulation-up (NoSolarAdj)'!$B11</f>
        <v>310</v>
      </c>
      <c r="I10" s="7">
        <f t="shared" si="2"/>
        <v>3</v>
      </c>
      <c r="J10" s="7">
        <f t="shared" si="0"/>
        <v>42.84444459279382</v>
      </c>
      <c r="L10" s="10">
        <v>6</v>
      </c>
      <c r="M10" s="7">
        <v>371</v>
      </c>
      <c r="N10" s="7">
        <v>366</v>
      </c>
      <c r="O10" s="7">
        <v>366.17800006940962</v>
      </c>
    </row>
    <row r="11" spans="1:16" x14ac:dyDescent="0.35">
      <c r="A11" s="1" t="str">
        <f t="shared" si="1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'2022 Regulation-up'!$B12</f>
        <v>356.96183320134878</v>
      </c>
      <c r="H11" s="7">
        <f>'2022 Regulation-up (NoSolarAdj)'!$B12</f>
        <v>299</v>
      </c>
      <c r="I11" s="7">
        <f t="shared" si="2"/>
        <v>22</v>
      </c>
      <c r="J11" s="7">
        <f t="shared" si="0"/>
        <v>66.961833201348782</v>
      </c>
      <c r="L11" s="10">
        <v>7</v>
      </c>
      <c r="M11" s="7">
        <v>419</v>
      </c>
      <c r="N11" s="7">
        <v>438</v>
      </c>
      <c r="O11" s="7">
        <v>435.43666669577362</v>
      </c>
    </row>
    <row r="12" spans="1:16" x14ac:dyDescent="0.35">
      <c r="A12" s="1" t="str">
        <f t="shared" si="1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'2022 Regulation-up'!$B13</f>
        <v>340.16000011563301</v>
      </c>
      <c r="H12" s="7">
        <f>'2022 Regulation-up (NoSolarAdj)'!$B13</f>
        <v>301</v>
      </c>
      <c r="I12" s="7">
        <f t="shared" si="2"/>
        <v>32</v>
      </c>
      <c r="J12" s="7">
        <f t="shared" si="0"/>
        <v>71.160000115633011</v>
      </c>
      <c r="L12" s="10">
        <v>8</v>
      </c>
      <c r="M12" s="7">
        <v>388</v>
      </c>
      <c r="N12" s="7">
        <v>420</v>
      </c>
      <c r="O12" s="7">
        <v>408.13911114409569</v>
      </c>
    </row>
    <row r="13" spans="1:16" x14ac:dyDescent="0.35">
      <c r="A13" s="1" t="str">
        <f t="shared" si="1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'2022 Regulation-up'!$B14</f>
        <v>378.23999932408333</v>
      </c>
      <c r="H13" s="7">
        <f>'2022 Regulation-up (NoSolarAdj)'!$B14</f>
        <v>319</v>
      </c>
      <c r="I13" s="7">
        <f t="shared" si="2"/>
        <v>23</v>
      </c>
      <c r="J13" s="7">
        <f t="shared" si="0"/>
        <v>92.239999324083328</v>
      </c>
      <c r="L13" s="10">
        <v>9</v>
      </c>
      <c r="M13" s="7">
        <v>410</v>
      </c>
      <c r="N13" s="7">
        <v>414</v>
      </c>
      <c r="O13" s="7">
        <v>431.87733333955208</v>
      </c>
    </row>
    <row r="14" spans="1:16" x14ac:dyDescent="0.35">
      <c r="A14" s="1" t="str">
        <f t="shared" si="1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'2022 Regulation-up'!$B15</f>
        <v>334.2399996623397</v>
      </c>
      <c r="H14" s="7">
        <f>'2022 Regulation-up (NoSolarAdj)'!$B15</f>
        <v>281</v>
      </c>
      <c r="I14" s="7">
        <f t="shared" si="2"/>
        <v>51</v>
      </c>
      <c r="J14" s="7">
        <f t="shared" si="0"/>
        <v>94.239999662339699</v>
      </c>
      <c r="L14" s="10">
        <v>10</v>
      </c>
      <c r="M14" s="7">
        <v>482</v>
      </c>
      <c r="N14" s="7">
        <v>514</v>
      </c>
      <c r="O14" s="7">
        <v>568.07377777298291</v>
      </c>
    </row>
    <row r="15" spans="1:16" x14ac:dyDescent="0.35">
      <c r="A15" s="1" t="str">
        <f t="shared" si="1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'2022 Regulation-up'!$B16</f>
        <v>320.23999932408333</v>
      </c>
      <c r="H15" s="7">
        <f>'2022 Regulation-up (NoSolarAdj)'!$B16</f>
        <v>266</v>
      </c>
      <c r="I15" s="7">
        <f t="shared" si="2"/>
        <v>31</v>
      </c>
      <c r="J15" s="7">
        <f t="shared" si="0"/>
        <v>91.239999324083328</v>
      </c>
      <c r="L15" s="10">
        <v>11</v>
      </c>
      <c r="M15" s="7">
        <v>532</v>
      </c>
      <c r="N15" s="7">
        <v>574</v>
      </c>
      <c r="O15" s="7">
        <v>629.41600013971333</v>
      </c>
    </row>
    <row r="16" spans="1:16" x14ac:dyDescent="0.35">
      <c r="A16" s="1" t="str">
        <f t="shared" si="1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'2022 Regulation-up'!$B17</f>
        <v>346.23999932408333</v>
      </c>
      <c r="H16" s="7">
        <f>'2022 Regulation-up (NoSolarAdj)'!$B17</f>
        <v>280</v>
      </c>
      <c r="I16" s="7">
        <f t="shared" si="2"/>
        <v>27</v>
      </c>
      <c r="J16" s="7">
        <f t="shared" si="0"/>
        <v>148.23999932408333</v>
      </c>
      <c r="L16" s="10">
        <v>12</v>
      </c>
      <c r="M16" s="7">
        <v>513</v>
      </c>
      <c r="N16" s="7">
        <v>559</v>
      </c>
      <c r="O16" s="7">
        <v>606.8800000846386</v>
      </c>
    </row>
    <row r="17" spans="1:16" x14ac:dyDescent="0.35">
      <c r="A17" s="1" t="str">
        <f t="shared" si="1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'2022 Regulation-up'!$B18</f>
        <v>436.20000067353249</v>
      </c>
      <c r="H17" s="7">
        <f>'2022 Regulation-up (NoSolarAdj)'!$B18</f>
        <v>352</v>
      </c>
      <c r="I17" s="7">
        <f t="shared" si="2"/>
        <v>23</v>
      </c>
      <c r="J17" s="7">
        <f t="shared" si="0"/>
        <v>179.20000067353249</v>
      </c>
      <c r="L17" s="10">
        <v>13</v>
      </c>
      <c r="M17" s="7">
        <v>453</v>
      </c>
      <c r="N17" s="7">
        <v>492</v>
      </c>
      <c r="O17" s="7">
        <v>552.00000008940697</v>
      </c>
    </row>
    <row r="18" spans="1:16" x14ac:dyDescent="0.35">
      <c r="A18" s="1" t="str">
        <f t="shared" si="1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'2022 Regulation-up'!$B19</f>
        <v>563.27999967336655</v>
      </c>
      <c r="H18" s="7">
        <f>'2022 Regulation-up (NoSolarAdj)'!$B19</f>
        <v>473</v>
      </c>
      <c r="I18" s="7">
        <f t="shared" si="2"/>
        <v>24</v>
      </c>
      <c r="J18" s="7">
        <f t="shared" si="0"/>
        <v>209.27999967336655</v>
      </c>
      <c r="L18" s="10">
        <v>14</v>
      </c>
      <c r="M18" s="7">
        <v>389</v>
      </c>
      <c r="N18" s="7">
        <v>434</v>
      </c>
      <c r="O18" s="7">
        <v>492.00000008940702</v>
      </c>
    </row>
    <row r="19" spans="1:16" x14ac:dyDescent="0.35">
      <c r="A19" s="1" t="str">
        <f t="shared" si="1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'2022 Regulation-up'!$B20</f>
        <v>676.47999966144562</v>
      </c>
      <c r="H19" s="7">
        <f>'2022 Regulation-up (NoSolarAdj)'!$B20</f>
        <v>622</v>
      </c>
      <c r="I19" s="7">
        <f t="shared" si="2"/>
        <v>9</v>
      </c>
      <c r="J19" s="7">
        <f t="shared" si="0"/>
        <v>144.47999966144562</v>
      </c>
      <c r="L19" s="10">
        <v>15</v>
      </c>
      <c r="M19" s="7">
        <v>333</v>
      </c>
      <c r="N19" s="7">
        <v>390</v>
      </c>
      <c r="O19" s="7">
        <v>455.00000008940702</v>
      </c>
    </row>
    <row r="20" spans="1:16" x14ac:dyDescent="0.35">
      <c r="A20" s="1" t="str">
        <f t="shared" si="1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'2022 Regulation-up'!$B21</f>
        <v>367.3911110957464</v>
      </c>
      <c r="H20" s="7">
        <f>'2022 Regulation-up (NoSolarAdj)'!$B21</f>
        <v>366</v>
      </c>
      <c r="I20" s="7">
        <f t="shared" si="2"/>
        <v>6</v>
      </c>
      <c r="J20" s="7">
        <f t="shared" si="0"/>
        <v>30.608888904253604</v>
      </c>
      <c r="L20" s="10">
        <v>16</v>
      </c>
      <c r="M20" s="7">
        <v>305</v>
      </c>
      <c r="N20" s="7">
        <v>332</v>
      </c>
      <c r="O20" s="7">
        <v>402.39999963343138</v>
      </c>
    </row>
    <row r="21" spans="1:16" x14ac:dyDescent="0.35">
      <c r="A21" s="1" t="str">
        <f t="shared" si="1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'2022 Regulation-up'!$B22</f>
        <v>186.6562222674489</v>
      </c>
      <c r="H21" s="7">
        <f>'2022 Regulation-up (NoSolarAdj)'!$B22</f>
        <v>187</v>
      </c>
      <c r="I21" s="7">
        <f t="shared" si="2"/>
        <v>39</v>
      </c>
      <c r="J21" s="7">
        <f t="shared" si="0"/>
        <v>13.343777732551104</v>
      </c>
      <c r="L21" s="10">
        <v>17</v>
      </c>
      <c r="M21" s="7">
        <v>232</v>
      </c>
      <c r="N21" s="7">
        <v>304</v>
      </c>
      <c r="O21" s="7">
        <v>377.96899943351752</v>
      </c>
    </row>
    <row r="22" spans="1:16" x14ac:dyDescent="0.35">
      <c r="A22" s="1" t="str">
        <f t="shared" si="1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'2022 Regulation-up'!$B23</f>
        <v>241.60400011291111</v>
      </c>
      <c r="H22" s="7">
        <f>'2022 Regulation-up (NoSolarAdj)'!$B23</f>
        <v>242</v>
      </c>
      <c r="I22" s="7">
        <f t="shared" si="2"/>
        <v>5</v>
      </c>
      <c r="J22" s="7">
        <f t="shared" si="0"/>
        <v>35.604000112911109</v>
      </c>
      <c r="L22" s="10">
        <v>18</v>
      </c>
      <c r="M22" s="7">
        <v>259</v>
      </c>
      <c r="N22" s="7">
        <v>287</v>
      </c>
      <c r="O22" s="7">
        <v>370.19299981395397</v>
      </c>
    </row>
    <row r="23" spans="1:16" x14ac:dyDescent="0.35">
      <c r="A23" s="1" t="str">
        <f t="shared" si="1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'2022 Regulation-up'!$B24</f>
        <v>178.8800000846386</v>
      </c>
      <c r="H23" s="7">
        <f>'2022 Regulation-up (NoSolarAdj)'!$B24</f>
        <v>179</v>
      </c>
      <c r="I23" s="7">
        <f t="shared" si="2"/>
        <v>18</v>
      </c>
      <c r="J23" s="7">
        <f t="shared" si="0"/>
        <v>34.119999915361404</v>
      </c>
      <c r="L23" s="10">
        <v>19</v>
      </c>
      <c r="M23" s="7">
        <v>270</v>
      </c>
      <c r="N23" s="7">
        <v>306</v>
      </c>
      <c r="O23" s="7">
        <v>398.15999993681908</v>
      </c>
    </row>
    <row r="24" spans="1:16" x14ac:dyDescent="0.35">
      <c r="A24" s="1" t="str">
        <f t="shared" si="1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'2022 Regulation-up'!$B25</f>
        <v>181.000000089407</v>
      </c>
      <c r="H24" s="7">
        <f>'2022 Regulation-up (NoSolarAdj)'!$B25</f>
        <v>181</v>
      </c>
      <c r="I24" s="7">
        <f t="shared" si="2"/>
        <v>20</v>
      </c>
      <c r="J24" s="7">
        <f t="shared" si="0"/>
        <v>39.999999910593004</v>
      </c>
      <c r="L24" s="10">
        <v>20</v>
      </c>
      <c r="M24" s="7">
        <v>201</v>
      </c>
      <c r="N24" s="7">
        <v>282</v>
      </c>
      <c r="O24" s="7">
        <v>348.20000007748598</v>
      </c>
    </row>
    <row r="25" spans="1:16" x14ac:dyDescent="0.35">
      <c r="A25" s="1" t="str">
        <f t="shared" si="1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'2022 Regulation-up'!$B26</f>
        <v>204.0000002682209</v>
      </c>
      <c r="H25" s="7">
        <f>'2022 Regulation-up (NoSolarAdj)'!$B26</f>
        <v>204</v>
      </c>
      <c r="I25" s="7">
        <f t="shared" si="2"/>
        <v>4</v>
      </c>
      <c r="J25" s="7">
        <f t="shared" si="0"/>
        <v>5.9999997317790985</v>
      </c>
      <c r="L25" s="10">
        <v>21</v>
      </c>
      <c r="M25" s="7">
        <v>197</v>
      </c>
      <c r="N25" s="7">
        <v>223</v>
      </c>
      <c r="O25" s="7">
        <v>245.10000011672579</v>
      </c>
    </row>
    <row r="26" spans="1:16" x14ac:dyDescent="0.35">
      <c r="A26" s="1" t="str">
        <f t="shared" si="1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'2022 Regulation-down'!$B3</f>
        <v>269.82533320846659</v>
      </c>
      <c r="H26" s="7">
        <f>'2022 Regulation-dwn(NoSolarAdj)'!$B3</f>
        <v>270</v>
      </c>
      <c r="I26" s="7">
        <f t="shared" si="2"/>
        <v>9</v>
      </c>
      <c r="J26" s="7">
        <f t="shared" si="0"/>
        <v>12.825333208466589</v>
      </c>
      <c r="L26" s="10">
        <v>22</v>
      </c>
      <c r="M26" s="7">
        <v>197</v>
      </c>
      <c r="N26" s="7">
        <v>217</v>
      </c>
      <c r="O26" s="7">
        <v>219.49999985098839</v>
      </c>
    </row>
    <row r="27" spans="1:16" x14ac:dyDescent="0.35">
      <c r="A27" s="1" t="str">
        <f t="shared" si="1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'2022 Regulation-down'!$B4</f>
        <v>220.25644399772091</v>
      </c>
      <c r="H27" s="7">
        <f>'2022 Regulation-dwn(NoSolarAdj)'!$B4</f>
        <v>220</v>
      </c>
      <c r="I27" s="7">
        <f t="shared" si="2"/>
        <v>22</v>
      </c>
      <c r="J27" s="7">
        <f t="shared" si="0"/>
        <v>12.256443997720908</v>
      </c>
      <c r="L27" s="10">
        <v>23</v>
      </c>
      <c r="M27" s="7">
        <v>235</v>
      </c>
      <c r="N27" s="7">
        <v>259</v>
      </c>
      <c r="O27" s="7">
        <v>258.88666676779587</v>
      </c>
    </row>
    <row r="28" spans="1:16" x14ac:dyDescent="0.35">
      <c r="A28" s="1" t="str">
        <f t="shared" si="1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'2022 Regulation-down'!$B5</f>
        <v>212.80377739233279</v>
      </c>
      <c r="H28" s="7">
        <f>'2022 Regulation-dwn(NoSolarAdj)'!$B5</f>
        <v>213</v>
      </c>
      <c r="I28" s="7">
        <f t="shared" si="2"/>
        <v>1</v>
      </c>
      <c r="J28" s="7">
        <f t="shared" si="0"/>
        <v>30.80377739233279</v>
      </c>
      <c r="L28" s="10">
        <v>24</v>
      </c>
      <c r="M28" s="7">
        <v>207</v>
      </c>
      <c r="N28" s="7">
        <v>178</v>
      </c>
      <c r="O28" s="7">
        <v>177.72000012844799</v>
      </c>
    </row>
    <row r="29" spans="1:16" x14ac:dyDescent="0.35">
      <c r="A29" s="1" t="str">
        <f t="shared" si="1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'2022 Regulation-down'!$B6</f>
        <v>204.05733307798701</v>
      </c>
      <c r="H29" s="7">
        <f>'2022 Regulation-dwn(NoSolarAdj)'!$B6</f>
        <v>204</v>
      </c>
      <c r="I29" s="7">
        <f t="shared" si="2"/>
        <v>1</v>
      </c>
      <c r="J29" s="7">
        <f t="shared" si="0"/>
        <v>31.05733307798701</v>
      </c>
    </row>
    <row r="30" spans="1:16" x14ac:dyDescent="0.35">
      <c r="A30" s="1" t="str">
        <f t="shared" si="1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'2022 Regulation-down'!$B7</f>
        <v>199.93399974505107</v>
      </c>
      <c r="H30" s="7">
        <f>'2022 Regulation-dwn(NoSolarAdj)'!$B7</f>
        <v>200</v>
      </c>
      <c r="I30" s="7">
        <f t="shared" si="2"/>
        <v>2</v>
      </c>
      <c r="J30" s="7">
        <f t="shared" si="0"/>
        <v>25.066000254948932</v>
      </c>
    </row>
    <row r="31" spans="1:16" x14ac:dyDescent="0.35">
      <c r="A31" s="1" t="str">
        <f t="shared" si="1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'2022 Regulation-down'!$B8</f>
        <v>269.29599957317112</v>
      </c>
      <c r="H31" s="7">
        <f>'2022 Regulation-dwn(NoSolarAdj)'!$B8</f>
        <v>269</v>
      </c>
      <c r="I31" s="7">
        <f t="shared" si="2"/>
        <v>3</v>
      </c>
      <c r="J31" s="7">
        <f t="shared" si="0"/>
        <v>25.704000426828884</v>
      </c>
      <c r="L31" s="9" t="s">
        <v>18</v>
      </c>
      <c r="M31" s="1" t="s">
        <v>6</v>
      </c>
    </row>
    <row r="32" spans="1:16" x14ac:dyDescent="0.35">
      <c r="A32" s="1" t="str">
        <f t="shared" si="1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'2022 Regulation-down'!$B9</f>
        <v>242.50799980014563</v>
      </c>
      <c r="H32" s="7">
        <f>'2022 Regulation-dwn(NoSolarAdj)'!$B9</f>
        <v>243</v>
      </c>
      <c r="I32" s="7">
        <f t="shared" si="2"/>
        <v>4</v>
      </c>
      <c r="J32" s="7">
        <f t="shared" si="0"/>
        <v>26.492000199854374</v>
      </c>
      <c r="L32" s="9" t="s">
        <v>15</v>
      </c>
      <c r="M32" s="1" t="s">
        <v>17</v>
      </c>
      <c r="P32" s="1" t="str">
        <f>IF($M$32 = "Reg Up", "Regulation Up", IF($M$32 = "Reg Down", "Regulation Down", "")) &amp; " Requirement Comparison for " &amp; TEXT(DATEVALUE($M$31 &amp;" 1"), "Mmmm")</f>
        <v>Regulation Down Requirement Comparison for June</v>
      </c>
    </row>
    <row r="33" spans="1:15" x14ac:dyDescent="0.35">
      <c r="A33" s="1" t="str">
        <f t="shared" si="1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'2022 Regulation-down'!$B10</f>
        <v>270.11599982753398</v>
      </c>
      <c r="H33" s="7">
        <f>'2022 Regulation-dwn(NoSolarAdj)'!$B10</f>
        <v>270</v>
      </c>
      <c r="I33" s="7">
        <f t="shared" si="2"/>
        <v>1</v>
      </c>
      <c r="J33" s="7">
        <f t="shared" si="0"/>
        <v>0.88400017246601692</v>
      </c>
    </row>
    <row r="34" spans="1:15" x14ac:dyDescent="0.35">
      <c r="A34" s="1" t="str">
        <f t="shared" si="1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'2022 Regulation-down'!$B11</f>
        <v>502.77999990632139</v>
      </c>
      <c r="H34" s="7">
        <f>'2022 Regulation-dwn(NoSolarAdj)'!$B11</f>
        <v>468</v>
      </c>
      <c r="I34" s="7">
        <f t="shared" si="2"/>
        <v>7</v>
      </c>
      <c r="J34" s="7">
        <f t="shared" si="0"/>
        <v>186.77999990632139</v>
      </c>
      <c r="L34" s="9" t="s">
        <v>19</v>
      </c>
      <c r="M34" s="1" t="s">
        <v>29</v>
      </c>
      <c r="N34" s="1" t="s">
        <v>65</v>
      </c>
      <c r="O34" s="1" t="s">
        <v>38</v>
      </c>
    </row>
    <row r="35" spans="1:15" x14ac:dyDescent="0.35">
      <c r="A35" s="1" t="str">
        <f t="shared" si="1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'2022 Regulation-down'!$B12</f>
        <v>509.55599974393846</v>
      </c>
      <c r="H35" s="7">
        <f>'2022 Regulation-dwn(NoSolarAdj)'!$B12</f>
        <v>437</v>
      </c>
      <c r="I35" s="7">
        <f t="shared" si="2"/>
        <v>19</v>
      </c>
      <c r="J35" s="7">
        <f t="shared" si="0"/>
        <v>194.55599974393846</v>
      </c>
      <c r="L35" s="10">
        <v>1</v>
      </c>
      <c r="M35" s="11">
        <v>451</v>
      </c>
      <c r="N35" s="11">
        <v>424</v>
      </c>
      <c r="O35" s="11">
        <v>423.60000009536742</v>
      </c>
    </row>
    <row r="36" spans="1:15" x14ac:dyDescent="0.35">
      <c r="A36" s="1" t="str">
        <f t="shared" si="1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'2022 Regulation-down'!$B13</f>
        <v>479.98066652094326</v>
      </c>
      <c r="H36" s="7">
        <f>'2022 Regulation-dwn(NoSolarAdj)'!$B13</f>
        <v>423</v>
      </c>
      <c r="I36" s="7">
        <f t="shared" si="2"/>
        <v>11</v>
      </c>
      <c r="J36" s="7">
        <f t="shared" si="0"/>
        <v>82.980666520943259</v>
      </c>
      <c r="L36" s="10">
        <v>2</v>
      </c>
      <c r="M36" s="11">
        <v>348</v>
      </c>
      <c r="N36" s="11">
        <v>355</v>
      </c>
      <c r="O36" s="11">
        <v>354.99866660386323</v>
      </c>
    </row>
    <row r="37" spans="1:15" x14ac:dyDescent="0.35">
      <c r="A37" s="1" t="str">
        <f t="shared" si="1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'2022 Regulation-down'!$B14</f>
        <v>416.6373331149419</v>
      </c>
      <c r="H37" s="7">
        <f>'2022 Regulation-dwn(NoSolarAdj)'!$B14</f>
        <v>341</v>
      </c>
      <c r="I37" s="7">
        <f t="shared" si="2"/>
        <v>7</v>
      </c>
      <c r="J37" s="7">
        <f t="shared" si="0"/>
        <v>59.637333114941896</v>
      </c>
      <c r="L37" s="10">
        <v>3</v>
      </c>
      <c r="M37" s="11">
        <v>310</v>
      </c>
      <c r="N37" s="11">
        <v>314</v>
      </c>
      <c r="O37" s="11">
        <v>314.34133330980939</v>
      </c>
    </row>
    <row r="38" spans="1:15" x14ac:dyDescent="0.35">
      <c r="A38" s="1" t="str">
        <f t="shared" si="1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'2022 Regulation-down'!$B15</f>
        <v>397.11866641317806</v>
      </c>
      <c r="H38" s="7">
        <f>'2022 Regulation-dwn(NoSolarAdj)'!$B15</f>
        <v>329</v>
      </c>
      <c r="I38" s="7">
        <f t="shared" si="2"/>
        <v>8</v>
      </c>
      <c r="J38" s="7">
        <f t="shared" si="0"/>
        <v>97.118666413178062</v>
      </c>
      <c r="L38" s="10">
        <v>4</v>
      </c>
      <c r="M38" s="11">
        <v>212</v>
      </c>
      <c r="N38" s="11">
        <v>221</v>
      </c>
      <c r="O38" s="11">
        <v>220.67999992072583</v>
      </c>
    </row>
    <row r="39" spans="1:15" x14ac:dyDescent="0.35">
      <c r="A39" s="1" t="str">
        <f t="shared" si="1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'2022 Regulation-down'!$B16</f>
        <v>374.43666640544933</v>
      </c>
      <c r="H39" s="7">
        <f>'2022 Regulation-dwn(NoSolarAdj)'!$B16</f>
        <v>331</v>
      </c>
      <c r="I39" s="7">
        <f t="shared" si="2"/>
        <v>3</v>
      </c>
      <c r="J39" s="7">
        <f t="shared" si="0"/>
        <v>96.43666640544933</v>
      </c>
      <c r="L39" s="10">
        <v>5</v>
      </c>
      <c r="M39" s="11">
        <v>188</v>
      </c>
      <c r="N39" s="11">
        <v>189</v>
      </c>
      <c r="O39" s="11">
        <v>188.60666663795709</v>
      </c>
    </row>
    <row r="40" spans="1:15" x14ac:dyDescent="0.35">
      <c r="A40" s="1" t="str">
        <f t="shared" si="1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'2022 Regulation-down'!$B17</f>
        <v>402.59199975281956</v>
      </c>
      <c r="H40" s="7">
        <f>'2022 Regulation-dwn(NoSolarAdj)'!$B17</f>
        <v>310</v>
      </c>
      <c r="I40" s="7">
        <f t="shared" si="2"/>
        <v>24</v>
      </c>
      <c r="J40" s="7">
        <f t="shared" si="0"/>
        <v>145.59199975281956</v>
      </c>
      <c r="L40" s="10">
        <v>6</v>
      </c>
      <c r="M40" s="11">
        <v>203</v>
      </c>
      <c r="N40" s="11">
        <v>214</v>
      </c>
      <c r="O40" s="11">
        <v>214.31999988779427</v>
      </c>
    </row>
    <row r="41" spans="1:15" x14ac:dyDescent="0.35">
      <c r="A41" s="1" t="str">
        <f t="shared" si="1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'2022 Regulation-down'!$B18</f>
        <v>342.60199980773029</v>
      </c>
      <c r="H41" s="7">
        <f>'2022 Regulation-dwn(NoSolarAdj)'!$B18</f>
        <v>261</v>
      </c>
      <c r="I41" s="7">
        <f t="shared" si="2"/>
        <v>3</v>
      </c>
      <c r="J41" s="7">
        <f t="shared" si="0"/>
        <v>140.60199980773029</v>
      </c>
      <c r="L41" s="10">
        <v>7</v>
      </c>
      <c r="M41" s="11">
        <v>193</v>
      </c>
      <c r="N41" s="11">
        <v>241</v>
      </c>
      <c r="O41" s="11">
        <v>245.15999989919365</v>
      </c>
    </row>
    <row r="42" spans="1:15" x14ac:dyDescent="0.35">
      <c r="A42" s="1" t="str">
        <f t="shared" si="1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'2022 Regulation-down'!$B19</f>
        <v>271.88399988412857</v>
      </c>
      <c r="H42" s="7">
        <f>'2022 Regulation-dwn(NoSolarAdj)'!$B19</f>
        <v>217</v>
      </c>
      <c r="I42" s="7">
        <f t="shared" si="2"/>
        <v>4</v>
      </c>
      <c r="J42" s="7">
        <f t="shared" si="0"/>
        <v>101.88399988412857</v>
      </c>
      <c r="L42" s="10">
        <v>8</v>
      </c>
      <c r="M42" s="11">
        <v>194</v>
      </c>
      <c r="N42" s="11">
        <v>199</v>
      </c>
      <c r="O42" s="11">
        <v>235.53499985684951</v>
      </c>
    </row>
    <row r="43" spans="1:15" x14ac:dyDescent="0.35">
      <c r="A43" s="1" t="str">
        <f t="shared" si="1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'2022 Regulation-down'!$B20</f>
        <v>244.72049990302571</v>
      </c>
      <c r="H43" s="7">
        <f>'2022 Regulation-dwn(NoSolarAdj)'!$B20</f>
        <v>225</v>
      </c>
      <c r="I43" s="7">
        <f t="shared" si="2"/>
        <v>14</v>
      </c>
      <c r="J43" s="7">
        <f t="shared" si="0"/>
        <v>33.720499903025711</v>
      </c>
      <c r="L43" s="10">
        <v>9</v>
      </c>
      <c r="M43" s="11">
        <v>222</v>
      </c>
      <c r="N43" s="11">
        <v>226</v>
      </c>
      <c r="O43" s="11">
        <v>304.28777767643334</v>
      </c>
    </row>
    <row r="44" spans="1:15" x14ac:dyDescent="0.35">
      <c r="A44" s="1" t="str">
        <f t="shared" si="1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'2022 Regulation-down'!$B21</f>
        <v>283.82533320846659</v>
      </c>
      <c r="H44" s="7">
        <f>'2022 Regulation-dwn(NoSolarAdj)'!$B21</f>
        <v>287</v>
      </c>
      <c r="I44" s="7">
        <f t="shared" si="2"/>
        <v>18</v>
      </c>
      <c r="J44" s="7">
        <f t="shared" si="0"/>
        <v>28.174666791533411</v>
      </c>
      <c r="L44" s="10">
        <v>10</v>
      </c>
      <c r="M44" s="11">
        <v>269</v>
      </c>
      <c r="N44" s="11">
        <v>289</v>
      </c>
      <c r="O44" s="11">
        <v>364</v>
      </c>
    </row>
    <row r="45" spans="1:15" x14ac:dyDescent="0.35">
      <c r="A45" s="1" t="str">
        <f t="shared" si="1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'2022 Regulation-down'!$B22</f>
        <v>277.67599992007018</v>
      </c>
      <c r="H45" s="7">
        <f>'2022 Regulation-dwn(NoSolarAdj)'!$B22</f>
        <v>278</v>
      </c>
      <c r="I45" s="7">
        <f t="shared" si="2"/>
        <v>0</v>
      </c>
      <c r="J45" s="7">
        <f t="shared" si="0"/>
        <v>2.6759999200701827</v>
      </c>
      <c r="L45" s="10">
        <v>11</v>
      </c>
      <c r="M45" s="11">
        <v>173</v>
      </c>
      <c r="N45" s="11">
        <v>179</v>
      </c>
      <c r="O45" s="11">
        <v>241</v>
      </c>
    </row>
    <row r="46" spans="1:15" x14ac:dyDescent="0.35">
      <c r="A46" s="1" t="str">
        <f t="shared" si="1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'2022 Regulation-down'!$B23</f>
        <v>324.57066645100713</v>
      </c>
      <c r="H46" s="7">
        <f>'2022 Regulation-dwn(NoSolarAdj)'!$B23</f>
        <v>325</v>
      </c>
      <c r="I46" s="7">
        <f t="shared" si="2"/>
        <v>27</v>
      </c>
      <c r="J46" s="7">
        <f t="shared" si="0"/>
        <v>19.570666451007128</v>
      </c>
      <c r="L46" s="10">
        <v>12</v>
      </c>
      <c r="M46" s="11">
        <v>141</v>
      </c>
      <c r="N46" s="11">
        <v>143</v>
      </c>
      <c r="O46" s="11">
        <v>213</v>
      </c>
    </row>
    <row r="47" spans="1:15" x14ac:dyDescent="0.35">
      <c r="A47" s="1" t="str">
        <f t="shared" si="1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'2022 Regulation-down'!$B24</f>
        <v>373.96799978775283</v>
      </c>
      <c r="H47" s="7">
        <f>'2022 Regulation-dwn(NoSolarAdj)'!$B24</f>
        <v>374</v>
      </c>
      <c r="I47" s="7">
        <f t="shared" si="2"/>
        <v>22</v>
      </c>
      <c r="J47" s="7">
        <f t="shared" si="0"/>
        <v>18.967999787752831</v>
      </c>
      <c r="L47" s="10">
        <v>13</v>
      </c>
      <c r="M47" s="11">
        <v>150</v>
      </c>
      <c r="N47" s="11">
        <v>154</v>
      </c>
      <c r="O47" s="11">
        <v>222</v>
      </c>
    </row>
    <row r="48" spans="1:15" x14ac:dyDescent="0.35">
      <c r="A48" s="1" t="str">
        <f t="shared" si="1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'2022 Regulation-down'!$B25</f>
        <v>383.06933307175836</v>
      </c>
      <c r="H48" s="7">
        <f>'2022 Regulation-dwn(NoSolarAdj)'!$B25</f>
        <v>383</v>
      </c>
      <c r="I48" s="7">
        <f t="shared" si="2"/>
        <v>12</v>
      </c>
      <c r="J48" s="7">
        <f t="shared" si="0"/>
        <v>2.0693330717583649</v>
      </c>
      <c r="L48" s="10">
        <v>14</v>
      </c>
      <c r="M48" s="11">
        <v>441</v>
      </c>
      <c r="N48" s="11">
        <v>289</v>
      </c>
      <c r="O48" s="11">
        <v>345</v>
      </c>
    </row>
    <row r="49" spans="1:19" x14ac:dyDescent="0.35">
      <c r="A49" s="1" t="str">
        <f t="shared" si="1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'2022 Regulation-down'!$B26</f>
        <v>328.32799994349477</v>
      </c>
      <c r="H49" s="7">
        <f>'2022 Regulation-dwn(NoSolarAdj)'!$B26</f>
        <v>328</v>
      </c>
      <c r="I49" s="7">
        <f t="shared" si="2"/>
        <v>13</v>
      </c>
      <c r="J49" s="7">
        <f t="shared" si="0"/>
        <v>35.672000056505226</v>
      </c>
      <c r="L49" s="10">
        <v>15</v>
      </c>
      <c r="M49" s="11">
        <v>225</v>
      </c>
      <c r="N49" s="11">
        <v>242</v>
      </c>
      <c r="O49" s="11">
        <v>307</v>
      </c>
    </row>
    <row r="50" spans="1:19" x14ac:dyDescent="0.35">
      <c r="A50" s="1" t="str">
        <f t="shared" si="1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'2022 Regulation-up'!$C3</f>
        <v>228.8693334529797</v>
      </c>
      <c r="H50" s="7">
        <f>'2022 Regulation-up (NoSolarAdj)'!$C3</f>
        <v>229</v>
      </c>
      <c r="I50" s="7">
        <f t="shared" si="2"/>
        <v>27</v>
      </c>
      <c r="J50" s="7">
        <f t="shared" si="0"/>
        <v>8.8693334529797028</v>
      </c>
      <c r="L50" s="10">
        <v>16</v>
      </c>
      <c r="M50" s="11">
        <v>237</v>
      </c>
      <c r="N50" s="11">
        <v>267</v>
      </c>
      <c r="O50" s="11">
        <v>338</v>
      </c>
    </row>
    <row r="51" spans="1:19" x14ac:dyDescent="0.35">
      <c r="A51" s="1" t="str">
        <f t="shared" si="1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'2022 Regulation-up'!$C4</f>
        <v>207.80000024661419</v>
      </c>
      <c r="H51" s="7">
        <f>'2022 Regulation-up (NoSolarAdj)'!$C4</f>
        <v>208</v>
      </c>
      <c r="I51" s="7">
        <f t="shared" si="2"/>
        <v>31</v>
      </c>
      <c r="J51" s="7">
        <f t="shared" si="0"/>
        <v>50.199999753385811</v>
      </c>
      <c r="L51" s="10">
        <v>17</v>
      </c>
      <c r="M51" s="11">
        <v>253</v>
      </c>
      <c r="N51" s="11">
        <v>298</v>
      </c>
      <c r="O51" s="11">
        <v>378</v>
      </c>
    </row>
    <row r="52" spans="1:19" x14ac:dyDescent="0.35">
      <c r="A52" s="1" t="str">
        <f t="shared" si="1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'2022 Regulation-up'!$C5</f>
        <v>248.3066668882966</v>
      </c>
      <c r="H52" s="7">
        <f>'2022 Regulation-up (NoSolarAdj)'!$C5</f>
        <v>248</v>
      </c>
      <c r="I52" s="7">
        <f t="shared" si="2"/>
        <v>15</v>
      </c>
      <c r="J52" s="7">
        <f t="shared" si="0"/>
        <v>3.3066668882966042</v>
      </c>
      <c r="L52" s="10">
        <v>18</v>
      </c>
      <c r="M52" s="11">
        <v>347</v>
      </c>
      <c r="N52" s="11">
        <v>354</v>
      </c>
      <c r="O52" s="11">
        <v>432</v>
      </c>
    </row>
    <row r="53" spans="1:19" x14ac:dyDescent="0.35">
      <c r="A53" s="1" t="str">
        <f t="shared" si="1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'2022 Regulation-up'!$C6</f>
        <v>265.36000014642872</v>
      </c>
      <c r="H53" s="7">
        <f>'2022 Regulation-up (NoSolarAdj)'!$C6</f>
        <v>265</v>
      </c>
      <c r="I53" s="7">
        <f t="shared" si="2"/>
        <v>25</v>
      </c>
      <c r="J53" s="7">
        <f t="shared" si="0"/>
        <v>25.639999853571283</v>
      </c>
      <c r="L53" s="10">
        <v>19</v>
      </c>
      <c r="M53" s="11">
        <v>409</v>
      </c>
      <c r="N53" s="11">
        <v>426</v>
      </c>
      <c r="O53" s="11">
        <v>481</v>
      </c>
    </row>
    <row r="54" spans="1:19" x14ac:dyDescent="0.35">
      <c r="A54" s="1" t="str">
        <f t="shared" si="1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'2022 Regulation-up'!$C7</f>
        <v>384.01733349859711</v>
      </c>
      <c r="H54" s="7">
        <f>'2022 Regulation-up (NoSolarAdj)'!$C7</f>
        <v>384</v>
      </c>
      <c r="I54" s="7">
        <f t="shared" si="2"/>
        <v>7</v>
      </c>
      <c r="J54" s="7">
        <f t="shared" si="0"/>
        <v>18.017333498597111</v>
      </c>
      <c r="L54" s="10">
        <v>20</v>
      </c>
      <c r="M54" s="11">
        <v>406</v>
      </c>
      <c r="N54" s="11">
        <v>361</v>
      </c>
      <c r="O54" s="11">
        <v>373</v>
      </c>
    </row>
    <row r="55" spans="1:19" x14ac:dyDescent="0.35">
      <c r="A55" s="1" t="str">
        <f t="shared" si="1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'2022 Regulation-up'!$C8</f>
        <v>539.19999907910824</v>
      </c>
      <c r="H55" s="7">
        <f>'2022 Regulation-up (NoSolarAdj)'!$C8</f>
        <v>539</v>
      </c>
      <c r="I55" s="7">
        <f t="shared" si="2"/>
        <v>16</v>
      </c>
      <c r="J55" s="7">
        <f t="shared" si="0"/>
        <v>0.80000092089176178</v>
      </c>
      <c r="L55" s="10">
        <v>21</v>
      </c>
      <c r="M55" s="11">
        <v>343</v>
      </c>
      <c r="N55" s="11">
        <v>339</v>
      </c>
      <c r="O55" s="11">
        <v>337</v>
      </c>
      <c r="R55" s="1"/>
      <c r="S55" s="1"/>
    </row>
    <row r="56" spans="1:19" x14ac:dyDescent="0.35">
      <c r="A56" s="1" t="str">
        <f t="shared" si="1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'2022 Regulation-up'!$C9</f>
        <v>684.31999990344048</v>
      </c>
      <c r="H56" s="7">
        <f>'2022 Regulation-up (NoSolarAdj)'!$C9</f>
        <v>685</v>
      </c>
      <c r="I56" s="7">
        <f t="shared" si="2"/>
        <v>22</v>
      </c>
      <c r="J56" s="7">
        <f t="shared" si="0"/>
        <v>47.680000096559525</v>
      </c>
      <c r="L56" s="10">
        <v>22</v>
      </c>
      <c r="M56" s="11">
        <v>523</v>
      </c>
      <c r="N56" s="11">
        <v>528</v>
      </c>
      <c r="O56" s="11">
        <v>528</v>
      </c>
      <c r="R56" s="1"/>
      <c r="S56" s="1"/>
    </row>
    <row r="57" spans="1:19" x14ac:dyDescent="0.35">
      <c r="A57" s="1" t="str">
        <f t="shared" si="1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'2022 Regulation-up'!$C10</f>
        <v>371.08000013232231</v>
      </c>
      <c r="H57" s="7">
        <f>'2022 Regulation-up (NoSolarAdj)'!$C10</f>
        <v>371</v>
      </c>
      <c r="I57" s="7">
        <f t="shared" si="2"/>
        <v>19</v>
      </c>
      <c r="J57" s="7">
        <f t="shared" si="0"/>
        <v>18.919999867677689</v>
      </c>
      <c r="L57" s="10">
        <v>23</v>
      </c>
      <c r="M57" s="11">
        <v>563</v>
      </c>
      <c r="N57" s="11">
        <v>557</v>
      </c>
      <c r="O57" s="11">
        <v>557</v>
      </c>
      <c r="R57" s="1"/>
      <c r="S57" s="1"/>
    </row>
    <row r="58" spans="1:19" x14ac:dyDescent="0.35">
      <c r="A58" s="1" t="str">
        <f t="shared" si="1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'2022 Regulation-up'!$C11</f>
        <v>381.6442222729325</v>
      </c>
      <c r="H58" s="7">
        <f>'2022 Regulation-up (NoSolarAdj)'!$C11</f>
        <v>365</v>
      </c>
      <c r="I58" s="7">
        <f t="shared" si="2"/>
        <v>8</v>
      </c>
      <c r="J58" s="7">
        <f t="shared" si="0"/>
        <v>61.644222272932495</v>
      </c>
      <c r="L58" s="10">
        <v>24</v>
      </c>
      <c r="M58" s="11">
        <v>487</v>
      </c>
      <c r="N58" s="11">
        <v>519</v>
      </c>
      <c r="O58" s="11">
        <v>519.30622220784426</v>
      </c>
      <c r="R58" s="1"/>
      <c r="S58" s="1"/>
    </row>
    <row r="59" spans="1:19" x14ac:dyDescent="0.35">
      <c r="A59" s="1" t="str">
        <f t="shared" si="1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'2022 Regulation-up'!$C12</f>
        <v>381.16000005602842</v>
      </c>
      <c r="H59" s="7">
        <f>'2022 Regulation-up (NoSolarAdj)'!$C12</f>
        <v>331</v>
      </c>
      <c r="I59" s="7">
        <f t="shared" si="2"/>
        <v>20</v>
      </c>
      <c r="J59" s="7">
        <f t="shared" si="0"/>
        <v>94.160000056028423</v>
      </c>
      <c r="R59" s="1"/>
      <c r="S59" s="1"/>
    </row>
    <row r="60" spans="1:19" x14ac:dyDescent="0.35">
      <c r="A60" s="1" t="str">
        <f t="shared" si="1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'2022 Regulation-up'!$C13</f>
        <v>355.88000020384789</v>
      </c>
      <c r="H60" s="7">
        <f>'2022 Regulation-up (NoSolarAdj)'!$C13</f>
        <v>301</v>
      </c>
      <c r="I60" s="7">
        <f t="shared" si="2"/>
        <v>9</v>
      </c>
      <c r="J60" s="7">
        <f t="shared" si="0"/>
        <v>80.880000203847885</v>
      </c>
      <c r="R60" s="1"/>
      <c r="S60" s="1"/>
    </row>
    <row r="61" spans="1:19" x14ac:dyDescent="0.35">
      <c r="A61" s="1" t="str">
        <f t="shared" si="1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'2022 Regulation-up'!$C14</f>
        <v>373.9999992698431</v>
      </c>
      <c r="H61" s="7">
        <f>'2022 Regulation-up (NoSolarAdj)'!$C14</f>
        <v>315</v>
      </c>
      <c r="I61" s="7">
        <f t="shared" si="2"/>
        <v>24</v>
      </c>
      <c r="J61" s="7">
        <f t="shared" si="0"/>
        <v>104.9999992698431</v>
      </c>
      <c r="R61" s="1"/>
      <c r="S61" s="1"/>
    </row>
    <row r="62" spans="1:19" x14ac:dyDescent="0.35">
      <c r="A62" s="1" t="str">
        <f t="shared" si="1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'2022 Regulation-up'!$C15</f>
        <v>451.19999974966049</v>
      </c>
      <c r="H62" s="7">
        <f>'2022 Regulation-up (NoSolarAdj)'!$C15</f>
        <v>377</v>
      </c>
      <c r="I62" s="7">
        <f t="shared" si="2"/>
        <v>70</v>
      </c>
      <c r="J62" s="7">
        <f t="shared" si="0"/>
        <v>112.19999974966049</v>
      </c>
      <c r="R62" s="1"/>
      <c r="S62" s="1"/>
    </row>
    <row r="63" spans="1:19" x14ac:dyDescent="0.35">
      <c r="A63" s="1" t="str">
        <f t="shared" si="1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'2022 Regulation-up'!$C16</f>
        <v>416.35999939143659</v>
      </c>
      <c r="H63" s="7">
        <f>'2022 Regulation-up (NoSolarAdj)'!$C16</f>
        <v>331</v>
      </c>
      <c r="I63" s="7">
        <f t="shared" si="2"/>
        <v>36</v>
      </c>
      <c r="J63" s="7">
        <f t="shared" si="0"/>
        <v>162.35999939143659</v>
      </c>
      <c r="L63" s="9" t="s">
        <v>15</v>
      </c>
      <c r="M63" s="1" t="s">
        <v>17</v>
      </c>
      <c r="P63" s="1" t="str">
        <f>"Average " &amp; IF($M$63 = "Reg Up", "Regulation Up", IF($M$63 = "Reg Down", "Regulation Down", "")) &amp; " Requirement Comparison"</f>
        <v>Average Regulation Down Requirement Comparison</v>
      </c>
      <c r="R63" s="1"/>
      <c r="S63" s="1"/>
    </row>
    <row r="64" spans="1:19" x14ac:dyDescent="0.35">
      <c r="A64" s="1" t="str">
        <f t="shared" si="1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'2022 Regulation-up'!$C17</f>
        <v>424.15999932587152</v>
      </c>
      <c r="H64" s="7">
        <f>'2022 Regulation-up (NoSolarAdj)'!$C17</f>
        <v>339</v>
      </c>
      <c r="I64" s="7">
        <f t="shared" si="2"/>
        <v>14</v>
      </c>
      <c r="J64" s="7">
        <f t="shared" si="0"/>
        <v>187.15999932587152</v>
      </c>
      <c r="P64" s="1"/>
      <c r="R64" s="1"/>
      <c r="S64" s="1"/>
    </row>
    <row r="65" spans="1:19" x14ac:dyDescent="0.35">
      <c r="A65" s="1" t="str">
        <f t="shared" si="1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'2022 Regulation-up'!$C18</f>
        <v>455.20000067353249</v>
      </c>
      <c r="H65" s="7">
        <f>'2022 Regulation-up (NoSolarAdj)'!$C18</f>
        <v>362</v>
      </c>
      <c r="I65" s="7">
        <f t="shared" si="2"/>
        <v>55</v>
      </c>
      <c r="J65" s="7">
        <f t="shared" si="0"/>
        <v>135.20000067353249</v>
      </c>
      <c r="L65" s="9" t="s">
        <v>18</v>
      </c>
      <c r="M65" s="1" t="s">
        <v>29</v>
      </c>
      <c r="N65" s="1" t="s">
        <v>65</v>
      </c>
      <c r="O65" s="1" t="s">
        <v>38</v>
      </c>
      <c r="P65" s="1"/>
      <c r="R65" s="1"/>
      <c r="S65" s="1"/>
    </row>
    <row r="66" spans="1:19" x14ac:dyDescent="0.35">
      <c r="A66" s="1" t="str">
        <f t="shared" si="1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'2022 Regulation-up'!$C19</f>
        <v>548.77433270663016</v>
      </c>
      <c r="H66" s="7">
        <f>'2022 Regulation-up (NoSolarAdj)'!$C19</f>
        <v>454</v>
      </c>
      <c r="I66" s="7">
        <f t="shared" si="2"/>
        <v>88</v>
      </c>
      <c r="J66" s="7">
        <f t="shared" ref="J66:J129" si="3">ABS(G66-F66)</f>
        <v>204.77433270663016</v>
      </c>
      <c r="L66" s="1" t="s">
        <v>1</v>
      </c>
      <c r="M66" s="11">
        <v>278.125</v>
      </c>
      <c r="N66" s="11">
        <v>300.25</v>
      </c>
      <c r="O66" s="11">
        <v>325.10591876905983</v>
      </c>
      <c r="P66" s="1"/>
    </row>
    <row r="67" spans="1:19" x14ac:dyDescent="0.35">
      <c r="A67" s="1" t="str">
        <f t="shared" ref="A67:A130" si="4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'2022 Regulation-up'!$C20</f>
        <v>621.59900002752738</v>
      </c>
      <c r="H67" s="7">
        <f>'2022 Regulation-up (NoSolarAdj)'!$C20</f>
        <v>554</v>
      </c>
      <c r="I67" s="7">
        <f t="shared" ref="I67:I130" si="5">ABS(F67-E67)</f>
        <v>78</v>
      </c>
      <c r="J67" s="7">
        <f t="shared" si="3"/>
        <v>185.59900002752738</v>
      </c>
      <c r="L67" s="1" t="s">
        <v>2</v>
      </c>
      <c r="M67" s="11">
        <v>301.75</v>
      </c>
      <c r="N67" s="11">
        <v>357.04166666666669</v>
      </c>
      <c r="O67" s="11">
        <v>387.98448602653417</v>
      </c>
      <c r="P67" s="1"/>
    </row>
    <row r="68" spans="1:19" x14ac:dyDescent="0.35">
      <c r="A68" s="1" t="str">
        <f t="shared" si="4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'2022 Regulation-up'!$C21</f>
        <v>513.8022222871582</v>
      </c>
      <c r="H68" s="7">
        <f>'2022 Regulation-up (NoSolarAdj)'!$C21</f>
        <v>487</v>
      </c>
      <c r="I68" s="7">
        <f t="shared" si="5"/>
        <v>36</v>
      </c>
      <c r="J68" s="7">
        <f t="shared" si="3"/>
        <v>70.802222287158202</v>
      </c>
      <c r="L68" s="1" t="s">
        <v>3</v>
      </c>
      <c r="M68" s="11">
        <v>303.375</v>
      </c>
      <c r="N68" s="11">
        <v>344.33333333333331</v>
      </c>
      <c r="O68" s="11">
        <v>386.58140725753691</v>
      </c>
      <c r="P68" s="1"/>
    </row>
    <row r="69" spans="1:19" x14ac:dyDescent="0.35">
      <c r="A69" s="1" t="str">
        <f t="shared" si="4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'2022 Regulation-up'!$C22</f>
        <v>241.01733335753281</v>
      </c>
      <c r="H69" s="7">
        <f>'2022 Regulation-up (NoSolarAdj)'!$C22</f>
        <v>236</v>
      </c>
      <c r="I69" s="7">
        <f t="shared" si="5"/>
        <v>9</v>
      </c>
      <c r="J69" s="7">
        <f t="shared" si="3"/>
        <v>26.017333357532806</v>
      </c>
      <c r="L69" s="1" t="s">
        <v>4</v>
      </c>
      <c r="M69" s="11">
        <v>287.91666666666669</v>
      </c>
      <c r="N69" s="11">
        <v>334.54166666666669</v>
      </c>
      <c r="O69" s="11">
        <v>371.65049294115607</v>
      </c>
      <c r="P69" s="1"/>
    </row>
    <row r="70" spans="1:19" x14ac:dyDescent="0.35">
      <c r="A70" s="1" t="str">
        <f t="shared" si="4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'2022 Regulation-up'!$C23</f>
        <v>254.80222244113679</v>
      </c>
      <c r="H70" s="7">
        <f>'2022 Regulation-up (NoSolarAdj)'!$C23</f>
        <v>255</v>
      </c>
      <c r="I70" s="7">
        <f t="shared" si="5"/>
        <v>32</v>
      </c>
      <c r="J70" s="7">
        <f t="shared" si="3"/>
        <v>53.802222441136792</v>
      </c>
      <c r="L70" s="1" t="s">
        <v>5</v>
      </c>
      <c r="M70" s="11">
        <v>302.5</v>
      </c>
      <c r="N70" s="11">
        <v>360.5</v>
      </c>
      <c r="O70" s="11">
        <v>396.74241199390963</v>
      </c>
      <c r="P70" s="1"/>
    </row>
    <row r="71" spans="1:19" x14ac:dyDescent="0.35">
      <c r="A71" s="1" t="str">
        <f t="shared" si="4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'2022 Regulation-up'!$C24</f>
        <v>182.29555557767549</v>
      </c>
      <c r="H71" s="7">
        <f>'2022 Regulation-up (NoSolarAdj)'!$C24</f>
        <v>182</v>
      </c>
      <c r="I71" s="7">
        <f t="shared" si="5"/>
        <v>17</v>
      </c>
      <c r="J71" s="7">
        <f t="shared" si="3"/>
        <v>21.704444422324514</v>
      </c>
      <c r="L71" s="1" t="s">
        <v>6</v>
      </c>
      <c r="M71" s="11">
        <v>303.66666666666669</v>
      </c>
      <c r="N71" s="11">
        <v>305.33333333333331</v>
      </c>
      <c r="O71" s="11">
        <v>339.03481942065991</v>
      </c>
      <c r="P71" s="1"/>
    </row>
    <row r="72" spans="1:19" x14ac:dyDescent="0.35">
      <c r="A72" s="1" t="str">
        <f t="shared" si="4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'2022 Regulation-up'!$C25</f>
        <v>243.96000008285051</v>
      </c>
      <c r="H72" s="7">
        <f>'2022 Regulation-up (NoSolarAdj)'!$C25</f>
        <v>244</v>
      </c>
      <c r="I72" s="7">
        <f t="shared" si="5"/>
        <v>15</v>
      </c>
      <c r="J72" s="7">
        <f t="shared" si="3"/>
        <v>26.960000082850513</v>
      </c>
      <c r="L72" s="1" t="s">
        <v>7</v>
      </c>
      <c r="M72" s="11">
        <v>287.5</v>
      </c>
      <c r="N72" s="11">
        <v>294.41666666666669</v>
      </c>
      <c r="O72" s="11">
        <v>321.07100229973179</v>
      </c>
      <c r="P72" s="1"/>
    </row>
    <row r="73" spans="1:19" x14ac:dyDescent="0.35">
      <c r="A73" s="1" t="str">
        <f t="shared" si="4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'2022 Regulation-up'!$C26</f>
        <v>163.8800002634525</v>
      </c>
      <c r="H73" s="7">
        <f>'2022 Regulation-up (NoSolarAdj)'!$C26</f>
        <v>164</v>
      </c>
      <c r="I73" s="7">
        <f t="shared" si="5"/>
        <v>9</v>
      </c>
      <c r="J73" s="7">
        <f t="shared" si="3"/>
        <v>28.119999736547499</v>
      </c>
      <c r="L73" s="1" t="s">
        <v>8</v>
      </c>
      <c r="M73" s="11">
        <v>309.33333333333331</v>
      </c>
      <c r="N73" s="11">
        <v>317</v>
      </c>
      <c r="O73" s="11">
        <v>346.83333333333331</v>
      </c>
      <c r="P73" s="1"/>
    </row>
    <row r="74" spans="1:19" x14ac:dyDescent="0.35">
      <c r="A74" s="1" t="str">
        <f t="shared" si="4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'2022 Regulation-down'!$C3</f>
        <v>297.31433336511253</v>
      </c>
      <c r="H74" s="7">
        <f>'2022 Regulation-dwn(NoSolarAdj)'!$C3</f>
        <v>297</v>
      </c>
      <c r="I74" s="7">
        <f t="shared" si="5"/>
        <v>28</v>
      </c>
      <c r="J74" s="7">
        <f t="shared" si="3"/>
        <v>4.3143333651125317</v>
      </c>
      <c r="L74" s="1" t="s">
        <v>9</v>
      </c>
      <c r="M74" s="11">
        <v>298.66666666666669</v>
      </c>
      <c r="N74" s="11">
        <v>0</v>
      </c>
      <c r="O74" s="11">
        <v>0</v>
      </c>
      <c r="P74" s="1"/>
    </row>
    <row r="75" spans="1:19" x14ac:dyDescent="0.35">
      <c r="A75" s="1" t="str">
        <f t="shared" si="4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'2022 Regulation-down'!$C4</f>
        <v>259.41333331850666</v>
      </c>
      <c r="H75" s="7">
        <f>'2022 Regulation-dwn(NoSolarAdj)'!$C4</f>
        <v>259</v>
      </c>
      <c r="I75" s="7">
        <f t="shared" si="5"/>
        <v>18</v>
      </c>
      <c r="J75" s="7">
        <f t="shared" si="3"/>
        <v>15.413333318506659</v>
      </c>
      <c r="L75" s="1" t="s">
        <v>20</v>
      </c>
      <c r="M75" s="11">
        <v>294.54166666666669</v>
      </c>
      <c r="N75" s="11">
        <v>0</v>
      </c>
      <c r="O75" s="11">
        <v>0</v>
      </c>
      <c r="P75" s="1"/>
    </row>
    <row r="76" spans="1:19" x14ac:dyDescent="0.35">
      <c r="A76" s="1" t="str">
        <f t="shared" si="4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'2022 Regulation-down'!$C5</f>
        <v>252.34666648618878</v>
      </c>
      <c r="H76" s="7">
        <f>'2022 Regulation-dwn(NoSolarAdj)'!$C5</f>
        <v>252</v>
      </c>
      <c r="I76" s="7">
        <f t="shared" si="5"/>
        <v>15</v>
      </c>
      <c r="J76" s="7">
        <f t="shared" si="3"/>
        <v>14.346666486188781</v>
      </c>
      <c r="L76" s="1" t="s">
        <v>21</v>
      </c>
      <c r="M76" s="11">
        <v>255.91666666666666</v>
      </c>
      <c r="N76" s="11">
        <v>0</v>
      </c>
      <c r="O76" s="11">
        <v>0</v>
      </c>
      <c r="P76" s="1"/>
    </row>
    <row r="77" spans="1:19" x14ac:dyDescent="0.35">
      <c r="A77" s="1" t="str">
        <f t="shared" si="4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'2022 Regulation-down'!$C6</f>
        <v>194.30333321839572</v>
      </c>
      <c r="H77" s="7">
        <f>'2022 Regulation-dwn(NoSolarAdj)'!$C6</f>
        <v>194</v>
      </c>
      <c r="I77" s="7">
        <f t="shared" si="5"/>
        <v>5</v>
      </c>
      <c r="J77" s="7">
        <f t="shared" si="3"/>
        <v>19.696666781604279</v>
      </c>
      <c r="L77" s="1" t="s">
        <v>22</v>
      </c>
      <c r="M77" s="11">
        <v>256.66666666666669</v>
      </c>
      <c r="N77" s="11">
        <v>0</v>
      </c>
      <c r="O77" s="11">
        <v>0</v>
      </c>
      <c r="P77" s="1"/>
    </row>
    <row r="78" spans="1:19" x14ac:dyDescent="0.35">
      <c r="A78" s="1" t="str">
        <f t="shared" si="4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'2022 Regulation-down'!$C7</f>
        <v>302.44799983464179</v>
      </c>
      <c r="H78" s="7">
        <f>'2022 Regulation-dwn(NoSolarAdj)'!$C7</f>
        <v>302</v>
      </c>
      <c r="I78" s="7">
        <f t="shared" si="5"/>
        <v>0</v>
      </c>
      <c r="J78" s="7">
        <f t="shared" si="3"/>
        <v>89.447999834641791</v>
      </c>
      <c r="P78" s="1"/>
    </row>
    <row r="79" spans="1:19" x14ac:dyDescent="0.35">
      <c r="A79" s="1" t="str">
        <f t="shared" si="4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'2022 Regulation-down'!$C8</f>
        <v>521.5309998136014</v>
      </c>
      <c r="H79" s="7">
        <f>'2022 Regulation-dwn(NoSolarAdj)'!$C8</f>
        <v>522</v>
      </c>
      <c r="I79" s="7">
        <f t="shared" si="5"/>
        <v>1</v>
      </c>
      <c r="J79" s="7">
        <f t="shared" si="3"/>
        <v>179.5309998136014</v>
      </c>
      <c r="P79" s="1"/>
    </row>
    <row r="80" spans="1:19" x14ac:dyDescent="0.35">
      <c r="A80" s="1" t="str">
        <f t="shared" si="4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'2022 Regulation-down'!$C9</f>
        <v>306.35466656088829</v>
      </c>
      <c r="H80" s="7">
        <f>'2022 Regulation-dwn(NoSolarAdj)'!$C9</f>
        <v>306</v>
      </c>
      <c r="I80" s="7">
        <f t="shared" si="5"/>
        <v>8</v>
      </c>
      <c r="J80" s="7">
        <f t="shared" si="3"/>
        <v>53.35466656088829</v>
      </c>
      <c r="P80" s="1"/>
    </row>
    <row r="81" spans="1:21" x14ac:dyDescent="0.35">
      <c r="A81" s="1" t="str">
        <f t="shared" si="4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'2022 Regulation-down'!$C10</f>
        <v>358.58933326527477</v>
      </c>
      <c r="H81" s="7">
        <f>'2022 Regulation-dwn(NoSolarAdj)'!$C10</f>
        <v>347</v>
      </c>
      <c r="I81" s="7">
        <f t="shared" si="5"/>
        <v>78</v>
      </c>
      <c r="J81" s="7">
        <f t="shared" si="3"/>
        <v>18.589333265274774</v>
      </c>
      <c r="P81" s="1"/>
    </row>
    <row r="82" spans="1:21" x14ac:dyDescent="0.35">
      <c r="A82" s="1" t="str">
        <f t="shared" si="4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'2022 Regulation-down'!$C11</f>
        <v>549.36199982749918</v>
      </c>
      <c r="H82" s="7">
        <f>'2022 Regulation-dwn(NoSolarAdj)'!$C11</f>
        <v>503</v>
      </c>
      <c r="I82" s="7">
        <f t="shared" si="5"/>
        <v>123</v>
      </c>
      <c r="J82" s="7">
        <f t="shared" si="3"/>
        <v>155.36199982749918</v>
      </c>
      <c r="P82" s="1"/>
    </row>
    <row r="83" spans="1:21" x14ac:dyDescent="0.35">
      <c r="A83" s="1" t="str">
        <f t="shared" si="4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'2022 Regulation-down'!$C12</f>
        <v>540.11866664501531</v>
      </c>
      <c r="H83" s="7">
        <f>'2022 Regulation-dwn(NoSolarAdj)'!$C12</f>
        <v>471</v>
      </c>
      <c r="I83" s="7">
        <f t="shared" si="5"/>
        <v>104</v>
      </c>
      <c r="J83" s="7">
        <f t="shared" si="3"/>
        <v>149.11866664501531</v>
      </c>
      <c r="P83" s="1"/>
    </row>
    <row r="84" spans="1:21" x14ac:dyDescent="0.35">
      <c r="A84" s="1" t="str">
        <f t="shared" si="4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'2022 Regulation-down'!$C13</f>
        <v>504.07999965175986</v>
      </c>
      <c r="H84" s="7">
        <f>'2022 Regulation-dwn(NoSolarAdj)'!$C13</f>
        <v>437</v>
      </c>
      <c r="I84" s="7">
        <f t="shared" si="5"/>
        <v>56</v>
      </c>
      <c r="J84" s="7">
        <f t="shared" si="3"/>
        <v>179.07999965175986</v>
      </c>
      <c r="P84" s="1"/>
    </row>
    <row r="85" spans="1:21" x14ac:dyDescent="0.35">
      <c r="A85" s="1" t="str">
        <f t="shared" si="4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'2022 Regulation-down'!$C14</f>
        <v>485.53333331470685</v>
      </c>
      <c r="H85" s="7">
        <f>'2022 Regulation-dwn(NoSolarAdj)'!$C14</f>
        <v>421</v>
      </c>
      <c r="I85" s="7">
        <f t="shared" si="5"/>
        <v>39</v>
      </c>
      <c r="J85" s="7">
        <f t="shared" si="3"/>
        <v>175.53333331470685</v>
      </c>
      <c r="P85" s="1"/>
    </row>
    <row r="86" spans="1:21" x14ac:dyDescent="0.35">
      <c r="A86" s="1" t="str">
        <f t="shared" si="4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'2022 Regulation-down'!$C15</f>
        <v>503.05800005892911</v>
      </c>
      <c r="H86" s="7">
        <f>'2022 Regulation-dwn(NoSolarAdj)'!$C15</f>
        <v>423</v>
      </c>
      <c r="I86" s="7">
        <f t="shared" si="5"/>
        <v>51</v>
      </c>
      <c r="J86" s="7">
        <f t="shared" si="3"/>
        <v>182.05800005892911</v>
      </c>
    </row>
    <row r="87" spans="1:21" x14ac:dyDescent="0.35">
      <c r="A87" s="1" t="str">
        <f t="shared" si="4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'2022 Regulation-down'!$C16</f>
        <v>497.91111114161708</v>
      </c>
      <c r="H87" s="7">
        <f>'2022 Regulation-dwn(NoSolarAdj)'!$C16</f>
        <v>420</v>
      </c>
      <c r="I87" s="7">
        <f t="shared" si="5"/>
        <v>30</v>
      </c>
      <c r="J87" s="7">
        <f t="shared" si="3"/>
        <v>188.91111114161708</v>
      </c>
    </row>
    <row r="88" spans="1:21" x14ac:dyDescent="0.35">
      <c r="A88" s="1" t="str">
        <f t="shared" si="4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'2022 Regulation-down'!$C17</f>
        <v>466.47199991978704</v>
      </c>
      <c r="H88" s="7">
        <f>'2022 Regulation-dwn(NoSolarAdj)'!$C17</f>
        <v>379</v>
      </c>
      <c r="I88" s="7">
        <f t="shared" si="5"/>
        <v>10</v>
      </c>
      <c r="J88" s="7">
        <f t="shared" si="3"/>
        <v>211.47199991978704</v>
      </c>
    </row>
    <row r="89" spans="1:21" x14ac:dyDescent="0.35">
      <c r="A89" s="1" t="str">
        <f t="shared" si="4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'2022 Regulation-down'!$C18</f>
        <v>424.62666668395201</v>
      </c>
      <c r="H89" s="7">
        <f>'2022 Regulation-dwn(NoSolarAdj)'!$C18</f>
        <v>327</v>
      </c>
      <c r="I89" s="7">
        <f t="shared" si="5"/>
        <v>32</v>
      </c>
      <c r="J89" s="7">
        <f t="shared" si="3"/>
        <v>209.62666668395201</v>
      </c>
      <c r="L89" s="9" t="s">
        <v>18</v>
      </c>
      <c r="M89" s="1" t="s">
        <v>1</v>
      </c>
      <c r="Q89" s="9" t="s">
        <v>15</v>
      </c>
      <c r="R89" s="9" t="s">
        <v>18</v>
      </c>
      <c r="S89" s="1" t="s">
        <v>61</v>
      </c>
      <c r="T89" s="1" t="s">
        <v>62</v>
      </c>
    </row>
    <row r="90" spans="1:21" x14ac:dyDescent="0.35">
      <c r="A90" s="1" t="str">
        <f t="shared" si="4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'2022 Regulation-down'!$C19</f>
        <v>408.55199992855393</v>
      </c>
      <c r="H90" s="7">
        <f>'2022 Regulation-dwn(NoSolarAdj)'!$C19</f>
        <v>324</v>
      </c>
      <c r="I90" s="7">
        <f t="shared" si="5"/>
        <v>25</v>
      </c>
      <c r="J90" s="7">
        <f t="shared" si="3"/>
        <v>180.55199992855393</v>
      </c>
      <c r="Q90" s="1" t="s">
        <v>17</v>
      </c>
      <c r="R90" s="1" t="s">
        <v>1</v>
      </c>
      <c r="S90" s="11">
        <v>278.125</v>
      </c>
      <c r="T90" s="11">
        <v>325.10591876905983</v>
      </c>
      <c r="U90">
        <f>T90-S90</f>
        <v>46.980918769059826</v>
      </c>
    </row>
    <row r="91" spans="1:21" x14ac:dyDescent="0.35">
      <c r="A91" s="1" t="str">
        <f t="shared" si="4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'2022 Regulation-down'!$C20</f>
        <v>375.98999993639688</v>
      </c>
      <c r="H91" s="7">
        <f>'2022 Regulation-dwn(NoSolarAdj)'!$C20</f>
        <v>333</v>
      </c>
      <c r="I91" s="7">
        <f t="shared" si="5"/>
        <v>38</v>
      </c>
      <c r="J91" s="7">
        <f t="shared" si="3"/>
        <v>163.98999993639688</v>
      </c>
      <c r="L91" s="9" t="s">
        <v>15</v>
      </c>
      <c r="M91" s="9" t="s">
        <v>0</v>
      </c>
      <c r="N91" s="1" t="s">
        <v>33</v>
      </c>
      <c r="O91" s="1" t="s">
        <v>34</v>
      </c>
      <c r="Q91" s="1" t="s">
        <v>17</v>
      </c>
      <c r="R91" s="1" t="s">
        <v>2</v>
      </c>
      <c r="S91" s="11">
        <v>301.75</v>
      </c>
      <c r="T91" s="11">
        <v>387.98448602653417</v>
      </c>
      <c r="U91" s="1">
        <f t="shared" ref="U91:U113" si="6">T91-S91</f>
        <v>86.234486026534171</v>
      </c>
    </row>
    <row r="92" spans="1:21" x14ac:dyDescent="0.35">
      <c r="A92" s="1" t="str">
        <f t="shared" si="4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'2022 Regulation-down'!$C21</f>
        <v>318.89199986184639</v>
      </c>
      <c r="H92" s="7">
        <f>'2022 Regulation-dwn(NoSolarAdj)'!$C21</f>
        <v>308</v>
      </c>
      <c r="I92" s="7">
        <f t="shared" si="5"/>
        <v>7</v>
      </c>
      <c r="J92" s="7">
        <f t="shared" si="3"/>
        <v>1.1080001381536135</v>
      </c>
      <c r="L92" s="1" t="s">
        <v>17</v>
      </c>
      <c r="M92" s="1">
        <v>1</v>
      </c>
      <c r="N92" s="11">
        <v>9</v>
      </c>
      <c r="O92" s="11">
        <v>12.825333208466589</v>
      </c>
      <c r="Q92" s="1" t="s">
        <v>17</v>
      </c>
      <c r="R92" s="1" t="s">
        <v>3</v>
      </c>
      <c r="S92" s="11">
        <v>303.375</v>
      </c>
      <c r="T92" s="11">
        <v>386.58140725753691</v>
      </c>
      <c r="U92" s="1">
        <f t="shared" si="6"/>
        <v>83.20640725753691</v>
      </c>
    </row>
    <row r="93" spans="1:21" x14ac:dyDescent="0.35">
      <c r="A93" s="1" t="str">
        <f t="shared" si="4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'2022 Regulation-down'!$C22</f>
        <v>339.7973333120346</v>
      </c>
      <c r="H93" s="7">
        <f>'2022 Regulation-dwn(NoSolarAdj)'!$C22</f>
        <v>338</v>
      </c>
      <c r="I93" s="7">
        <f t="shared" si="5"/>
        <v>27</v>
      </c>
      <c r="J93" s="7">
        <f t="shared" si="3"/>
        <v>14.202666687965404</v>
      </c>
      <c r="L93" s="1" t="s">
        <v>17</v>
      </c>
      <c r="M93" s="1">
        <v>2</v>
      </c>
      <c r="N93" s="11">
        <v>22</v>
      </c>
      <c r="O93" s="11">
        <v>12.256443997720908</v>
      </c>
      <c r="Q93" s="1" t="s">
        <v>17</v>
      </c>
      <c r="R93" s="1" t="s">
        <v>4</v>
      </c>
      <c r="S93" s="11">
        <v>287.91666666666669</v>
      </c>
      <c r="T93" s="11">
        <v>371.65049294115607</v>
      </c>
      <c r="U93" s="1">
        <f t="shared" si="6"/>
        <v>83.733826274489388</v>
      </c>
    </row>
    <row r="94" spans="1:21" x14ac:dyDescent="0.35">
      <c r="A94" s="1" t="str">
        <f t="shared" si="4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'2022 Regulation-down'!$C23</f>
        <v>322.58899997149905</v>
      </c>
      <c r="H94" s="7">
        <f>'2022 Regulation-dwn(NoSolarAdj)'!$C23</f>
        <v>323</v>
      </c>
      <c r="I94" s="7">
        <f t="shared" si="5"/>
        <v>6</v>
      </c>
      <c r="J94" s="7">
        <f t="shared" si="3"/>
        <v>25.411000028500951</v>
      </c>
      <c r="L94" s="1" t="s">
        <v>17</v>
      </c>
      <c r="M94" s="1">
        <v>3</v>
      </c>
      <c r="N94" s="11">
        <v>1</v>
      </c>
      <c r="O94" s="11">
        <v>30.80377739233279</v>
      </c>
      <c r="Q94" s="1" t="s">
        <v>17</v>
      </c>
      <c r="R94" s="1" t="s">
        <v>5</v>
      </c>
      <c r="S94" s="11">
        <v>302.5</v>
      </c>
      <c r="T94" s="11">
        <v>396.74241199390963</v>
      </c>
      <c r="U94" s="1">
        <f t="shared" si="6"/>
        <v>94.242411993909627</v>
      </c>
    </row>
    <row r="95" spans="1:21" x14ac:dyDescent="0.35">
      <c r="A95" s="1" t="str">
        <f t="shared" si="4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'2022 Regulation-down'!$C24</f>
        <v>365.58933318307004</v>
      </c>
      <c r="H95" s="7">
        <f>'2022 Regulation-dwn(NoSolarAdj)'!$C24</f>
        <v>366</v>
      </c>
      <c r="I95" s="7">
        <f t="shared" si="5"/>
        <v>20</v>
      </c>
      <c r="J95" s="7">
        <f t="shared" si="3"/>
        <v>20.410666816929961</v>
      </c>
      <c r="L95" s="1" t="s">
        <v>17</v>
      </c>
      <c r="M95" s="1">
        <v>4</v>
      </c>
      <c r="N95" s="11">
        <v>1</v>
      </c>
      <c r="O95" s="11">
        <v>31.05733307798701</v>
      </c>
      <c r="Q95" s="1" t="s">
        <v>17</v>
      </c>
      <c r="R95" s="1" t="s">
        <v>6</v>
      </c>
      <c r="S95" s="11">
        <v>303.66666666666669</v>
      </c>
      <c r="T95" s="11">
        <v>339.03481942065991</v>
      </c>
      <c r="U95" s="1">
        <f t="shared" si="6"/>
        <v>35.368152753993229</v>
      </c>
    </row>
    <row r="96" spans="1:21" x14ac:dyDescent="0.35">
      <c r="A96" s="1" t="str">
        <f t="shared" si="4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'2022 Regulation-down'!$C25</f>
        <v>379.53066658861934</v>
      </c>
      <c r="H96" s="7">
        <f>'2022 Regulation-dwn(NoSolarAdj)'!$C25</f>
        <v>380</v>
      </c>
      <c r="I96" s="7">
        <f t="shared" si="5"/>
        <v>24</v>
      </c>
      <c r="J96" s="7">
        <f t="shared" si="3"/>
        <v>8.46933341138066</v>
      </c>
      <c r="L96" s="1" t="s">
        <v>17</v>
      </c>
      <c r="M96" s="1">
        <v>5</v>
      </c>
      <c r="N96" s="11">
        <v>2</v>
      </c>
      <c r="O96" s="11">
        <v>25.066000254948932</v>
      </c>
      <c r="Q96" s="1" t="s">
        <v>17</v>
      </c>
      <c r="R96" s="1" t="s">
        <v>7</v>
      </c>
      <c r="S96" s="11">
        <v>287.5</v>
      </c>
      <c r="T96" s="11">
        <v>321.07100229973179</v>
      </c>
      <c r="U96" s="1">
        <f t="shared" si="6"/>
        <v>33.571002299731788</v>
      </c>
    </row>
    <row r="97" spans="1:21" x14ac:dyDescent="0.35">
      <c r="A97" s="1" t="str">
        <f t="shared" si="4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'2022 Regulation-down'!$C26</f>
        <v>337.22488874892389</v>
      </c>
      <c r="H97" s="7">
        <f>'2022 Regulation-dwn(NoSolarAdj)'!$C26</f>
        <v>337</v>
      </c>
      <c r="I97" s="7">
        <f t="shared" si="5"/>
        <v>5</v>
      </c>
      <c r="J97" s="7">
        <f t="shared" si="3"/>
        <v>11.775111251076112</v>
      </c>
      <c r="L97" s="1" t="s">
        <v>17</v>
      </c>
      <c r="M97" s="1">
        <v>6</v>
      </c>
      <c r="N97" s="11">
        <v>3</v>
      </c>
      <c r="O97" s="11">
        <v>25.704000426828884</v>
      </c>
      <c r="Q97" s="1" t="s">
        <v>17</v>
      </c>
      <c r="R97" s="1" t="s">
        <v>8</v>
      </c>
      <c r="S97" s="11">
        <v>309.33333333333331</v>
      </c>
      <c r="T97" s="11">
        <v>0</v>
      </c>
      <c r="U97" s="1">
        <f t="shared" si="6"/>
        <v>-309.33333333333331</v>
      </c>
    </row>
    <row r="98" spans="1:21" x14ac:dyDescent="0.35">
      <c r="A98" s="1" t="str">
        <f t="shared" si="4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'2022 Regulation-up'!$D3</f>
        <v>302.38799955993892</v>
      </c>
      <c r="H98" s="7">
        <f>'2022 Regulation-up (NoSolarAdj)'!$D3</f>
        <v>302</v>
      </c>
      <c r="I98" s="7">
        <f t="shared" si="5"/>
        <v>5</v>
      </c>
      <c r="J98" s="7">
        <f t="shared" si="3"/>
        <v>108.38799955993892</v>
      </c>
      <c r="L98" s="1" t="s">
        <v>17</v>
      </c>
      <c r="M98" s="1">
        <v>7</v>
      </c>
      <c r="N98" s="11">
        <v>4</v>
      </c>
      <c r="O98" s="11">
        <v>26.492000199854374</v>
      </c>
      <c r="Q98" s="1" t="s">
        <v>17</v>
      </c>
      <c r="R98" s="1" t="s">
        <v>9</v>
      </c>
      <c r="S98" s="11">
        <v>298.66666666666669</v>
      </c>
      <c r="T98" s="11">
        <v>0</v>
      </c>
      <c r="U98" s="1">
        <f t="shared" si="6"/>
        <v>-298.66666666666669</v>
      </c>
    </row>
    <row r="99" spans="1:21" x14ac:dyDescent="0.35">
      <c r="A99" s="1" t="str">
        <f t="shared" si="4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'2022 Regulation-up'!$D4</f>
        <v>254.16000011563301</v>
      </c>
      <c r="H99" s="7">
        <f>'2022 Regulation-up (NoSolarAdj)'!$D4</f>
        <v>254</v>
      </c>
      <c r="I99" s="7">
        <f t="shared" si="5"/>
        <v>13</v>
      </c>
      <c r="J99" s="7">
        <f t="shared" si="3"/>
        <v>76.160000115633011</v>
      </c>
      <c r="L99" s="1" t="s">
        <v>17</v>
      </c>
      <c r="M99" s="1">
        <v>8</v>
      </c>
      <c r="N99" s="11">
        <v>1</v>
      </c>
      <c r="O99" s="11">
        <v>0.88400017246601692</v>
      </c>
      <c r="Q99" s="1" t="s">
        <v>17</v>
      </c>
      <c r="R99" s="1" t="s">
        <v>20</v>
      </c>
      <c r="S99" s="11">
        <v>294.54166666666669</v>
      </c>
      <c r="T99" s="11">
        <v>0</v>
      </c>
      <c r="U99" s="1">
        <f t="shared" si="6"/>
        <v>-294.54166666666669</v>
      </c>
    </row>
    <row r="100" spans="1:21" x14ac:dyDescent="0.35">
      <c r="A100" s="1" t="str">
        <f t="shared" si="4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'2022 Regulation-up'!$D5</f>
        <v>233.16000011563301</v>
      </c>
      <c r="H100" s="7">
        <f>'2022 Regulation-up (NoSolarAdj)'!$D5</f>
        <v>233</v>
      </c>
      <c r="I100" s="7">
        <f t="shared" si="5"/>
        <v>5</v>
      </c>
      <c r="J100" s="7">
        <f t="shared" si="3"/>
        <v>2.8399998843669891</v>
      </c>
      <c r="L100" s="1" t="s">
        <v>17</v>
      </c>
      <c r="M100" s="1">
        <v>9</v>
      </c>
      <c r="N100" s="11">
        <v>7</v>
      </c>
      <c r="O100" s="11">
        <v>186.77999990632139</v>
      </c>
      <c r="Q100" s="1" t="s">
        <v>17</v>
      </c>
      <c r="R100" s="1" t="s">
        <v>21</v>
      </c>
      <c r="S100" s="11">
        <v>255.91666666666666</v>
      </c>
      <c r="T100" s="11">
        <v>0</v>
      </c>
      <c r="U100" s="1">
        <f t="shared" si="6"/>
        <v>-255.91666666666666</v>
      </c>
    </row>
    <row r="101" spans="1:21" x14ac:dyDescent="0.35">
      <c r="A101" s="1" t="str">
        <f t="shared" si="4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'2022 Regulation-up'!$D6</f>
        <v>260.15999963879591</v>
      </c>
      <c r="H101" s="7">
        <f>'2022 Regulation-up (NoSolarAdj)'!$D6</f>
        <v>260</v>
      </c>
      <c r="I101" s="7">
        <f t="shared" si="5"/>
        <v>2</v>
      </c>
      <c r="J101" s="7">
        <f t="shared" si="3"/>
        <v>19.15999963879591</v>
      </c>
      <c r="L101" s="1" t="s">
        <v>17</v>
      </c>
      <c r="M101" s="1">
        <v>10</v>
      </c>
      <c r="N101" s="11">
        <v>19</v>
      </c>
      <c r="O101" s="11">
        <v>194.55599974393846</v>
      </c>
      <c r="Q101" s="1" t="s">
        <v>17</v>
      </c>
      <c r="R101" s="1" t="s">
        <v>22</v>
      </c>
      <c r="S101" s="11">
        <v>256.66666666666669</v>
      </c>
      <c r="T101" s="11">
        <v>0</v>
      </c>
      <c r="U101" s="1">
        <f t="shared" si="6"/>
        <v>-256.66666666666669</v>
      </c>
    </row>
    <row r="102" spans="1:21" x14ac:dyDescent="0.35">
      <c r="A102" s="1" t="str">
        <f t="shared" si="4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'2022 Regulation-up'!$D7</f>
        <v>309.16000011563301</v>
      </c>
      <c r="H102" s="7">
        <f>'2022 Regulation-up (NoSolarAdj)'!$D7</f>
        <v>309</v>
      </c>
      <c r="I102" s="7">
        <f t="shared" si="5"/>
        <v>7</v>
      </c>
      <c r="J102" s="7">
        <f t="shared" si="3"/>
        <v>10.839999884366989</v>
      </c>
      <c r="L102" s="1" t="s">
        <v>17</v>
      </c>
      <c r="M102" s="1">
        <v>11</v>
      </c>
      <c r="N102" s="11">
        <v>11</v>
      </c>
      <c r="O102" s="11">
        <v>82.980666520943259</v>
      </c>
      <c r="Q102" s="1" t="s">
        <v>16</v>
      </c>
      <c r="R102" s="1" t="s">
        <v>1</v>
      </c>
      <c r="S102" s="11">
        <v>307.04166666666669</v>
      </c>
      <c r="T102" s="11">
        <v>345.6263263376016</v>
      </c>
      <c r="U102" s="1">
        <f t="shared" si="6"/>
        <v>38.584659670934911</v>
      </c>
    </row>
    <row r="103" spans="1:21" x14ac:dyDescent="0.35">
      <c r="A103" s="1" t="str">
        <f t="shared" si="4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'2022 Regulation-up'!$D8</f>
        <v>446.63611107319588</v>
      </c>
      <c r="H103" s="7">
        <f>'2022 Regulation-up (NoSolarAdj)'!$D8</f>
        <v>447</v>
      </c>
      <c r="I103" s="7">
        <f t="shared" si="5"/>
        <v>41</v>
      </c>
      <c r="J103" s="7">
        <f t="shared" si="3"/>
        <v>7.6361110731958775</v>
      </c>
      <c r="L103" s="1" t="s">
        <v>17</v>
      </c>
      <c r="M103" s="1">
        <v>12</v>
      </c>
      <c r="N103" s="11">
        <v>7</v>
      </c>
      <c r="O103" s="11">
        <v>59.637333114941896</v>
      </c>
      <c r="Q103" s="1" t="s">
        <v>16</v>
      </c>
      <c r="R103" s="1" t="s">
        <v>2</v>
      </c>
      <c r="S103" s="11">
        <v>316.45833333333331</v>
      </c>
      <c r="T103" s="11">
        <v>372.44534254312094</v>
      </c>
      <c r="U103" s="1">
        <f t="shared" si="6"/>
        <v>55.98700920978763</v>
      </c>
    </row>
    <row r="104" spans="1:21" x14ac:dyDescent="0.35">
      <c r="A104" s="1" t="str">
        <f t="shared" si="4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'2022 Regulation-up'!$D9</f>
        <v>532.88499984393525</v>
      </c>
      <c r="H104" s="7">
        <f>'2022 Regulation-up (NoSolarAdj)'!$D9</f>
        <v>533</v>
      </c>
      <c r="I104" s="7">
        <f t="shared" si="5"/>
        <v>17</v>
      </c>
      <c r="J104" s="7">
        <f t="shared" si="3"/>
        <v>84.115000156064752</v>
      </c>
      <c r="L104" s="1" t="s">
        <v>17</v>
      </c>
      <c r="M104" s="1">
        <v>13</v>
      </c>
      <c r="N104" s="11">
        <v>8</v>
      </c>
      <c r="O104" s="11">
        <v>97.118666413178062</v>
      </c>
      <c r="Q104" s="1" t="s">
        <v>16</v>
      </c>
      <c r="R104" s="1" t="s">
        <v>3</v>
      </c>
      <c r="S104" s="11">
        <v>303.25</v>
      </c>
      <c r="T104" s="11">
        <v>394.31141424808243</v>
      </c>
      <c r="U104" s="1">
        <f t="shared" si="6"/>
        <v>91.061414248082428</v>
      </c>
    </row>
    <row r="105" spans="1:21" x14ac:dyDescent="0.35">
      <c r="A105" s="1" t="str">
        <f t="shared" si="4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'2022 Regulation-up'!$D10</f>
        <v>401.16000011563301</v>
      </c>
      <c r="H105" s="7">
        <f>'2022 Regulation-up (NoSolarAdj)'!$D10</f>
        <v>400</v>
      </c>
      <c r="I105" s="7">
        <f t="shared" si="5"/>
        <v>27</v>
      </c>
      <c r="J105" s="7">
        <f t="shared" si="3"/>
        <v>2.8399998843669891</v>
      </c>
      <c r="L105" s="1" t="s">
        <v>17</v>
      </c>
      <c r="M105" s="1">
        <v>14</v>
      </c>
      <c r="N105" s="11">
        <v>3</v>
      </c>
      <c r="O105" s="11">
        <v>96.43666640544933</v>
      </c>
      <c r="Q105" s="1" t="s">
        <v>16</v>
      </c>
      <c r="R105" s="1" t="s">
        <v>4</v>
      </c>
      <c r="S105" s="11">
        <v>320.125</v>
      </c>
      <c r="T105" s="11">
        <v>373.42980550184785</v>
      </c>
      <c r="U105" s="1">
        <f t="shared" si="6"/>
        <v>53.304805501847852</v>
      </c>
    </row>
    <row r="106" spans="1:21" x14ac:dyDescent="0.35">
      <c r="A106" s="1" t="str">
        <f t="shared" si="4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'2022 Regulation-up'!$D11</f>
        <v>357.92133346324169</v>
      </c>
      <c r="H106" s="7">
        <f>'2022 Regulation-up (NoSolarAdj)'!$D11</f>
        <v>337</v>
      </c>
      <c r="I106" s="7">
        <f t="shared" si="5"/>
        <v>12</v>
      </c>
      <c r="J106" s="7">
        <f t="shared" si="3"/>
        <v>22.921333463241695</v>
      </c>
      <c r="L106" s="1" t="s">
        <v>17</v>
      </c>
      <c r="M106" s="1">
        <v>15</v>
      </c>
      <c r="N106" s="11">
        <v>24</v>
      </c>
      <c r="O106" s="11">
        <v>145.59199975281956</v>
      </c>
      <c r="Q106" s="1" t="s">
        <v>16</v>
      </c>
      <c r="R106" s="1" t="s">
        <v>5</v>
      </c>
      <c r="S106" s="11">
        <v>326.66666666666669</v>
      </c>
      <c r="T106" s="11">
        <v>399.56535176538029</v>
      </c>
      <c r="U106" s="1">
        <f t="shared" si="6"/>
        <v>72.898685098713599</v>
      </c>
    </row>
    <row r="107" spans="1:21" x14ac:dyDescent="0.35">
      <c r="A107" s="1" t="str">
        <f t="shared" si="4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'2022 Regulation-up'!$D12</f>
        <v>449.66666642228762</v>
      </c>
      <c r="H107" s="7">
        <f>'2022 Regulation-up (NoSolarAdj)'!$D12</f>
        <v>384</v>
      </c>
      <c r="I107" s="7">
        <f t="shared" si="5"/>
        <v>1</v>
      </c>
      <c r="J107" s="7">
        <f t="shared" si="3"/>
        <v>116.66666642228762</v>
      </c>
      <c r="L107" s="1" t="s">
        <v>17</v>
      </c>
      <c r="M107" s="1">
        <v>16</v>
      </c>
      <c r="N107" s="11">
        <v>3</v>
      </c>
      <c r="O107" s="11">
        <v>140.60199980773029</v>
      </c>
      <c r="Q107" s="1" t="s">
        <v>16</v>
      </c>
      <c r="R107" s="1" t="s">
        <v>6</v>
      </c>
      <c r="S107" s="11">
        <v>319.125</v>
      </c>
      <c r="T107" s="11">
        <v>371.96295370072534</v>
      </c>
      <c r="U107" s="1">
        <f t="shared" si="6"/>
        <v>52.837953700725336</v>
      </c>
    </row>
    <row r="108" spans="1:21" x14ac:dyDescent="0.35">
      <c r="A108" s="1" t="str">
        <f t="shared" si="4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'2022 Regulation-up'!$D13</f>
        <v>455.3666662355264</v>
      </c>
      <c r="H108" s="7">
        <f>'2022 Regulation-up (NoSolarAdj)'!$D13</f>
        <v>376</v>
      </c>
      <c r="I108" s="7">
        <f t="shared" si="5"/>
        <v>27</v>
      </c>
      <c r="J108" s="7">
        <f t="shared" si="3"/>
        <v>123.3666662355264</v>
      </c>
      <c r="L108" s="1" t="s">
        <v>17</v>
      </c>
      <c r="M108" s="1">
        <v>17</v>
      </c>
      <c r="N108" s="11">
        <v>4</v>
      </c>
      <c r="O108" s="11">
        <v>101.88399988412857</v>
      </c>
      <c r="Q108" s="1" t="s">
        <v>16</v>
      </c>
      <c r="R108" s="1" t="s">
        <v>7</v>
      </c>
      <c r="S108" s="11">
        <v>292.5</v>
      </c>
      <c r="T108" s="11">
        <v>343.42234246460208</v>
      </c>
      <c r="U108" s="1">
        <f t="shared" si="6"/>
        <v>50.922342464602082</v>
      </c>
    </row>
    <row r="109" spans="1:21" x14ac:dyDescent="0.35">
      <c r="A109" s="1" t="str">
        <f t="shared" si="4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'2022 Regulation-up'!$D14</f>
        <v>434.64999979138372</v>
      </c>
      <c r="H109" s="7">
        <f>'2022 Regulation-up (NoSolarAdj)'!$D14</f>
        <v>350</v>
      </c>
      <c r="I109" s="7">
        <f t="shared" si="5"/>
        <v>6</v>
      </c>
      <c r="J109" s="7">
        <f t="shared" si="3"/>
        <v>111.64999979138372</v>
      </c>
      <c r="L109" s="1" t="s">
        <v>17</v>
      </c>
      <c r="M109" s="1">
        <v>18</v>
      </c>
      <c r="N109" s="11">
        <v>14</v>
      </c>
      <c r="O109" s="11">
        <v>33.720499903025711</v>
      </c>
      <c r="Q109" s="1" t="s">
        <v>16</v>
      </c>
      <c r="R109" s="1" t="s">
        <v>8</v>
      </c>
      <c r="S109" s="11">
        <v>315</v>
      </c>
      <c r="T109" s="11">
        <v>0</v>
      </c>
      <c r="U109" s="1">
        <f t="shared" si="6"/>
        <v>-315</v>
      </c>
    </row>
    <row r="110" spans="1:21" x14ac:dyDescent="0.35">
      <c r="A110" s="1" t="str">
        <f t="shared" si="4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'2022 Regulation-up'!$D15</f>
        <v>482.17549971317248</v>
      </c>
      <c r="H110" s="7">
        <f>'2022 Regulation-up (NoSolarAdj)'!$D15</f>
        <v>376</v>
      </c>
      <c r="I110" s="7">
        <f t="shared" si="5"/>
        <v>30</v>
      </c>
      <c r="J110" s="7">
        <f t="shared" si="3"/>
        <v>147.17549971317248</v>
      </c>
      <c r="L110" s="1" t="s">
        <v>17</v>
      </c>
      <c r="M110" s="1">
        <v>19</v>
      </c>
      <c r="N110" s="11">
        <v>18</v>
      </c>
      <c r="O110" s="11">
        <v>28.174666791533411</v>
      </c>
      <c r="Q110" s="1" t="s">
        <v>16</v>
      </c>
      <c r="R110" s="1" t="s">
        <v>9</v>
      </c>
      <c r="S110" s="11">
        <v>301.375</v>
      </c>
      <c r="T110" s="11">
        <v>0</v>
      </c>
      <c r="U110" s="1">
        <f t="shared" si="6"/>
        <v>-301.375</v>
      </c>
    </row>
    <row r="111" spans="1:21" x14ac:dyDescent="0.35">
      <c r="A111" s="1" t="str">
        <f t="shared" si="4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'2022 Regulation-up'!$D16</f>
        <v>456.65199935858448</v>
      </c>
      <c r="H111" s="7">
        <f>'2022 Regulation-up (NoSolarAdj)'!$D16</f>
        <v>345</v>
      </c>
      <c r="I111" s="7">
        <f t="shared" si="5"/>
        <v>33</v>
      </c>
      <c r="J111" s="7">
        <f t="shared" si="3"/>
        <v>178.65199935858448</v>
      </c>
      <c r="L111" s="1" t="s">
        <v>17</v>
      </c>
      <c r="M111" s="1">
        <v>20</v>
      </c>
      <c r="N111" s="11">
        <v>0</v>
      </c>
      <c r="O111" s="11">
        <v>2.6759999200701827</v>
      </c>
      <c r="Q111" s="1" t="s">
        <v>16</v>
      </c>
      <c r="R111" s="1" t="s">
        <v>20</v>
      </c>
      <c r="S111" s="11">
        <v>306.79166666666669</v>
      </c>
      <c r="T111" s="11">
        <v>0</v>
      </c>
      <c r="U111" s="1">
        <f t="shared" si="6"/>
        <v>-306.79166666666669</v>
      </c>
    </row>
    <row r="112" spans="1:21" x14ac:dyDescent="0.35">
      <c r="A112" s="1" t="str">
        <f t="shared" si="4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'2022 Regulation-up'!$D17</f>
        <v>441.83333420852819</v>
      </c>
      <c r="H112" s="7">
        <f>'2022 Regulation-up (NoSolarAdj)'!$D17</f>
        <v>335</v>
      </c>
      <c r="I112" s="7">
        <f t="shared" si="5"/>
        <v>8</v>
      </c>
      <c r="J112" s="7">
        <f t="shared" si="3"/>
        <v>180.83333420852819</v>
      </c>
      <c r="L112" s="1" t="s">
        <v>17</v>
      </c>
      <c r="M112" s="1">
        <v>21</v>
      </c>
      <c r="N112" s="11">
        <v>27</v>
      </c>
      <c r="O112" s="11">
        <v>19.570666451007128</v>
      </c>
      <c r="Q112" s="1" t="s">
        <v>16</v>
      </c>
      <c r="R112" s="1" t="s">
        <v>21</v>
      </c>
      <c r="S112" s="11">
        <v>268.08333333333331</v>
      </c>
      <c r="T112" s="11">
        <v>0</v>
      </c>
      <c r="U112" s="1">
        <f t="shared" si="6"/>
        <v>-268.08333333333331</v>
      </c>
    </row>
    <row r="113" spans="1:21" x14ac:dyDescent="0.35">
      <c r="A113" s="1" t="str">
        <f t="shared" si="4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'2022 Regulation-up'!$D18</f>
        <v>452.674666834871</v>
      </c>
      <c r="H113" s="7">
        <f>'2022 Regulation-up (NoSolarAdj)'!$D18</f>
        <v>349</v>
      </c>
      <c r="I113" s="7">
        <f t="shared" si="5"/>
        <v>11</v>
      </c>
      <c r="J113" s="7">
        <f t="shared" si="3"/>
        <v>197.674666834871</v>
      </c>
      <c r="L113" s="1" t="s">
        <v>17</v>
      </c>
      <c r="M113" s="1">
        <v>22</v>
      </c>
      <c r="N113" s="11">
        <v>22</v>
      </c>
      <c r="O113" s="11">
        <v>18.967999787752831</v>
      </c>
      <c r="Q113" s="1" t="s">
        <v>16</v>
      </c>
      <c r="R113" s="1" t="s">
        <v>22</v>
      </c>
      <c r="S113" s="11">
        <v>272.375</v>
      </c>
      <c r="T113" s="11">
        <v>0</v>
      </c>
      <c r="U113" s="1">
        <f t="shared" si="6"/>
        <v>-272.375</v>
      </c>
    </row>
    <row r="114" spans="1:21" x14ac:dyDescent="0.35">
      <c r="A114" s="1" t="str">
        <f t="shared" si="4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'2022 Regulation-up'!$D19</f>
        <v>564.42849968348935</v>
      </c>
      <c r="H114" s="7">
        <f>'2022 Regulation-up (NoSolarAdj)'!$D19</f>
        <v>445</v>
      </c>
      <c r="I114" s="7">
        <f t="shared" si="5"/>
        <v>1</v>
      </c>
      <c r="J114" s="7">
        <f t="shared" si="3"/>
        <v>309.42849968348935</v>
      </c>
      <c r="L114" s="1" t="s">
        <v>17</v>
      </c>
      <c r="M114" s="1">
        <v>23</v>
      </c>
      <c r="N114" s="11">
        <v>12</v>
      </c>
      <c r="O114" s="11">
        <v>2.0693330717583649</v>
      </c>
      <c r="Q114" s="1" t="s">
        <v>60</v>
      </c>
      <c r="R114" s="1" t="s">
        <v>60</v>
      </c>
      <c r="S114" s="11"/>
      <c r="T114" s="11"/>
    </row>
    <row r="115" spans="1:21" x14ac:dyDescent="0.35">
      <c r="A115" s="1" t="str">
        <f t="shared" si="4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'2022 Regulation-up'!$D20</f>
        <v>548.82161054288349</v>
      </c>
      <c r="H115" s="7">
        <f>'2022 Regulation-up (NoSolarAdj)'!$D20</f>
        <v>437</v>
      </c>
      <c r="I115" s="7">
        <f t="shared" si="5"/>
        <v>6</v>
      </c>
      <c r="J115" s="7">
        <f t="shared" si="3"/>
        <v>227.82161054288349</v>
      </c>
      <c r="L115" s="1" t="s">
        <v>17</v>
      </c>
      <c r="M115" s="1">
        <v>24</v>
      </c>
      <c r="N115" s="11">
        <v>13</v>
      </c>
      <c r="O115" s="11">
        <v>35.672000056505226</v>
      </c>
    </row>
    <row r="116" spans="1:21" x14ac:dyDescent="0.35">
      <c r="A116" s="1" t="str">
        <f t="shared" si="4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'2022 Regulation-up'!$D21</f>
        <v>590.04600009620185</v>
      </c>
      <c r="H116" s="7">
        <f>'2022 Regulation-up (NoSolarAdj)'!$D21</f>
        <v>499</v>
      </c>
      <c r="I116" s="7">
        <f t="shared" si="5"/>
        <v>3</v>
      </c>
      <c r="J116" s="7">
        <f t="shared" si="3"/>
        <v>175.04600009620185</v>
      </c>
      <c r="L116" s="1" t="s">
        <v>58</v>
      </c>
      <c r="M116" s="1"/>
      <c r="N116" s="11">
        <v>27</v>
      </c>
      <c r="O116" s="11">
        <v>194.55599974393846</v>
      </c>
    </row>
    <row r="117" spans="1:21" x14ac:dyDescent="0.35">
      <c r="A117" s="1" t="str">
        <f t="shared" si="4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'2022 Regulation-up'!$D22</f>
        <v>512.44833322465422</v>
      </c>
      <c r="H117" s="7">
        <f>'2022 Regulation-up (NoSolarAdj)'!$D22</f>
        <v>478</v>
      </c>
      <c r="I117" s="7">
        <f t="shared" si="5"/>
        <v>25</v>
      </c>
      <c r="J117" s="7">
        <f t="shared" si="3"/>
        <v>183.44833322465422</v>
      </c>
      <c r="L117" s="1" t="s">
        <v>16</v>
      </c>
      <c r="M117" s="1">
        <v>1</v>
      </c>
      <c r="N117" s="11">
        <v>4</v>
      </c>
      <c r="O117" s="11">
        <v>48.578666790326395</v>
      </c>
    </row>
    <row r="118" spans="1:21" x14ac:dyDescent="0.35">
      <c r="A118" s="1" t="str">
        <f t="shared" si="4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'2022 Regulation-up'!$D23</f>
        <v>253.29999958574768</v>
      </c>
      <c r="H118" s="7">
        <f>'2022 Regulation-up (NoSolarAdj)'!$D23</f>
        <v>249</v>
      </c>
      <c r="I118" s="7">
        <f t="shared" si="5"/>
        <v>9</v>
      </c>
      <c r="J118" s="7">
        <f t="shared" si="3"/>
        <v>17.299999585747685</v>
      </c>
      <c r="L118" s="1" t="s">
        <v>16</v>
      </c>
      <c r="M118" s="1">
        <v>2</v>
      </c>
      <c r="N118" s="11">
        <v>5</v>
      </c>
      <c r="O118" s="11">
        <v>63.327999860048294</v>
      </c>
    </row>
    <row r="119" spans="1:21" x14ac:dyDescent="0.35">
      <c r="A119" s="1" t="str">
        <f t="shared" si="4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'2022 Regulation-up'!$D24</f>
        <v>211.16000011563301</v>
      </c>
      <c r="H119" s="7">
        <f>'2022 Regulation-up (NoSolarAdj)'!$D24</f>
        <v>211</v>
      </c>
      <c r="I119" s="7">
        <f t="shared" si="5"/>
        <v>0</v>
      </c>
      <c r="J119" s="7">
        <f t="shared" si="3"/>
        <v>50.160000115633011</v>
      </c>
      <c r="L119" s="1" t="s">
        <v>16</v>
      </c>
      <c r="M119" s="1">
        <v>3</v>
      </c>
      <c r="N119" s="11">
        <v>19</v>
      </c>
      <c r="O119" s="11">
        <v>68.909333376089705</v>
      </c>
    </row>
    <row r="120" spans="1:21" x14ac:dyDescent="0.35">
      <c r="A120" s="1" t="str">
        <f t="shared" si="4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'2022 Regulation-up'!$D25</f>
        <v>296.10633361563089</v>
      </c>
      <c r="H120" s="7">
        <f>'2022 Regulation-up (NoSolarAdj)'!$D25</f>
        <v>296</v>
      </c>
      <c r="I120" s="7">
        <f t="shared" si="5"/>
        <v>71</v>
      </c>
      <c r="J120" s="7">
        <f t="shared" si="3"/>
        <v>31.106333615630888</v>
      </c>
      <c r="L120" s="1" t="s">
        <v>16</v>
      </c>
      <c r="M120" s="1">
        <v>4</v>
      </c>
      <c r="N120" s="11">
        <v>16</v>
      </c>
      <c r="O120" s="11">
        <v>25.873333161075891</v>
      </c>
    </row>
    <row r="121" spans="1:21" x14ac:dyDescent="0.35">
      <c r="A121" s="1" t="str">
        <f t="shared" si="4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'2022 Regulation-up'!$D26</f>
        <v>216.5138884837429</v>
      </c>
      <c r="H121" s="7">
        <f>'2022 Regulation-up (NoSolarAdj)'!$D26</f>
        <v>217</v>
      </c>
      <c r="I121" s="7">
        <f t="shared" si="5"/>
        <v>22</v>
      </c>
      <c r="J121" s="7">
        <f t="shared" si="3"/>
        <v>1.5138884837429032</v>
      </c>
      <c r="L121" s="1" t="s">
        <v>16</v>
      </c>
      <c r="M121" s="1">
        <v>5</v>
      </c>
      <c r="N121" s="11">
        <v>16</v>
      </c>
      <c r="O121" s="11">
        <v>8.4222223261991758</v>
      </c>
    </row>
    <row r="122" spans="1:21" x14ac:dyDescent="0.35">
      <c r="A122" s="1" t="str">
        <f t="shared" si="4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'2022 Regulation-down'!$D3</f>
        <v>391.726666367799</v>
      </c>
      <c r="H122" s="7">
        <f>'2022 Regulation-dwn(NoSolarAdj)'!$D3</f>
        <v>392</v>
      </c>
      <c r="I122" s="7">
        <f t="shared" si="5"/>
        <v>46</v>
      </c>
      <c r="J122" s="7">
        <f t="shared" si="3"/>
        <v>22.726666367798998</v>
      </c>
      <c r="L122" s="1" t="s">
        <v>16</v>
      </c>
      <c r="M122" s="1">
        <v>6</v>
      </c>
      <c r="N122" s="11">
        <v>19</v>
      </c>
      <c r="O122" s="11">
        <v>41.840000063180923</v>
      </c>
    </row>
    <row r="123" spans="1:21" x14ac:dyDescent="0.35">
      <c r="A123" s="1" t="str">
        <f t="shared" si="4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'2022 Regulation-down'!$D4</f>
        <v>267.68799978742999</v>
      </c>
      <c r="H123" s="7">
        <f>'2022 Regulation-dwn(NoSolarAdj)'!$D4</f>
        <v>268</v>
      </c>
      <c r="I123" s="7">
        <f t="shared" si="5"/>
        <v>20</v>
      </c>
      <c r="J123" s="7">
        <f t="shared" si="3"/>
        <v>9.3120002125700125</v>
      </c>
      <c r="L123" s="1" t="s">
        <v>16</v>
      </c>
      <c r="M123" s="1">
        <v>7</v>
      </c>
      <c r="N123" s="11">
        <v>3</v>
      </c>
      <c r="O123" s="11">
        <v>13.839999973773956</v>
      </c>
    </row>
    <row r="124" spans="1:21" x14ac:dyDescent="0.35">
      <c r="A124" s="1" t="str">
        <f t="shared" si="4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'2022 Regulation-down'!$D5</f>
        <v>261.93777750581501</v>
      </c>
      <c r="H124" s="7">
        <f>'2022 Regulation-dwn(NoSolarAdj)'!$D5</f>
        <v>262</v>
      </c>
      <c r="I124" s="7">
        <f t="shared" si="5"/>
        <v>21</v>
      </c>
      <c r="J124" s="7">
        <f t="shared" si="3"/>
        <v>29.062222494184994</v>
      </c>
      <c r="L124" s="1" t="s">
        <v>16</v>
      </c>
      <c r="M124" s="1">
        <v>8</v>
      </c>
      <c r="N124" s="11">
        <v>23</v>
      </c>
      <c r="O124" s="11">
        <v>31.403999948998319</v>
      </c>
    </row>
    <row r="125" spans="1:21" x14ac:dyDescent="0.35">
      <c r="A125" s="1" t="str">
        <f t="shared" si="4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'2022 Regulation-down'!$D6</f>
        <v>229.6879998597006</v>
      </c>
      <c r="H125" s="7">
        <f>'2022 Regulation-dwn(NoSolarAdj)'!$D6</f>
        <v>230</v>
      </c>
      <c r="I125" s="7">
        <f t="shared" si="5"/>
        <v>47</v>
      </c>
      <c r="J125" s="7">
        <f t="shared" si="3"/>
        <v>16.687999859700597</v>
      </c>
      <c r="L125" s="1" t="s">
        <v>16</v>
      </c>
      <c r="M125" s="1">
        <v>9</v>
      </c>
      <c r="N125" s="11">
        <v>3</v>
      </c>
      <c r="O125" s="11">
        <v>42.84444459279382</v>
      </c>
    </row>
    <row r="126" spans="1:21" x14ac:dyDescent="0.35">
      <c r="A126" s="1" t="str">
        <f t="shared" si="4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'2022 Regulation-down'!$D7</f>
        <v>232.68799978718161</v>
      </c>
      <c r="H126" s="7">
        <f>'2022 Regulation-dwn(NoSolarAdj)'!$D7</f>
        <v>233</v>
      </c>
      <c r="I126" s="7">
        <f t="shared" si="5"/>
        <v>3</v>
      </c>
      <c r="J126" s="7">
        <f t="shared" si="3"/>
        <v>3.6879997871816101</v>
      </c>
      <c r="L126" s="1" t="s">
        <v>16</v>
      </c>
      <c r="M126" s="1">
        <v>10</v>
      </c>
      <c r="N126" s="11">
        <v>22</v>
      </c>
      <c r="O126" s="11">
        <v>66.961833201348782</v>
      </c>
    </row>
    <row r="127" spans="1:21" x14ac:dyDescent="0.35">
      <c r="A127" s="1" t="str">
        <f t="shared" si="4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'2022 Regulation-down'!$D8</f>
        <v>302.90133313213789</v>
      </c>
      <c r="H127" s="7">
        <f>'2022 Regulation-dwn(NoSolarAdj)'!$D8</f>
        <v>303</v>
      </c>
      <c r="I127" s="7">
        <f t="shared" si="5"/>
        <v>3</v>
      </c>
      <c r="J127" s="7">
        <f t="shared" si="3"/>
        <v>17.098666867862107</v>
      </c>
      <c r="L127" s="1" t="s">
        <v>16</v>
      </c>
      <c r="M127" s="1">
        <v>11</v>
      </c>
      <c r="N127" s="11">
        <v>32</v>
      </c>
      <c r="O127" s="11">
        <v>71.160000115633011</v>
      </c>
    </row>
    <row r="128" spans="1:21" x14ac:dyDescent="0.35">
      <c r="A128" s="1" t="str">
        <f t="shared" si="4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'2022 Regulation-down'!$D9</f>
        <v>263.15266644507648</v>
      </c>
      <c r="H128" s="7">
        <f>'2022 Regulation-dwn(NoSolarAdj)'!$D9</f>
        <v>262</v>
      </c>
      <c r="I128" s="7">
        <f t="shared" si="5"/>
        <v>4</v>
      </c>
      <c r="J128" s="7">
        <f t="shared" si="3"/>
        <v>15.847333554923523</v>
      </c>
      <c r="L128" s="1" t="s">
        <v>16</v>
      </c>
      <c r="M128" s="1">
        <v>12</v>
      </c>
      <c r="N128" s="11">
        <v>23</v>
      </c>
      <c r="O128" s="11">
        <v>92.239999324083328</v>
      </c>
    </row>
    <row r="129" spans="1:15" x14ac:dyDescent="0.35">
      <c r="A129" s="1" t="str">
        <f t="shared" si="4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'2022 Regulation-down'!$D10</f>
        <v>390.91199987754226</v>
      </c>
      <c r="H129" s="7">
        <f>'2022 Regulation-dwn(NoSolarAdj)'!$D10</f>
        <v>379</v>
      </c>
      <c r="I129" s="7">
        <f t="shared" si="5"/>
        <v>12</v>
      </c>
      <c r="J129" s="7">
        <f t="shared" si="3"/>
        <v>19.911999877542257</v>
      </c>
      <c r="L129" s="1" t="s">
        <v>16</v>
      </c>
      <c r="M129" s="1">
        <v>13</v>
      </c>
      <c r="N129" s="11">
        <v>51</v>
      </c>
      <c r="O129" s="11">
        <v>94.239999662339699</v>
      </c>
    </row>
    <row r="130" spans="1:15" x14ac:dyDescent="0.35">
      <c r="A130" s="1" t="str">
        <f t="shared" si="4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'2022 Regulation-down'!$D11</f>
        <v>476.6546665228903</v>
      </c>
      <c r="H130" s="7">
        <f>'2022 Regulation-dwn(NoSolarAdj)'!$D11</f>
        <v>427</v>
      </c>
      <c r="I130" s="7">
        <f t="shared" si="5"/>
        <v>5</v>
      </c>
      <c r="J130" s="7">
        <f t="shared" ref="J130:J193" si="7">ABS(G130-F130)</f>
        <v>183.6546665228903</v>
      </c>
      <c r="L130" s="1" t="s">
        <v>16</v>
      </c>
      <c r="M130" s="1">
        <v>14</v>
      </c>
      <c r="N130" s="11">
        <v>31</v>
      </c>
      <c r="O130" s="11">
        <v>91.239999324083328</v>
      </c>
    </row>
    <row r="131" spans="1:15" x14ac:dyDescent="0.35">
      <c r="A131" s="1" t="str">
        <f t="shared" ref="A131:A194" si="8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'2022 Regulation-down'!$D12</f>
        <v>595.87133313938978</v>
      </c>
      <c r="H131" s="7">
        <f>'2022 Regulation-dwn(NoSolarAdj)'!$D12</f>
        <v>505</v>
      </c>
      <c r="I131" s="7">
        <f t="shared" ref="I131:I194" si="9">ABS(F131-E131)</f>
        <v>29</v>
      </c>
      <c r="J131" s="7">
        <f t="shared" si="7"/>
        <v>248.87133313938978</v>
      </c>
      <c r="L131" s="1" t="s">
        <v>16</v>
      </c>
      <c r="M131" s="1">
        <v>15</v>
      </c>
      <c r="N131" s="11">
        <v>27</v>
      </c>
      <c r="O131" s="11">
        <v>148.23999932408333</v>
      </c>
    </row>
    <row r="132" spans="1:15" x14ac:dyDescent="0.35">
      <c r="A132" s="1" t="str">
        <f t="shared" si="8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'2022 Regulation-down'!$D13</f>
        <v>504.73333326006929</v>
      </c>
      <c r="H132" s="7">
        <f>'2022 Regulation-dwn(NoSolarAdj)'!$D13</f>
        <v>410</v>
      </c>
      <c r="I132" s="7">
        <f t="shared" si="9"/>
        <v>22</v>
      </c>
      <c r="J132" s="7">
        <f t="shared" si="7"/>
        <v>134.73333326006929</v>
      </c>
      <c r="L132" s="1" t="s">
        <v>16</v>
      </c>
      <c r="M132" s="1">
        <v>16</v>
      </c>
      <c r="N132" s="11">
        <v>23</v>
      </c>
      <c r="O132" s="11">
        <v>179.20000067353249</v>
      </c>
    </row>
    <row r="133" spans="1:15" x14ac:dyDescent="0.35">
      <c r="A133" s="1" t="str">
        <f t="shared" si="8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'2022 Regulation-down'!$D14</f>
        <v>442.49866646652418</v>
      </c>
      <c r="H133" s="7">
        <f>'2022 Regulation-dwn(NoSolarAdj)'!$D14</f>
        <v>356</v>
      </c>
      <c r="I133" s="7">
        <f t="shared" si="9"/>
        <v>8</v>
      </c>
      <c r="J133" s="7">
        <f t="shared" si="7"/>
        <v>180.49866646652418</v>
      </c>
      <c r="L133" s="1" t="s">
        <v>16</v>
      </c>
      <c r="M133" s="1">
        <v>17</v>
      </c>
      <c r="N133" s="11">
        <v>24</v>
      </c>
      <c r="O133" s="11">
        <v>209.27999967336655</v>
      </c>
    </row>
    <row r="134" spans="1:15" x14ac:dyDescent="0.35">
      <c r="A134" s="1" t="str">
        <f t="shared" si="8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'2022 Regulation-down'!$D15</f>
        <v>455.73333324814843</v>
      </c>
      <c r="H134" s="7">
        <f>'2022 Regulation-dwn(NoSolarAdj)'!$D15</f>
        <v>356</v>
      </c>
      <c r="I134" s="7">
        <f t="shared" si="9"/>
        <v>9</v>
      </c>
      <c r="J134" s="7">
        <f t="shared" si="7"/>
        <v>182.73333324814843</v>
      </c>
      <c r="L134" s="1" t="s">
        <v>16</v>
      </c>
      <c r="M134" s="1">
        <v>18</v>
      </c>
      <c r="N134" s="11">
        <v>9</v>
      </c>
      <c r="O134" s="11">
        <v>144.47999966144562</v>
      </c>
    </row>
    <row r="135" spans="1:15" x14ac:dyDescent="0.35">
      <c r="A135" s="1" t="str">
        <f t="shared" si="8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'2022 Regulation-down'!$D16</f>
        <v>448.88666644717262</v>
      </c>
      <c r="H135" s="7">
        <f>'2022 Regulation-dwn(NoSolarAdj)'!$D16</f>
        <v>354</v>
      </c>
      <c r="I135" s="7">
        <f t="shared" si="9"/>
        <v>1</v>
      </c>
      <c r="J135" s="7">
        <f t="shared" si="7"/>
        <v>177.88666644717262</v>
      </c>
      <c r="L135" s="1" t="s">
        <v>16</v>
      </c>
      <c r="M135" s="1">
        <v>19</v>
      </c>
      <c r="N135" s="11">
        <v>6</v>
      </c>
      <c r="O135" s="11">
        <v>30.608888904253604</v>
      </c>
    </row>
    <row r="136" spans="1:15" x14ac:dyDescent="0.35">
      <c r="A136" s="1" t="str">
        <f t="shared" si="8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'2022 Regulation-down'!$D17</f>
        <v>446.55999996165434</v>
      </c>
      <c r="H136" s="7">
        <f>'2022 Regulation-dwn(NoSolarAdj)'!$D17</f>
        <v>352</v>
      </c>
      <c r="I136" s="7">
        <f t="shared" si="9"/>
        <v>11</v>
      </c>
      <c r="J136" s="7">
        <f t="shared" si="7"/>
        <v>211.55999996165434</v>
      </c>
      <c r="L136" s="1" t="s">
        <v>16</v>
      </c>
      <c r="M136" s="1">
        <v>20</v>
      </c>
      <c r="N136" s="11">
        <v>39</v>
      </c>
      <c r="O136" s="11">
        <v>13.343777732551104</v>
      </c>
    </row>
    <row r="137" spans="1:15" x14ac:dyDescent="0.35">
      <c r="A137" s="1" t="str">
        <f t="shared" si="8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'2022 Regulation-down'!$D18</f>
        <v>427.44266656388839</v>
      </c>
      <c r="H137" s="7">
        <f>'2022 Regulation-dwn(NoSolarAdj)'!$D18</f>
        <v>320</v>
      </c>
      <c r="I137" s="7">
        <f t="shared" si="9"/>
        <v>6</v>
      </c>
      <c r="J137" s="7">
        <f t="shared" si="7"/>
        <v>229.44266656388839</v>
      </c>
      <c r="L137" s="1" t="s">
        <v>16</v>
      </c>
      <c r="M137" s="1">
        <v>21</v>
      </c>
      <c r="N137" s="11">
        <v>5</v>
      </c>
      <c r="O137" s="11">
        <v>35.604000112911109</v>
      </c>
    </row>
    <row r="138" spans="1:15" x14ac:dyDescent="0.35">
      <c r="A138" s="1" t="str">
        <f t="shared" si="8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'2022 Regulation-down'!$D19</f>
        <v>436.76533304949601</v>
      </c>
      <c r="H138" s="7">
        <f>'2022 Regulation-dwn(NoSolarAdj)'!$D19</f>
        <v>324</v>
      </c>
      <c r="I138" s="7">
        <f t="shared" si="9"/>
        <v>6</v>
      </c>
      <c r="J138" s="7">
        <f t="shared" si="7"/>
        <v>213.76533304949601</v>
      </c>
      <c r="L138" s="1" t="s">
        <v>16</v>
      </c>
      <c r="M138" s="1">
        <v>22</v>
      </c>
      <c r="N138" s="11">
        <v>18</v>
      </c>
      <c r="O138" s="11">
        <v>34.119999915361404</v>
      </c>
    </row>
    <row r="139" spans="1:15" x14ac:dyDescent="0.35">
      <c r="A139" s="1" t="str">
        <f t="shared" si="8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'2022 Regulation-down'!$D20</f>
        <v>399.29600006242589</v>
      </c>
      <c r="H139" s="7">
        <f>'2022 Regulation-dwn(NoSolarAdj)'!$D20</f>
        <v>306</v>
      </c>
      <c r="I139" s="7">
        <f t="shared" si="9"/>
        <v>14</v>
      </c>
      <c r="J139" s="7">
        <f t="shared" si="7"/>
        <v>152.29600006242589</v>
      </c>
      <c r="L139" s="1" t="s">
        <v>16</v>
      </c>
      <c r="M139" s="1">
        <v>23</v>
      </c>
      <c r="N139" s="11">
        <v>20</v>
      </c>
      <c r="O139" s="11">
        <v>39.999999910593004</v>
      </c>
    </row>
    <row r="140" spans="1:15" x14ac:dyDescent="0.35">
      <c r="A140" s="1" t="str">
        <f t="shared" si="8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'2022 Regulation-down'!$D21</f>
        <v>338.73333386008937</v>
      </c>
      <c r="H140" s="7">
        <f>'2022 Regulation-dwn(NoSolarAdj)'!$D21</f>
        <v>280</v>
      </c>
      <c r="I140" s="7">
        <f t="shared" si="9"/>
        <v>34</v>
      </c>
      <c r="J140" s="7">
        <f t="shared" si="7"/>
        <v>77.733333860089374</v>
      </c>
      <c r="L140" s="1" t="s">
        <v>16</v>
      </c>
      <c r="M140" s="1">
        <v>24</v>
      </c>
      <c r="N140" s="11">
        <v>4</v>
      </c>
      <c r="O140" s="11">
        <v>5.9999997317790985</v>
      </c>
    </row>
    <row r="141" spans="1:15" x14ac:dyDescent="0.35">
      <c r="A141" s="1" t="str">
        <f t="shared" si="8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'2022 Regulation-down'!$D22</f>
        <v>328.35466636717319</v>
      </c>
      <c r="H141" s="7">
        <f>'2022 Regulation-dwn(NoSolarAdj)'!$D22</f>
        <v>310</v>
      </c>
      <c r="I141" s="7">
        <f t="shared" si="9"/>
        <v>10</v>
      </c>
      <c r="J141" s="7">
        <f t="shared" si="7"/>
        <v>5.6453336328268051</v>
      </c>
      <c r="L141" s="1" t="s">
        <v>59</v>
      </c>
      <c r="M141" s="1"/>
      <c r="N141" s="11">
        <v>51</v>
      </c>
      <c r="O141" s="11">
        <v>209.27999967336655</v>
      </c>
    </row>
    <row r="142" spans="1:15" x14ac:dyDescent="0.35">
      <c r="A142" s="1" t="str">
        <f t="shared" si="8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'2022 Regulation-down'!$D23</f>
        <v>389.79999989146989</v>
      </c>
      <c r="H142" s="7">
        <f>'2022 Regulation-dwn(NoSolarAdj)'!$D23</f>
        <v>389</v>
      </c>
      <c r="I142" s="7">
        <f t="shared" si="9"/>
        <v>21</v>
      </c>
      <c r="J142" s="7">
        <f t="shared" si="7"/>
        <v>12.799999891469895</v>
      </c>
      <c r="L142" s="1" t="s">
        <v>32</v>
      </c>
      <c r="N142" s="11">
        <v>51</v>
      </c>
      <c r="O142" s="11">
        <v>209.27999967336655</v>
      </c>
    </row>
    <row r="143" spans="1:15" x14ac:dyDescent="0.35">
      <c r="A143" s="1" t="str">
        <f t="shared" si="8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'2022 Regulation-down'!$D24</f>
        <v>418.7386662963778</v>
      </c>
      <c r="H143" s="7">
        <f>'2022 Regulation-dwn(NoSolarAdj)'!$D24</f>
        <v>419</v>
      </c>
      <c r="I143" s="7">
        <f t="shared" si="9"/>
        <v>36</v>
      </c>
      <c r="J143" s="7">
        <f t="shared" si="7"/>
        <v>22.261333703622199</v>
      </c>
    </row>
    <row r="144" spans="1:15" x14ac:dyDescent="0.35">
      <c r="A144" s="1" t="str">
        <f t="shared" si="8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'2022 Regulation-down'!$D25</f>
        <v>426.28933314929412</v>
      </c>
      <c r="H144" s="7">
        <f>'2022 Regulation-dwn(NoSolarAdj)'!$D25</f>
        <v>426</v>
      </c>
      <c r="I144" s="7">
        <f t="shared" si="9"/>
        <v>9</v>
      </c>
      <c r="J144" s="7">
        <f t="shared" si="7"/>
        <v>6.2893331492941229</v>
      </c>
    </row>
    <row r="145" spans="1:10" x14ac:dyDescent="0.35">
      <c r="A145" s="1" t="str">
        <f t="shared" si="8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'2022 Regulation-down'!$D26</f>
        <v>400.90133313213789</v>
      </c>
      <c r="H145" s="7">
        <f>'2022 Regulation-dwn(NoSolarAdj)'!$D26</f>
        <v>401</v>
      </c>
      <c r="I145" s="7">
        <f t="shared" si="9"/>
        <v>15</v>
      </c>
      <c r="J145" s="7">
        <f t="shared" si="7"/>
        <v>20.901333132137893</v>
      </c>
    </row>
    <row r="146" spans="1:10" x14ac:dyDescent="0.35">
      <c r="A146" s="1" t="str">
        <f t="shared" si="8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'2022 Regulation-up'!$E3</f>
        <v>215.16000011563301</v>
      </c>
      <c r="H146" s="7">
        <f>'2022 Regulation-up (NoSolarAdj)'!$E3</f>
        <v>215</v>
      </c>
      <c r="I146" s="7">
        <f t="shared" si="9"/>
        <v>20</v>
      </c>
      <c r="J146" s="7">
        <f t="shared" si="7"/>
        <v>30.839999884366989</v>
      </c>
    </row>
    <row r="147" spans="1:10" x14ac:dyDescent="0.35">
      <c r="A147" s="1" t="str">
        <f t="shared" si="8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'2022 Regulation-up'!$E4</f>
        <v>197.20000007748601</v>
      </c>
      <c r="H147" s="7">
        <f>'2022 Regulation-up (NoSolarAdj)'!$E4</f>
        <v>197</v>
      </c>
      <c r="I147" s="7">
        <f t="shared" si="9"/>
        <v>30</v>
      </c>
      <c r="J147" s="7">
        <f t="shared" si="7"/>
        <v>13.79999992251399</v>
      </c>
    </row>
    <row r="148" spans="1:10" x14ac:dyDescent="0.35">
      <c r="A148" s="1" t="str">
        <f t="shared" si="8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'2022 Regulation-up'!$E5</f>
        <v>197.20000007748601</v>
      </c>
      <c r="H148" s="7">
        <f>'2022 Regulation-up (NoSolarAdj)'!$E5</f>
        <v>197</v>
      </c>
      <c r="I148" s="7">
        <f t="shared" si="9"/>
        <v>31</v>
      </c>
      <c r="J148" s="7">
        <f t="shared" si="7"/>
        <v>55.79999992251399</v>
      </c>
    </row>
    <row r="149" spans="1:10" x14ac:dyDescent="0.35">
      <c r="A149" s="1" t="str">
        <f t="shared" si="8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'2022 Regulation-up'!$E6</f>
        <v>260.63111124932772</v>
      </c>
      <c r="H149" s="7">
        <f>'2022 Regulation-up (NoSolarAdj)'!$E6</f>
        <v>261</v>
      </c>
      <c r="I149" s="7">
        <f t="shared" si="9"/>
        <v>18</v>
      </c>
      <c r="J149" s="7">
        <f t="shared" si="7"/>
        <v>4.3688887506722835</v>
      </c>
    </row>
    <row r="150" spans="1:10" x14ac:dyDescent="0.35">
      <c r="A150" s="1" t="str">
        <f t="shared" si="8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'2022 Regulation-up'!$E7</f>
        <v>273.92044455359382</v>
      </c>
      <c r="H150" s="7">
        <f>'2022 Regulation-up (NoSolarAdj)'!$E7</f>
        <v>274</v>
      </c>
      <c r="I150" s="7">
        <f t="shared" si="9"/>
        <v>12</v>
      </c>
      <c r="J150" s="7">
        <f t="shared" si="7"/>
        <v>10.079555446406175</v>
      </c>
    </row>
    <row r="151" spans="1:10" x14ac:dyDescent="0.35">
      <c r="A151" s="1" t="str">
        <f t="shared" si="8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'2022 Regulation-up'!$E8</f>
        <v>400.00000014901161</v>
      </c>
      <c r="H151" s="7">
        <f>'2022 Regulation-up (NoSolarAdj)'!$E8</f>
        <v>400</v>
      </c>
      <c r="I151" s="7">
        <f t="shared" si="9"/>
        <v>1</v>
      </c>
      <c r="J151" s="7">
        <f t="shared" si="7"/>
        <v>30.999999850988388</v>
      </c>
    </row>
    <row r="152" spans="1:10" x14ac:dyDescent="0.35">
      <c r="A152" s="1" t="str">
        <f t="shared" si="8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'2022 Regulation-up'!$E9</f>
        <v>520.07999993860722</v>
      </c>
      <c r="H152" s="7">
        <f>'2022 Regulation-up (NoSolarAdj)'!$E9</f>
        <v>520</v>
      </c>
      <c r="I152" s="7">
        <f t="shared" si="9"/>
        <v>10</v>
      </c>
      <c r="J152" s="7">
        <f t="shared" si="7"/>
        <v>76.920000061392784</v>
      </c>
    </row>
    <row r="153" spans="1:10" x14ac:dyDescent="0.35">
      <c r="A153" s="1" t="str">
        <f t="shared" si="8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'2022 Regulation-up'!$E10</f>
        <v>316.84444462259609</v>
      </c>
      <c r="H153" s="7">
        <f>'2022 Regulation-up (NoSolarAdj)'!$E10</f>
        <v>318</v>
      </c>
      <c r="I153" s="7">
        <f t="shared" si="9"/>
        <v>32</v>
      </c>
      <c r="J153" s="7">
        <f t="shared" si="7"/>
        <v>40.155555377403914</v>
      </c>
    </row>
    <row r="154" spans="1:10" x14ac:dyDescent="0.35">
      <c r="A154" s="1" t="str">
        <f t="shared" si="8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'2022 Regulation-up'!$E11</f>
        <v>365.84444462259609</v>
      </c>
      <c r="H154" s="7">
        <f>'2022 Regulation-up (NoSolarAdj)'!$E11</f>
        <v>347</v>
      </c>
      <c r="I154" s="7">
        <f t="shared" si="9"/>
        <v>18</v>
      </c>
      <c r="J154" s="7">
        <f t="shared" si="7"/>
        <v>27.844444622596086</v>
      </c>
    </row>
    <row r="155" spans="1:10" x14ac:dyDescent="0.35">
      <c r="A155" s="1" t="str">
        <f t="shared" si="8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'2022 Regulation-up'!$E12</f>
        <v>457.17233342031642</v>
      </c>
      <c r="H155" s="7">
        <f>'2022 Regulation-up (NoSolarAdj)'!$E12</f>
        <v>396</v>
      </c>
      <c r="I155" s="7">
        <f t="shared" si="9"/>
        <v>36</v>
      </c>
      <c r="J155" s="7">
        <f t="shared" si="7"/>
        <v>101.17233342031642</v>
      </c>
    </row>
    <row r="156" spans="1:10" x14ac:dyDescent="0.35">
      <c r="A156" s="1" t="str">
        <f t="shared" si="8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'2022 Regulation-up'!$E13</f>
        <v>412.21066679656508</v>
      </c>
      <c r="H156" s="7">
        <f>'2022 Regulation-up (NoSolarAdj)'!$E13</f>
        <v>347</v>
      </c>
      <c r="I156" s="7">
        <f t="shared" si="9"/>
        <v>15</v>
      </c>
      <c r="J156" s="7">
        <f t="shared" si="7"/>
        <v>54.210666796565079</v>
      </c>
    </row>
    <row r="157" spans="1:10" x14ac:dyDescent="0.35">
      <c r="A157" s="1" t="str">
        <f t="shared" si="8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'2022 Regulation-up'!$E14</f>
        <v>467.62122203310332</v>
      </c>
      <c r="H157" s="7">
        <f>'2022 Regulation-up (NoSolarAdj)'!$E14</f>
        <v>408</v>
      </c>
      <c r="I157" s="7">
        <f t="shared" si="9"/>
        <v>94</v>
      </c>
      <c r="J157" s="7">
        <f t="shared" si="7"/>
        <v>95.621222033103322</v>
      </c>
    </row>
    <row r="158" spans="1:10" x14ac:dyDescent="0.35">
      <c r="A158" s="1" t="str">
        <f t="shared" si="8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'2022 Regulation-up'!$E15</f>
        <v>467.26999977926408</v>
      </c>
      <c r="H158" s="7">
        <f>'2022 Regulation-up (NoSolarAdj)'!$E15</f>
        <v>394</v>
      </c>
      <c r="I158" s="7">
        <f t="shared" si="9"/>
        <v>8</v>
      </c>
      <c r="J158" s="7">
        <f t="shared" si="7"/>
        <v>114.26999977926408</v>
      </c>
    </row>
    <row r="159" spans="1:10" x14ac:dyDescent="0.35">
      <c r="A159" s="1" t="str">
        <f t="shared" si="8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'2022 Regulation-up'!$E16</f>
        <v>468.39499993324279</v>
      </c>
      <c r="H159" s="7">
        <f>'2022 Regulation-up (NoSolarAdj)'!$E16</f>
        <v>404</v>
      </c>
      <c r="I159" s="7">
        <f t="shared" si="9"/>
        <v>42</v>
      </c>
      <c r="J159" s="7">
        <f t="shared" si="7"/>
        <v>108.39499993324279</v>
      </c>
    </row>
    <row r="160" spans="1:10" x14ac:dyDescent="0.35">
      <c r="A160" s="1" t="str">
        <f t="shared" si="8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'2022 Regulation-up'!$E17</f>
        <v>472.7533335313201</v>
      </c>
      <c r="H160" s="7">
        <f>'2022 Regulation-up (NoSolarAdj)'!$E17</f>
        <v>408</v>
      </c>
      <c r="I160" s="7">
        <f t="shared" si="9"/>
        <v>11</v>
      </c>
      <c r="J160" s="7">
        <f t="shared" si="7"/>
        <v>173.7533335313201</v>
      </c>
    </row>
    <row r="161" spans="1:10" x14ac:dyDescent="0.35">
      <c r="A161" s="1" t="str">
        <f t="shared" si="8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'2022 Regulation-up'!$E18</f>
        <v>471.76127706747502</v>
      </c>
      <c r="H161" s="7">
        <f>'2022 Regulation-up (NoSolarAdj)'!$E18</f>
        <v>400</v>
      </c>
      <c r="I161" s="7">
        <f t="shared" si="9"/>
        <v>10</v>
      </c>
      <c r="J161" s="7">
        <f t="shared" si="7"/>
        <v>164.76127706747502</v>
      </c>
    </row>
    <row r="162" spans="1:10" x14ac:dyDescent="0.35">
      <c r="A162" s="1" t="str">
        <f t="shared" si="8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'2022 Regulation-up'!$E19</f>
        <v>480.6066103531669</v>
      </c>
      <c r="H162" s="7">
        <f>'2022 Regulation-up (NoSolarAdj)'!$E19</f>
        <v>383</v>
      </c>
      <c r="I162" s="7">
        <f t="shared" si="9"/>
        <v>17</v>
      </c>
      <c r="J162" s="7">
        <f t="shared" si="7"/>
        <v>178.6066103531669</v>
      </c>
    </row>
    <row r="163" spans="1:10" x14ac:dyDescent="0.35">
      <c r="A163" s="1" t="str">
        <f t="shared" si="8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'2022 Regulation-up'!$E20</f>
        <v>510.28611069793499</v>
      </c>
      <c r="H163" s="7">
        <f>'2022 Regulation-up (NoSolarAdj)'!$E20</f>
        <v>415</v>
      </c>
      <c r="I163" s="7">
        <f t="shared" si="9"/>
        <v>51</v>
      </c>
      <c r="J163" s="7">
        <f t="shared" si="7"/>
        <v>197.28611069793499</v>
      </c>
    </row>
    <row r="164" spans="1:10" x14ac:dyDescent="0.35">
      <c r="A164" s="1" t="str">
        <f t="shared" si="8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'2022 Regulation-up'!$E21</f>
        <v>534.48133321205785</v>
      </c>
      <c r="H164" s="7">
        <f>'2022 Regulation-up (NoSolarAdj)'!$E21</f>
        <v>436</v>
      </c>
      <c r="I164" s="7">
        <f t="shared" si="9"/>
        <v>5</v>
      </c>
      <c r="J164" s="7">
        <f t="shared" si="7"/>
        <v>280.48133321205785</v>
      </c>
    </row>
    <row r="165" spans="1:10" x14ac:dyDescent="0.35">
      <c r="A165" s="1" t="str">
        <f t="shared" si="8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'2022 Regulation-up'!$E22</f>
        <v>481.24666633084422</v>
      </c>
      <c r="H165" s="7">
        <f>'2022 Regulation-up (NoSolarAdj)'!$E22</f>
        <v>433</v>
      </c>
      <c r="I165" s="7">
        <f t="shared" si="9"/>
        <v>12</v>
      </c>
      <c r="J165" s="7">
        <f t="shared" si="7"/>
        <v>154.24666633084422</v>
      </c>
    </row>
    <row r="166" spans="1:10" x14ac:dyDescent="0.35">
      <c r="A166" s="1" t="str">
        <f t="shared" si="8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'2022 Regulation-up'!$E23</f>
        <v>313.199999922514</v>
      </c>
      <c r="H166" s="7">
        <f>'2022 Regulation-up (NoSolarAdj)'!$E23</f>
        <v>304</v>
      </c>
      <c r="I166" s="7">
        <f t="shared" si="9"/>
        <v>4</v>
      </c>
      <c r="J166" s="7">
        <f t="shared" si="7"/>
        <v>8.8000000774860041</v>
      </c>
    </row>
    <row r="167" spans="1:10" x14ac:dyDescent="0.35">
      <c r="A167" s="1" t="str">
        <f t="shared" si="8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'2022 Regulation-up'!$E24</f>
        <v>279.27700000504649</v>
      </c>
      <c r="H167" s="7">
        <f>'2022 Regulation-up (NoSolarAdj)'!$E24</f>
        <v>279</v>
      </c>
      <c r="I167" s="7">
        <f t="shared" si="9"/>
        <v>11</v>
      </c>
      <c r="J167" s="7">
        <f t="shared" si="7"/>
        <v>69.722999994953511</v>
      </c>
    </row>
    <row r="168" spans="1:10" x14ac:dyDescent="0.35">
      <c r="A168" s="1" t="str">
        <f t="shared" si="8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'2022 Regulation-up'!$E25</f>
        <v>174.07333343774081</v>
      </c>
      <c r="H168" s="7">
        <f>'2022 Regulation-up (NoSolarAdj)'!$E25</f>
        <v>174</v>
      </c>
      <c r="I168" s="7">
        <f t="shared" si="9"/>
        <v>8</v>
      </c>
      <c r="J168" s="7">
        <f t="shared" si="7"/>
        <v>15.926666562259186</v>
      </c>
    </row>
    <row r="169" spans="1:10" x14ac:dyDescent="0.35">
      <c r="A169" s="1" t="str">
        <f t="shared" si="8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'2022 Regulation-up'!$E26</f>
        <v>225.08000011742121</v>
      </c>
      <c r="H169" s="7">
        <f>'2022 Regulation-up (NoSolarAdj)'!$E26</f>
        <v>225</v>
      </c>
      <c r="I169" s="7">
        <f t="shared" si="9"/>
        <v>210</v>
      </c>
      <c r="J169" s="7">
        <f t="shared" si="7"/>
        <v>13.919999882578793</v>
      </c>
    </row>
    <row r="170" spans="1:10" x14ac:dyDescent="0.35">
      <c r="A170" s="1" t="str">
        <f t="shared" si="8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'2022 Regulation-down'!$E3</f>
        <v>363.23733342656237</v>
      </c>
      <c r="H170" s="7">
        <f>'2022 Regulation-dwn(NoSolarAdj)'!$E3</f>
        <v>363</v>
      </c>
      <c r="I170" s="7">
        <f t="shared" si="9"/>
        <v>10</v>
      </c>
      <c r="J170" s="7">
        <f t="shared" si="7"/>
        <v>22.237333426562373</v>
      </c>
    </row>
    <row r="171" spans="1:10" x14ac:dyDescent="0.35">
      <c r="A171" s="1" t="str">
        <f t="shared" si="8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'2022 Regulation-down'!$E4</f>
        <v>294.62933330560719</v>
      </c>
      <c r="H171" s="7">
        <f>'2022 Regulation-dwn(NoSolarAdj)'!$E4</f>
        <v>295</v>
      </c>
      <c r="I171" s="7">
        <f t="shared" si="9"/>
        <v>12</v>
      </c>
      <c r="J171" s="7">
        <f t="shared" si="7"/>
        <v>4.6293333056071901</v>
      </c>
    </row>
    <row r="172" spans="1:10" x14ac:dyDescent="0.35">
      <c r="A172" s="1" t="str">
        <f t="shared" si="8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'2022 Regulation-down'!$E5</f>
        <v>240.79599956773839</v>
      </c>
      <c r="H172" s="7">
        <f>'2022 Regulation-dwn(NoSolarAdj)'!$E5</f>
        <v>241</v>
      </c>
      <c r="I172" s="7">
        <f t="shared" si="9"/>
        <v>12</v>
      </c>
      <c r="J172" s="7">
        <f t="shared" si="7"/>
        <v>7.2040004322616085</v>
      </c>
    </row>
    <row r="173" spans="1:10" x14ac:dyDescent="0.35">
      <c r="A173" s="1" t="str">
        <f t="shared" si="8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'2022 Regulation-down'!$E6</f>
        <v>228.7248885825276</v>
      </c>
      <c r="H173" s="7">
        <f>'2022 Regulation-dwn(NoSolarAdj)'!$E6</f>
        <v>229</v>
      </c>
      <c r="I173" s="7">
        <f t="shared" si="9"/>
        <v>6</v>
      </c>
      <c r="J173" s="7">
        <f t="shared" si="7"/>
        <v>12.724888582527598</v>
      </c>
    </row>
    <row r="174" spans="1:10" x14ac:dyDescent="0.35">
      <c r="A174" s="1" t="str">
        <f t="shared" si="8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'2022 Regulation-down'!$E7</f>
        <v>210.2906663070122</v>
      </c>
      <c r="H174" s="7">
        <f>'2022 Regulation-dwn(NoSolarAdj)'!$E7</f>
        <v>210</v>
      </c>
      <c r="I174" s="7">
        <f t="shared" si="9"/>
        <v>21</v>
      </c>
      <c r="J174" s="7">
        <f t="shared" si="7"/>
        <v>15.290666307012202</v>
      </c>
    </row>
    <row r="175" spans="1:10" x14ac:dyDescent="0.35">
      <c r="A175" s="1" t="str">
        <f t="shared" si="8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'2022 Regulation-down'!$E8</f>
        <v>256.79444447656471</v>
      </c>
      <c r="H175" s="7">
        <f>'2022 Regulation-dwn(NoSolarAdj)'!$E8</f>
        <v>257</v>
      </c>
      <c r="I175" s="7">
        <f t="shared" si="9"/>
        <v>7</v>
      </c>
      <c r="J175" s="7">
        <f t="shared" si="7"/>
        <v>23.205555523435294</v>
      </c>
    </row>
    <row r="176" spans="1:10" x14ac:dyDescent="0.35">
      <c r="A176" s="1" t="str">
        <f t="shared" si="8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'2022 Regulation-down'!$E9</f>
        <v>236.44266638408101</v>
      </c>
      <c r="H176" s="7">
        <f>'2022 Regulation-dwn(NoSolarAdj)'!$E9</f>
        <v>235</v>
      </c>
      <c r="I176" s="7">
        <f t="shared" si="9"/>
        <v>4</v>
      </c>
      <c r="J176" s="7">
        <f t="shared" si="7"/>
        <v>17.557333615918992</v>
      </c>
    </row>
    <row r="177" spans="1:10" x14ac:dyDescent="0.35">
      <c r="A177" s="1" t="str">
        <f t="shared" si="8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'2022 Regulation-down'!$E10</f>
        <v>291.94266673969105</v>
      </c>
      <c r="H177" s="7">
        <f>'2022 Regulation-dwn(NoSolarAdj)'!$E10</f>
        <v>275</v>
      </c>
      <c r="I177" s="7">
        <f t="shared" si="9"/>
        <v>11</v>
      </c>
      <c r="J177" s="7">
        <f t="shared" si="7"/>
        <v>55.942666739691049</v>
      </c>
    </row>
    <row r="178" spans="1:10" x14ac:dyDescent="0.35">
      <c r="A178" s="1" t="str">
        <f t="shared" si="8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'2022 Regulation-down'!$E11</f>
        <v>393.84066676422952</v>
      </c>
      <c r="H178" s="7">
        <f>'2022 Regulation-dwn(NoSolarAdj)'!$E11</f>
        <v>341</v>
      </c>
      <c r="I178" s="7">
        <f t="shared" si="9"/>
        <v>8</v>
      </c>
      <c r="J178" s="7">
        <f t="shared" si="7"/>
        <v>206.84066676422952</v>
      </c>
    </row>
    <row r="179" spans="1:10" x14ac:dyDescent="0.35">
      <c r="A179" s="1" t="str">
        <f t="shared" si="8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'2022 Regulation-down'!$E12</f>
        <v>488.82800008766355</v>
      </c>
      <c r="H179" s="7">
        <f>'2022 Regulation-dwn(NoSolarAdj)'!$E12</f>
        <v>411</v>
      </c>
      <c r="I179" s="7">
        <f t="shared" si="9"/>
        <v>4</v>
      </c>
      <c r="J179" s="7">
        <f t="shared" si="7"/>
        <v>238.82800008766355</v>
      </c>
    </row>
    <row r="180" spans="1:10" x14ac:dyDescent="0.35">
      <c r="A180" s="1" t="str">
        <f t="shared" si="8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'2022 Regulation-down'!$E13</f>
        <v>402.76000002324582</v>
      </c>
      <c r="H180" s="7">
        <f>'2022 Regulation-dwn(NoSolarAdj)'!$E13</f>
        <v>331</v>
      </c>
      <c r="I180" s="7">
        <f t="shared" si="9"/>
        <v>0</v>
      </c>
      <c r="J180" s="7">
        <f t="shared" si="7"/>
        <v>204.76000002324582</v>
      </c>
    </row>
    <row r="181" spans="1:10" x14ac:dyDescent="0.35">
      <c r="A181" s="1" t="str">
        <f t="shared" si="8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'2022 Regulation-down'!$E14</f>
        <v>415.85333330836147</v>
      </c>
      <c r="H181" s="7">
        <f>'2022 Regulation-dwn(NoSolarAdj)'!$E14</f>
        <v>342</v>
      </c>
      <c r="I181" s="7">
        <f t="shared" si="9"/>
        <v>4</v>
      </c>
      <c r="J181" s="7">
        <f t="shared" si="7"/>
        <v>200.85333330836147</v>
      </c>
    </row>
    <row r="182" spans="1:10" x14ac:dyDescent="0.35">
      <c r="A182" s="1" t="str">
        <f t="shared" si="8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'2022 Regulation-down'!$E15</f>
        <v>405.51999993883072</v>
      </c>
      <c r="H182" s="7">
        <f>'2022 Regulation-dwn(NoSolarAdj)'!$E15</f>
        <v>328</v>
      </c>
      <c r="I182" s="7">
        <f t="shared" si="9"/>
        <v>2</v>
      </c>
      <c r="J182" s="7">
        <f t="shared" si="7"/>
        <v>189.51999993883072</v>
      </c>
    </row>
    <row r="183" spans="1:10" x14ac:dyDescent="0.35">
      <c r="A183" s="1" t="str">
        <f t="shared" si="8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'2022 Regulation-down'!$E16</f>
        <v>372.25733323606352</v>
      </c>
      <c r="H183" s="7">
        <f>'2022 Regulation-dwn(NoSolarAdj)'!$E16</f>
        <v>309</v>
      </c>
      <c r="I183" s="7">
        <f t="shared" si="9"/>
        <v>17</v>
      </c>
      <c r="J183" s="7">
        <f t="shared" si="7"/>
        <v>169.25733323606352</v>
      </c>
    </row>
    <row r="184" spans="1:10" x14ac:dyDescent="0.35">
      <c r="A184" s="1" t="str">
        <f t="shared" si="8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'2022 Regulation-down'!$E17</f>
        <v>419.09266657847911</v>
      </c>
      <c r="H184" s="7">
        <f>'2022 Regulation-dwn(NoSolarAdj)'!$E17</f>
        <v>349</v>
      </c>
      <c r="I184" s="7">
        <f t="shared" si="9"/>
        <v>2</v>
      </c>
      <c r="J184" s="7">
        <f t="shared" si="7"/>
        <v>183.09266657847911</v>
      </c>
    </row>
    <row r="185" spans="1:10" x14ac:dyDescent="0.35">
      <c r="A185" s="1" t="str">
        <f t="shared" si="8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'2022 Regulation-down'!$E18</f>
        <v>455.41333303339781</v>
      </c>
      <c r="H185" s="7">
        <f>'2022 Regulation-dwn(NoSolarAdj)'!$E18</f>
        <v>376</v>
      </c>
      <c r="I185" s="7">
        <f t="shared" si="9"/>
        <v>3</v>
      </c>
      <c r="J185" s="7">
        <f t="shared" si="7"/>
        <v>262.41333303339781</v>
      </c>
    </row>
    <row r="186" spans="1:10" x14ac:dyDescent="0.35">
      <c r="A186" s="1" t="str">
        <f t="shared" si="8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'2022 Regulation-down'!$E19</f>
        <v>450.01999984215945</v>
      </c>
      <c r="H186" s="7">
        <f>'2022 Regulation-dwn(NoSolarAdj)'!$E19</f>
        <v>352</v>
      </c>
      <c r="I186" s="7">
        <f t="shared" si="9"/>
        <v>17</v>
      </c>
      <c r="J186" s="7">
        <f t="shared" si="7"/>
        <v>192.01999984215945</v>
      </c>
    </row>
    <row r="187" spans="1:10" x14ac:dyDescent="0.35">
      <c r="A187" s="1" t="str">
        <f t="shared" si="8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'2022 Regulation-down'!$E20</f>
        <v>411.62666652202608</v>
      </c>
      <c r="H187" s="7">
        <f>'2022 Regulation-dwn(NoSolarAdj)'!$E20</f>
        <v>312</v>
      </c>
      <c r="I187" s="7">
        <f t="shared" si="9"/>
        <v>12</v>
      </c>
      <c r="J187" s="7">
        <f t="shared" si="7"/>
        <v>103.62666652202608</v>
      </c>
    </row>
    <row r="188" spans="1:10" x14ac:dyDescent="0.35">
      <c r="A188" s="1" t="str">
        <f t="shared" si="8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'2022 Regulation-down'!$E21</f>
        <v>430.85066650708518</v>
      </c>
      <c r="H188" s="7">
        <f>'2022 Regulation-dwn(NoSolarAdj)'!$E21</f>
        <v>350</v>
      </c>
      <c r="I188" s="7">
        <f t="shared" si="9"/>
        <v>26</v>
      </c>
      <c r="J188" s="7">
        <f t="shared" si="7"/>
        <v>22.85066650708518</v>
      </c>
    </row>
    <row r="189" spans="1:10" x14ac:dyDescent="0.35">
      <c r="A189" s="1" t="str">
        <f t="shared" si="8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'2022 Regulation-down'!$E22</f>
        <v>371.03999986499548</v>
      </c>
      <c r="H189" s="7">
        <f>'2022 Regulation-dwn(NoSolarAdj)'!$E22</f>
        <v>345</v>
      </c>
      <c r="I189" s="7">
        <f t="shared" si="9"/>
        <v>29</v>
      </c>
      <c r="J189" s="7">
        <f t="shared" si="7"/>
        <v>54.03999986499548</v>
      </c>
    </row>
    <row r="190" spans="1:10" x14ac:dyDescent="0.35">
      <c r="A190" s="1" t="str">
        <f t="shared" si="8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'2022 Regulation-down'!$E23</f>
        <v>407.76399974158647</v>
      </c>
      <c r="H190" s="7">
        <f>'2022 Regulation-dwn(NoSolarAdj)'!$E23</f>
        <v>406</v>
      </c>
      <c r="I190" s="7">
        <f t="shared" si="9"/>
        <v>26</v>
      </c>
      <c r="J190" s="7">
        <f t="shared" si="7"/>
        <v>25.236000258413526</v>
      </c>
    </row>
    <row r="191" spans="1:10" x14ac:dyDescent="0.35">
      <c r="A191" s="1" t="str">
        <f t="shared" si="8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'2022 Regulation-down'!$E24</f>
        <v>456.35466697936261</v>
      </c>
      <c r="H191" s="7">
        <f>'2022 Regulation-dwn(NoSolarAdj)'!$E24</f>
        <v>456</v>
      </c>
      <c r="I191" s="7">
        <f t="shared" si="9"/>
        <v>25</v>
      </c>
      <c r="J191" s="7">
        <f t="shared" si="7"/>
        <v>27.645333020637395</v>
      </c>
    </row>
    <row r="192" spans="1:10" x14ac:dyDescent="0.35">
      <c r="A192" s="1" t="str">
        <f t="shared" si="8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'2022 Regulation-down'!$E25</f>
        <v>469.7658330040673</v>
      </c>
      <c r="H192" s="7">
        <f>'2022 Regulation-dwn(NoSolarAdj)'!$E25</f>
        <v>470</v>
      </c>
      <c r="I192" s="7">
        <f t="shared" si="9"/>
        <v>20</v>
      </c>
      <c r="J192" s="7">
        <f t="shared" si="7"/>
        <v>43.234166995932696</v>
      </c>
    </row>
    <row r="193" spans="1:10" x14ac:dyDescent="0.35">
      <c r="A193" s="1" t="str">
        <f t="shared" si="8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'2022 Regulation-down'!$E26</f>
        <v>445.76666636640829</v>
      </c>
      <c r="H193" s="7">
        <f>'2022 Regulation-dwn(NoSolarAdj)'!$E26</f>
        <v>446</v>
      </c>
      <c r="I193" s="7">
        <f t="shared" si="9"/>
        <v>6</v>
      </c>
      <c r="J193" s="7">
        <f t="shared" si="7"/>
        <v>14.766666366408288</v>
      </c>
    </row>
    <row r="194" spans="1:10" x14ac:dyDescent="0.35">
      <c r="A194" s="1" t="str">
        <f t="shared" si="8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'2022 Regulation-up'!$F3</f>
        <v>200.16000011563301</v>
      </c>
      <c r="H194" s="7">
        <f>'2022 Regulation-up (NoSolarAdj)'!$F3</f>
        <v>200</v>
      </c>
      <c r="I194" s="7">
        <f t="shared" si="9"/>
        <v>2</v>
      </c>
      <c r="J194" s="7">
        <f t="shared" ref="J194:J257" si="10">ABS(G194-F194)</f>
        <v>19.839999884366989</v>
      </c>
    </row>
    <row r="195" spans="1:10" x14ac:dyDescent="0.35">
      <c r="A195" s="1" t="str">
        <f t="shared" ref="A195:A258" si="11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'2022 Regulation-up'!$F4</f>
        <v>266.20000007748598</v>
      </c>
      <c r="H195" s="7">
        <f>'2022 Regulation-up (NoSolarAdj)'!$F4</f>
        <v>266</v>
      </c>
      <c r="I195" s="7">
        <f t="shared" ref="I195:I258" si="12">ABS(F195-E195)</f>
        <v>23</v>
      </c>
      <c r="J195" s="7">
        <f t="shared" si="10"/>
        <v>33.200000077485981</v>
      </c>
    </row>
    <row r="196" spans="1:10" x14ac:dyDescent="0.35">
      <c r="A196" s="1" t="str">
        <f t="shared" si="11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'2022 Regulation-up'!$F5</f>
        <v>256.98999973237522</v>
      </c>
      <c r="H196" s="7">
        <f>'2022 Regulation-up (NoSolarAdj)'!$F5</f>
        <v>257</v>
      </c>
      <c r="I196" s="7">
        <f t="shared" si="12"/>
        <v>12</v>
      </c>
      <c r="J196" s="7">
        <f t="shared" si="10"/>
        <v>35.989999732375225</v>
      </c>
    </row>
    <row r="197" spans="1:10" x14ac:dyDescent="0.35">
      <c r="A197" s="1" t="str">
        <f t="shared" si="11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'2022 Regulation-up'!$F6</f>
        <v>267.36000007490321</v>
      </c>
      <c r="H197" s="7">
        <f>'2022 Regulation-up (NoSolarAdj)'!$F6</f>
        <v>267</v>
      </c>
      <c r="I197" s="7">
        <f t="shared" si="12"/>
        <v>11</v>
      </c>
      <c r="J197" s="7">
        <f t="shared" si="10"/>
        <v>38.360000074903212</v>
      </c>
    </row>
    <row r="198" spans="1:10" x14ac:dyDescent="0.35">
      <c r="A198" s="1" t="str">
        <f t="shared" si="11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'2022 Regulation-up'!$F7</f>
        <v>288.41600011587138</v>
      </c>
      <c r="H198" s="7">
        <f>'2022 Regulation-up (NoSolarAdj)'!$F7</f>
        <v>288</v>
      </c>
      <c r="I198" s="7">
        <f t="shared" si="12"/>
        <v>13</v>
      </c>
      <c r="J198" s="7">
        <f t="shared" si="10"/>
        <v>19.583999884128616</v>
      </c>
    </row>
    <row r="199" spans="1:10" x14ac:dyDescent="0.35">
      <c r="A199" s="1" t="str">
        <f t="shared" si="11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'2022 Regulation-up'!$F8</f>
        <v>363.20000007748598</v>
      </c>
      <c r="H199" s="7">
        <f>'2022 Regulation-up (NoSolarAdj)'!$F8</f>
        <v>363</v>
      </c>
      <c r="I199" s="7">
        <f t="shared" si="12"/>
        <v>2</v>
      </c>
      <c r="J199" s="7">
        <f t="shared" si="10"/>
        <v>59.799999922514019</v>
      </c>
    </row>
    <row r="200" spans="1:10" x14ac:dyDescent="0.35">
      <c r="A200" s="1" t="str">
        <f t="shared" si="11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'2022 Regulation-up'!$F9</f>
        <v>511.20000007748598</v>
      </c>
      <c r="H200" s="7">
        <f>'2022 Regulation-up (NoSolarAdj)'!$F9</f>
        <v>514</v>
      </c>
      <c r="I200" s="7">
        <f t="shared" si="12"/>
        <v>29</v>
      </c>
      <c r="J200" s="7">
        <f t="shared" si="10"/>
        <v>88.799999922514019</v>
      </c>
    </row>
    <row r="201" spans="1:10" x14ac:dyDescent="0.35">
      <c r="A201" s="1" t="str">
        <f t="shared" si="11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'2022 Regulation-up'!$F10</f>
        <v>357.4337778737148</v>
      </c>
      <c r="H201" s="7">
        <f>'2022 Regulation-up (NoSolarAdj)'!$F10</f>
        <v>368</v>
      </c>
      <c r="I201" s="7">
        <f t="shared" si="12"/>
        <v>102</v>
      </c>
      <c r="J201" s="7">
        <f t="shared" si="10"/>
        <v>2.4337778737148028</v>
      </c>
    </row>
    <row r="202" spans="1:10" x14ac:dyDescent="0.35">
      <c r="A202" s="1" t="str">
        <f t="shared" si="11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'2022 Regulation-up'!$F11</f>
        <v>404.20000007748598</v>
      </c>
      <c r="H202" s="7">
        <f>'2022 Regulation-up (NoSolarAdj)'!$F11</f>
        <v>387</v>
      </c>
      <c r="I202" s="7">
        <f t="shared" si="12"/>
        <v>68</v>
      </c>
      <c r="J202" s="7">
        <f t="shared" si="10"/>
        <v>36.200000077485981</v>
      </c>
    </row>
    <row r="203" spans="1:10" x14ac:dyDescent="0.35">
      <c r="A203" s="1" t="str">
        <f t="shared" si="11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'2022 Regulation-up'!$F12</f>
        <v>502.16000011563301</v>
      </c>
      <c r="H203" s="7">
        <f>'2022 Regulation-up (NoSolarAdj)'!$F12</f>
        <v>437</v>
      </c>
      <c r="I203" s="7">
        <f t="shared" si="12"/>
        <v>91</v>
      </c>
      <c r="J203" s="7">
        <f t="shared" si="10"/>
        <v>100.16000011563301</v>
      </c>
    </row>
    <row r="204" spans="1:10" x14ac:dyDescent="0.35">
      <c r="A204" s="1" t="str">
        <f t="shared" si="11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'2022 Regulation-up'!$F13</f>
        <v>579.55088896540303</v>
      </c>
      <c r="H204" s="7">
        <f>'2022 Regulation-up (NoSolarAdj)'!$F13</f>
        <v>504</v>
      </c>
      <c r="I204" s="7">
        <f t="shared" si="12"/>
        <v>67</v>
      </c>
      <c r="J204" s="7">
        <f t="shared" si="10"/>
        <v>115.55088896540303</v>
      </c>
    </row>
    <row r="205" spans="1:10" x14ac:dyDescent="0.35">
      <c r="A205" s="1" t="str">
        <f t="shared" si="11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'2022 Regulation-up'!$F14</f>
        <v>565.35999980568886</v>
      </c>
      <c r="H205" s="7">
        <f>'2022 Regulation-up (NoSolarAdj)'!$F14</f>
        <v>511</v>
      </c>
      <c r="I205" s="7">
        <f t="shared" si="12"/>
        <v>60</v>
      </c>
      <c r="J205" s="7">
        <f t="shared" si="10"/>
        <v>97.359999805688858</v>
      </c>
    </row>
    <row r="206" spans="1:10" x14ac:dyDescent="0.35">
      <c r="A206" s="1" t="str">
        <f t="shared" si="11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'2022 Regulation-up'!$F15</f>
        <v>535.48399973660707</v>
      </c>
      <c r="H206" s="7">
        <f>'2022 Regulation-up (NoSolarAdj)'!$F15</f>
        <v>477</v>
      </c>
      <c r="I206" s="7">
        <f t="shared" si="12"/>
        <v>15</v>
      </c>
      <c r="J206" s="7">
        <f t="shared" si="10"/>
        <v>113.48399973660707</v>
      </c>
    </row>
    <row r="207" spans="1:10" x14ac:dyDescent="0.35">
      <c r="A207" s="1" t="str">
        <f t="shared" si="11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'2022 Regulation-up'!$F16</f>
        <v>510.8999996289611</v>
      </c>
      <c r="H207" s="7">
        <f>'2022 Regulation-up (NoSolarAdj)'!$F16</f>
        <v>452</v>
      </c>
      <c r="I207" s="7">
        <f t="shared" si="12"/>
        <v>69</v>
      </c>
      <c r="J207" s="7">
        <f t="shared" si="10"/>
        <v>97.899999628961098</v>
      </c>
    </row>
    <row r="208" spans="1:10" x14ac:dyDescent="0.35">
      <c r="A208" s="1" t="str">
        <f t="shared" si="11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'2022 Regulation-up'!$F17</f>
        <v>485.6993331198891</v>
      </c>
      <c r="H208" s="7">
        <f>'2022 Regulation-up (NoSolarAdj)'!$F17</f>
        <v>406</v>
      </c>
      <c r="I208" s="7">
        <f t="shared" si="12"/>
        <v>24</v>
      </c>
      <c r="J208" s="7">
        <f t="shared" si="10"/>
        <v>160.6993331198891</v>
      </c>
    </row>
    <row r="209" spans="1:10" x14ac:dyDescent="0.35">
      <c r="A209" s="1" t="str">
        <f t="shared" si="11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'2022 Regulation-up'!$F18</f>
        <v>490.70949931095038</v>
      </c>
      <c r="H209" s="7">
        <f>'2022 Regulation-up (NoSolarAdj)'!$F18</f>
        <v>411</v>
      </c>
      <c r="I209" s="7">
        <f t="shared" si="12"/>
        <v>38</v>
      </c>
      <c r="J209" s="7">
        <f t="shared" si="10"/>
        <v>192.70949931095038</v>
      </c>
    </row>
    <row r="210" spans="1:10" x14ac:dyDescent="0.35">
      <c r="A210" s="1" t="str">
        <f t="shared" si="11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'2022 Regulation-up'!$F19</f>
        <v>503.19999965727328</v>
      </c>
      <c r="H210" s="7">
        <f>'2022 Regulation-up (NoSolarAdj)'!$F19</f>
        <v>411</v>
      </c>
      <c r="I210" s="7">
        <f t="shared" si="12"/>
        <v>44</v>
      </c>
      <c r="J210" s="7">
        <f t="shared" si="10"/>
        <v>246.19999965727328</v>
      </c>
    </row>
    <row r="211" spans="1:10" x14ac:dyDescent="0.35">
      <c r="A211" s="1" t="str">
        <f t="shared" si="11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'2022 Regulation-up'!$F20</f>
        <v>417.00194378296533</v>
      </c>
      <c r="H211" s="7">
        <f>'2022 Regulation-up (NoSolarAdj)'!$F20</f>
        <v>329</v>
      </c>
      <c r="I211" s="7">
        <f t="shared" si="12"/>
        <v>6</v>
      </c>
      <c r="J211" s="7">
        <f t="shared" si="10"/>
        <v>190.00194378296533</v>
      </c>
    </row>
    <row r="212" spans="1:10" x14ac:dyDescent="0.35">
      <c r="A212" s="1" t="str">
        <f t="shared" si="11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'2022 Regulation-up'!$F21</f>
        <v>454.43099994659417</v>
      </c>
      <c r="H212" s="7">
        <f>'2022 Regulation-up (NoSolarAdj)'!$F21</f>
        <v>370</v>
      </c>
      <c r="I212" s="7">
        <f t="shared" si="12"/>
        <v>37</v>
      </c>
      <c r="J212" s="7">
        <f t="shared" si="10"/>
        <v>230.43099994659417</v>
      </c>
    </row>
    <row r="213" spans="1:10" x14ac:dyDescent="0.35">
      <c r="A213" s="1" t="str">
        <f t="shared" si="11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'2022 Regulation-up'!$F22</f>
        <v>444.92999970614909</v>
      </c>
      <c r="H213" s="7">
        <f>'2022 Regulation-up (NoSolarAdj)'!$F22</f>
        <v>394</v>
      </c>
      <c r="I213" s="7">
        <f t="shared" si="12"/>
        <v>1</v>
      </c>
      <c r="J213" s="7">
        <f t="shared" si="10"/>
        <v>167.92999970614909</v>
      </c>
    </row>
    <row r="214" spans="1:10" x14ac:dyDescent="0.35">
      <c r="A214" s="1" t="str">
        <f t="shared" si="11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'2022 Regulation-up'!$F23</f>
        <v>304.07999993860722</v>
      </c>
      <c r="H214" s="7">
        <f>'2022 Regulation-up (NoSolarAdj)'!$F23</f>
        <v>287</v>
      </c>
      <c r="I214" s="7">
        <f t="shared" si="12"/>
        <v>11</v>
      </c>
      <c r="J214" s="7">
        <f t="shared" si="10"/>
        <v>46.079999938607216</v>
      </c>
    </row>
    <row r="215" spans="1:10" x14ac:dyDescent="0.35">
      <c r="A215" s="1" t="str">
        <f t="shared" si="11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'2022 Regulation-up'!$F24</f>
        <v>471.20000007748598</v>
      </c>
      <c r="H215" s="7">
        <f>'2022 Regulation-up (NoSolarAdj)'!$F24</f>
        <v>469</v>
      </c>
      <c r="I215" s="7">
        <f t="shared" si="12"/>
        <v>192</v>
      </c>
      <c r="J215" s="7">
        <f t="shared" si="10"/>
        <v>28.200000077485981</v>
      </c>
    </row>
    <row r="216" spans="1:10" x14ac:dyDescent="0.35">
      <c r="A216" s="1" t="str">
        <f t="shared" si="11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'2022 Regulation-up'!$F25</f>
        <v>238.5420002388457</v>
      </c>
      <c r="H216" s="7">
        <f>'2022 Regulation-up (NoSolarAdj)'!$F25</f>
        <v>239</v>
      </c>
      <c r="I216" s="7">
        <f t="shared" si="12"/>
        <v>63</v>
      </c>
      <c r="J216" s="7">
        <f t="shared" si="10"/>
        <v>20.542000238845702</v>
      </c>
    </row>
    <row r="217" spans="1:10" x14ac:dyDescent="0.35">
      <c r="A217" s="1" t="str">
        <f t="shared" si="11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'2022 Regulation-up'!$F26</f>
        <v>171.16000011563301</v>
      </c>
      <c r="H217" s="7">
        <f>'2022 Regulation-up (NoSolarAdj)'!$F26</f>
        <v>171</v>
      </c>
      <c r="I217" s="7">
        <f t="shared" si="12"/>
        <v>18</v>
      </c>
      <c r="J217" s="7">
        <f t="shared" si="10"/>
        <v>15.839999884366989</v>
      </c>
    </row>
    <row r="218" spans="1:10" x14ac:dyDescent="0.35">
      <c r="A218" s="1" t="str">
        <f t="shared" si="11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'2022 Regulation-down'!$F3</f>
        <v>425.35500013977293</v>
      </c>
      <c r="H218" s="7">
        <f>'2022 Regulation-dwn(NoSolarAdj)'!$F3</f>
        <v>425</v>
      </c>
      <c r="I218" s="7">
        <f t="shared" si="12"/>
        <v>28</v>
      </c>
      <c r="J218" s="7">
        <f t="shared" si="10"/>
        <v>35.355000139772926</v>
      </c>
    </row>
    <row r="219" spans="1:10" x14ac:dyDescent="0.35">
      <c r="A219" s="1" t="str">
        <f t="shared" si="11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'2022 Regulation-down'!$F4</f>
        <v>330.55155555522072</v>
      </c>
      <c r="H219" s="7">
        <f>'2022 Regulation-dwn(NoSolarAdj)'!$F4</f>
        <v>331</v>
      </c>
      <c r="I219" s="7">
        <f t="shared" si="12"/>
        <v>4</v>
      </c>
      <c r="J219" s="7">
        <f t="shared" si="10"/>
        <v>14.551555555220716</v>
      </c>
    </row>
    <row r="220" spans="1:10" x14ac:dyDescent="0.35">
      <c r="A220" s="1" t="str">
        <f t="shared" si="11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'2022 Regulation-down'!$F5</f>
        <v>246.4559998631477</v>
      </c>
      <c r="H220" s="7">
        <f>'2022 Regulation-dwn(NoSolarAdj)'!$F5</f>
        <v>246</v>
      </c>
      <c r="I220" s="7">
        <f t="shared" si="12"/>
        <v>20</v>
      </c>
      <c r="J220" s="7">
        <f t="shared" si="10"/>
        <v>11.455999863147696</v>
      </c>
    </row>
    <row r="221" spans="1:10" x14ac:dyDescent="0.35">
      <c r="A221" s="1" t="str">
        <f t="shared" si="11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'2022 Regulation-down'!$F6</f>
        <v>226.50133322427669</v>
      </c>
      <c r="H221" s="7">
        <f>'2022 Regulation-dwn(NoSolarAdj)'!$F6</f>
        <v>227</v>
      </c>
      <c r="I221" s="7">
        <f t="shared" si="12"/>
        <v>4</v>
      </c>
      <c r="J221" s="7">
        <f t="shared" si="10"/>
        <v>9.5013332242766921</v>
      </c>
    </row>
    <row r="222" spans="1:10" x14ac:dyDescent="0.35">
      <c r="A222" s="1" t="str">
        <f t="shared" si="11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'2022 Regulation-down'!$F7</f>
        <v>229.7306667293112</v>
      </c>
      <c r="H222" s="7">
        <f>'2022 Regulation-dwn(NoSolarAdj)'!$F7</f>
        <v>230</v>
      </c>
      <c r="I222" s="7">
        <f t="shared" si="12"/>
        <v>31</v>
      </c>
      <c r="J222" s="7">
        <f t="shared" si="10"/>
        <v>12.730666729311196</v>
      </c>
    </row>
    <row r="223" spans="1:10" x14ac:dyDescent="0.35">
      <c r="A223" s="1" t="str">
        <f t="shared" si="11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'2022 Regulation-down'!$F8</f>
        <v>304.16399992182852</v>
      </c>
      <c r="H223" s="7">
        <f>'2022 Regulation-dwn(NoSolarAdj)'!$F8</f>
        <v>304</v>
      </c>
      <c r="I223" s="7">
        <f t="shared" si="12"/>
        <v>31</v>
      </c>
      <c r="J223" s="7">
        <f t="shared" si="10"/>
        <v>6.1639999218285197</v>
      </c>
    </row>
    <row r="224" spans="1:10" x14ac:dyDescent="0.35">
      <c r="A224" s="1" t="str">
        <f t="shared" si="11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'2022 Regulation-down'!$F9</f>
        <v>262.70799980250501</v>
      </c>
      <c r="H224" s="7">
        <f>'2022 Regulation-dwn(NoSolarAdj)'!$F9</f>
        <v>257</v>
      </c>
      <c r="I224" s="7">
        <f t="shared" si="12"/>
        <v>27</v>
      </c>
      <c r="J224" s="7">
        <f t="shared" si="10"/>
        <v>10.707999802505014</v>
      </c>
    </row>
    <row r="225" spans="1:10" x14ac:dyDescent="0.35">
      <c r="A225" s="1" t="str">
        <f t="shared" si="11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'2022 Regulation-down'!$F10</f>
        <v>318.68066646680239</v>
      </c>
      <c r="H225" s="7">
        <f>'2022 Regulation-dwn(NoSolarAdj)'!$F10</f>
        <v>280</v>
      </c>
      <c r="I225" s="7">
        <f t="shared" si="12"/>
        <v>18</v>
      </c>
      <c r="J225" s="7">
        <f t="shared" si="10"/>
        <v>147.68066646680239</v>
      </c>
    </row>
    <row r="226" spans="1:10" x14ac:dyDescent="0.35">
      <c r="A226" s="1" t="str">
        <f t="shared" si="11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'2022 Regulation-down'!$F11</f>
        <v>468.41333318563801</v>
      </c>
      <c r="H226" s="7">
        <f>'2022 Regulation-dwn(NoSolarAdj)'!$F11</f>
        <v>389</v>
      </c>
      <c r="I226" s="7">
        <f t="shared" si="12"/>
        <v>8</v>
      </c>
      <c r="J226" s="7">
        <f t="shared" si="10"/>
        <v>238.41333318563801</v>
      </c>
    </row>
    <row r="227" spans="1:10" x14ac:dyDescent="0.35">
      <c r="A227" s="1" t="str">
        <f t="shared" si="11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'2022 Regulation-down'!$F12</f>
        <v>442.00133326227467</v>
      </c>
      <c r="H227" s="7">
        <f>'2022 Regulation-dwn(NoSolarAdj)'!$F12</f>
        <v>362</v>
      </c>
      <c r="I227" s="7">
        <f t="shared" si="12"/>
        <v>5</v>
      </c>
      <c r="J227" s="7">
        <f t="shared" si="10"/>
        <v>231.00133326227467</v>
      </c>
    </row>
    <row r="228" spans="1:10" x14ac:dyDescent="0.35">
      <c r="A228" s="1" t="str">
        <f t="shared" si="11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'2022 Regulation-down'!$F13</f>
        <v>631.31266650371253</v>
      </c>
      <c r="H228" s="7">
        <f>'2022 Regulation-dwn(NoSolarAdj)'!$F13</f>
        <v>565</v>
      </c>
      <c r="I228" s="7">
        <f t="shared" si="12"/>
        <v>52</v>
      </c>
      <c r="J228" s="7">
        <f t="shared" si="10"/>
        <v>334.31266650371253</v>
      </c>
    </row>
    <row r="229" spans="1:10" x14ac:dyDescent="0.35">
      <c r="A229" s="1" t="str">
        <f t="shared" si="11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'2022 Regulation-down'!$F14</f>
        <v>395.36866678545874</v>
      </c>
      <c r="H229" s="7">
        <f>'2022 Regulation-dwn(NoSolarAdj)'!$F14</f>
        <v>313</v>
      </c>
      <c r="I229" s="7">
        <f t="shared" si="12"/>
        <v>2</v>
      </c>
      <c r="J229" s="7">
        <f t="shared" si="10"/>
        <v>217.36866678545874</v>
      </c>
    </row>
    <row r="230" spans="1:10" x14ac:dyDescent="0.35">
      <c r="A230" s="1" t="str">
        <f t="shared" si="11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'2022 Regulation-down'!$F15</f>
        <v>386.48177776758871</v>
      </c>
      <c r="H230" s="7">
        <f>'2022 Regulation-dwn(NoSolarAdj)'!$F15</f>
        <v>301</v>
      </c>
      <c r="I230" s="7">
        <f t="shared" si="12"/>
        <v>4</v>
      </c>
      <c r="J230" s="7">
        <f t="shared" si="10"/>
        <v>206.48177776758871</v>
      </c>
    </row>
    <row r="231" spans="1:10" x14ac:dyDescent="0.35">
      <c r="A231" s="1" t="str">
        <f t="shared" si="11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'2022 Regulation-down'!$F16</f>
        <v>361.46600000346081</v>
      </c>
      <c r="H231" s="7">
        <f>'2022 Regulation-dwn(NoSolarAdj)'!$F16</f>
        <v>301</v>
      </c>
      <c r="I231" s="7">
        <f t="shared" si="12"/>
        <v>7</v>
      </c>
      <c r="J231" s="7">
        <f t="shared" si="10"/>
        <v>98.466000003460806</v>
      </c>
    </row>
    <row r="232" spans="1:10" x14ac:dyDescent="0.35">
      <c r="A232" s="1" t="str">
        <f t="shared" si="11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'2022 Regulation-down'!$F17</f>
        <v>345.32555553987623</v>
      </c>
      <c r="H232" s="7">
        <f>'2022 Regulation-dwn(NoSolarAdj)'!$F17</f>
        <v>274</v>
      </c>
      <c r="I232" s="7">
        <f t="shared" si="12"/>
        <v>10</v>
      </c>
      <c r="J232" s="7">
        <f t="shared" si="10"/>
        <v>95.325555539876234</v>
      </c>
    </row>
    <row r="233" spans="1:10" x14ac:dyDescent="0.35">
      <c r="A233" s="1" t="str">
        <f t="shared" si="11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'2022 Regulation-down'!$F18</f>
        <v>388.07933335180081</v>
      </c>
      <c r="H233" s="7">
        <f>'2022 Regulation-dwn(NoSolarAdj)'!$F18</f>
        <v>320</v>
      </c>
      <c r="I233" s="7">
        <f t="shared" si="12"/>
        <v>24</v>
      </c>
      <c r="J233" s="7">
        <f t="shared" si="10"/>
        <v>137.07933335180081</v>
      </c>
    </row>
    <row r="234" spans="1:10" x14ac:dyDescent="0.35">
      <c r="A234" s="1" t="str">
        <f t="shared" si="11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'2022 Regulation-down'!$F19</f>
        <v>414.78666666398448</v>
      </c>
      <c r="H234" s="7">
        <f>'2022 Regulation-dwn(NoSolarAdj)'!$F19</f>
        <v>338</v>
      </c>
      <c r="I234" s="7">
        <f t="shared" si="12"/>
        <v>26</v>
      </c>
      <c r="J234" s="7">
        <f t="shared" si="10"/>
        <v>111.78666666398448</v>
      </c>
    </row>
    <row r="235" spans="1:10" x14ac:dyDescent="0.35">
      <c r="A235" s="1" t="str">
        <f t="shared" si="11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'2022 Regulation-down'!$F20</f>
        <v>489</v>
      </c>
      <c r="H235" s="7">
        <f>'2022 Regulation-dwn(NoSolarAdj)'!$F20</f>
        <v>410</v>
      </c>
      <c r="I235" s="7">
        <f t="shared" si="12"/>
        <v>16</v>
      </c>
      <c r="J235" s="7">
        <f t="shared" si="10"/>
        <v>167</v>
      </c>
    </row>
    <row r="236" spans="1:10" x14ac:dyDescent="0.35">
      <c r="A236" s="1" t="str">
        <f t="shared" si="11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'2022 Regulation-down'!$F21</f>
        <v>490.42533329948782</v>
      </c>
      <c r="H236" s="7">
        <f>'2022 Regulation-dwn(NoSolarAdj)'!$F21</f>
        <v>424</v>
      </c>
      <c r="I236" s="7">
        <f t="shared" si="12"/>
        <v>42</v>
      </c>
      <c r="J236" s="7">
        <f t="shared" si="10"/>
        <v>87.425333299487818</v>
      </c>
    </row>
    <row r="237" spans="1:10" x14ac:dyDescent="0.35">
      <c r="A237" s="1" t="str">
        <f t="shared" si="11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'2022 Regulation-down'!$F22</f>
        <v>418</v>
      </c>
      <c r="H237" s="7">
        <f>'2022 Regulation-dwn(NoSolarAdj)'!$F22</f>
        <v>405</v>
      </c>
      <c r="I237" s="7">
        <f t="shared" si="12"/>
        <v>73</v>
      </c>
      <c r="J237" s="7">
        <f t="shared" si="10"/>
        <v>37</v>
      </c>
    </row>
    <row r="238" spans="1:10" x14ac:dyDescent="0.35">
      <c r="A238" s="1" t="str">
        <f t="shared" si="11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'2022 Regulation-down'!$F23</f>
        <v>401.7066665937503</v>
      </c>
      <c r="H238" s="7">
        <f>'2022 Regulation-dwn(NoSolarAdj)'!$F23</f>
        <v>404</v>
      </c>
      <c r="I238" s="7">
        <f t="shared" si="12"/>
        <v>5</v>
      </c>
      <c r="J238" s="7">
        <f t="shared" si="10"/>
        <v>27.706666593750299</v>
      </c>
    </row>
    <row r="239" spans="1:10" x14ac:dyDescent="0.35">
      <c r="A239" s="1" t="str">
        <f t="shared" si="11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'2022 Regulation-down'!$F24</f>
        <v>525.59199991375203</v>
      </c>
      <c r="H239" s="7">
        <f>'2022 Regulation-dwn(NoSolarAdj)'!$F24</f>
        <v>526</v>
      </c>
      <c r="I239" s="7">
        <f t="shared" si="12"/>
        <v>60</v>
      </c>
      <c r="J239" s="7">
        <f t="shared" si="10"/>
        <v>33.591999913752034</v>
      </c>
    </row>
    <row r="240" spans="1:10" x14ac:dyDescent="0.35">
      <c r="A240" s="1" t="str">
        <f t="shared" si="11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'2022 Regulation-down'!$F25</f>
        <v>546.6079998960098</v>
      </c>
      <c r="H240" s="7">
        <f>'2022 Regulation-dwn(NoSolarAdj)'!$F25</f>
        <v>547</v>
      </c>
      <c r="I240" s="7">
        <f t="shared" si="12"/>
        <v>86</v>
      </c>
      <c r="J240" s="7">
        <f t="shared" si="10"/>
        <v>25.607999896009801</v>
      </c>
    </row>
    <row r="241" spans="1:10" x14ac:dyDescent="0.35">
      <c r="A241" s="1" t="str">
        <f t="shared" si="11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'2022 Regulation-down'!$F26</f>
        <v>473.10333338417115</v>
      </c>
      <c r="H241" s="7">
        <f>'2022 Regulation-dwn(NoSolarAdj)'!$F26</f>
        <v>473</v>
      </c>
      <c r="I241" s="7">
        <f t="shared" si="12"/>
        <v>20</v>
      </c>
      <c r="J241" s="7">
        <f t="shared" si="10"/>
        <v>34.896666615828849</v>
      </c>
    </row>
    <row r="242" spans="1:10" x14ac:dyDescent="0.35">
      <c r="A242" s="1" t="str">
        <f t="shared" si="11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'2022 Regulation-up'!$G3</f>
        <v>251.36622225244841</v>
      </c>
      <c r="H242" s="7">
        <f>'2022 Regulation-up (NoSolarAdj)'!$G3</f>
        <v>251</v>
      </c>
      <c r="I242" s="7">
        <f t="shared" si="12"/>
        <v>6</v>
      </c>
      <c r="J242" s="7">
        <f t="shared" si="10"/>
        <v>70.633777747551591</v>
      </c>
    </row>
    <row r="243" spans="1:10" x14ac:dyDescent="0.35">
      <c r="A243" s="1" t="str">
        <f t="shared" si="11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'2022 Regulation-up'!$G4</f>
        <v>169.84000012427569</v>
      </c>
      <c r="H243" s="7">
        <f>'2022 Regulation-up (NoSolarAdj)'!$G4</f>
        <v>170</v>
      </c>
      <c r="I243" s="7">
        <f t="shared" si="12"/>
        <v>14</v>
      </c>
      <c r="J243" s="7">
        <f t="shared" si="10"/>
        <v>42.15999987572431</v>
      </c>
    </row>
    <row r="244" spans="1:10" x14ac:dyDescent="0.35">
      <c r="A244" s="1" t="str">
        <f t="shared" si="11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'2022 Regulation-up'!$G5</f>
        <v>218.5599998533726</v>
      </c>
      <c r="H244" s="7">
        <f>'2022 Regulation-up (NoSolarAdj)'!$G5</f>
        <v>219</v>
      </c>
      <c r="I244" s="7">
        <f t="shared" si="12"/>
        <v>17</v>
      </c>
      <c r="J244" s="7">
        <f t="shared" si="10"/>
        <v>3.4400001466273977</v>
      </c>
    </row>
    <row r="245" spans="1:10" x14ac:dyDescent="0.35">
      <c r="A245" s="1" t="str">
        <f t="shared" si="11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'2022 Regulation-up'!$G6</f>
        <v>267.39111123184358</v>
      </c>
      <c r="H245" s="7">
        <f>'2022 Regulation-up (NoSolarAdj)'!$G6</f>
        <v>267</v>
      </c>
      <c r="I245" s="7">
        <f t="shared" si="12"/>
        <v>7</v>
      </c>
      <c r="J245" s="7">
        <f t="shared" si="10"/>
        <v>29.391111231843581</v>
      </c>
    </row>
    <row r="246" spans="1:10" x14ac:dyDescent="0.35">
      <c r="A246" s="1" t="str">
        <f t="shared" si="11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'2022 Regulation-up'!$G7</f>
        <v>276.82400008191672</v>
      </c>
      <c r="H246" s="7">
        <f>'2022 Regulation-up (NoSolarAdj)'!$G7</f>
        <v>277</v>
      </c>
      <c r="I246" s="7">
        <f t="shared" si="12"/>
        <v>7</v>
      </c>
      <c r="J246" s="7">
        <f t="shared" si="10"/>
        <v>4.8240000819167221</v>
      </c>
    </row>
    <row r="247" spans="1:10" x14ac:dyDescent="0.35">
      <c r="A247" s="1" t="str">
        <f t="shared" si="11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'2022 Regulation-up'!$G8</f>
        <v>366.17800006940962</v>
      </c>
      <c r="H247" s="7">
        <f>'2022 Regulation-up (NoSolarAdj)'!$G8</f>
        <v>366</v>
      </c>
      <c r="I247" s="7">
        <f t="shared" si="12"/>
        <v>32</v>
      </c>
      <c r="J247" s="7">
        <f t="shared" si="10"/>
        <v>4.8219999305903798</v>
      </c>
    </row>
    <row r="248" spans="1:10" x14ac:dyDescent="0.35">
      <c r="A248" s="1" t="str">
        <f t="shared" si="11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'2022 Regulation-up'!$G9</f>
        <v>435.43666669577362</v>
      </c>
      <c r="H248" s="7">
        <f>'2022 Regulation-up (NoSolarAdj)'!$G9</f>
        <v>438</v>
      </c>
      <c r="I248" s="7">
        <f t="shared" si="12"/>
        <v>66</v>
      </c>
      <c r="J248" s="7">
        <f t="shared" si="10"/>
        <v>16.436666695773624</v>
      </c>
    </row>
    <row r="249" spans="1:10" x14ac:dyDescent="0.35">
      <c r="A249" s="1" t="str">
        <f t="shared" si="11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'2022 Regulation-up'!$G10</f>
        <v>408.13911114409569</v>
      </c>
      <c r="H249" s="7">
        <f>'2022 Regulation-up (NoSolarAdj)'!$G10</f>
        <v>420</v>
      </c>
      <c r="I249" s="7">
        <f t="shared" si="12"/>
        <v>13</v>
      </c>
      <c r="J249" s="7">
        <f t="shared" si="10"/>
        <v>20.139111144095693</v>
      </c>
    </row>
    <row r="250" spans="1:10" x14ac:dyDescent="0.35">
      <c r="A250" s="1" t="str">
        <f t="shared" si="11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'2022 Regulation-up'!$G11</f>
        <v>431.87733333955208</v>
      </c>
      <c r="H250" s="7">
        <f>'2022 Regulation-up (NoSolarAdj)'!$G11</f>
        <v>414</v>
      </c>
      <c r="I250" s="7">
        <f t="shared" si="12"/>
        <v>11</v>
      </c>
      <c r="J250" s="7">
        <f t="shared" si="10"/>
        <v>21.877333339552081</v>
      </c>
    </row>
    <row r="251" spans="1:10" x14ac:dyDescent="0.35">
      <c r="A251" s="1" t="str">
        <f t="shared" si="11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'2022 Regulation-up'!$G12</f>
        <v>568.07377777298291</v>
      </c>
      <c r="H251" s="7">
        <f>'2022 Regulation-up (NoSolarAdj)'!$G12</f>
        <v>514</v>
      </c>
      <c r="I251" s="7">
        <f t="shared" si="12"/>
        <v>12</v>
      </c>
      <c r="J251" s="7">
        <f t="shared" si="10"/>
        <v>86.073777772982908</v>
      </c>
    </row>
    <row r="252" spans="1:10" x14ac:dyDescent="0.35">
      <c r="A252" s="1" t="str">
        <f t="shared" si="11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'2022 Regulation-up'!$G13</f>
        <v>629.41600013971333</v>
      </c>
      <c r="H252" s="7">
        <f>'2022 Regulation-up (NoSolarAdj)'!$G13</f>
        <v>574</v>
      </c>
      <c r="I252" s="7">
        <f t="shared" si="12"/>
        <v>3</v>
      </c>
      <c r="J252" s="7">
        <f t="shared" si="10"/>
        <v>97.416000139713333</v>
      </c>
    </row>
    <row r="253" spans="1:10" x14ac:dyDescent="0.35">
      <c r="A253" s="1" t="str">
        <f t="shared" si="11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'2022 Regulation-up'!$G14</f>
        <v>606.8800000846386</v>
      </c>
      <c r="H253" s="7">
        <f>'2022 Regulation-up (NoSolarAdj)'!$G14</f>
        <v>559</v>
      </c>
      <c r="I253" s="7">
        <f t="shared" si="12"/>
        <v>9</v>
      </c>
      <c r="J253" s="7">
        <f t="shared" si="10"/>
        <v>93.880000084638596</v>
      </c>
    </row>
    <row r="254" spans="1:10" x14ac:dyDescent="0.35">
      <c r="A254" s="1" t="str">
        <f t="shared" si="11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'2022 Regulation-up'!$G15</f>
        <v>552.00000008940697</v>
      </c>
      <c r="H254" s="7">
        <f>'2022 Regulation-up (NoSolarAdj)'!$G15</f>
        <v>492</v>
      </c>
      <c r="I254" s="7">
        <f t="shared" si="12"/>
        <v>16</v>
      </c>
      <c r="J254" s="7">
        <f t="shared" si="10"/>
        <v>99.000000089406967</v>
      </c>
    </row>
    <row r="255" spans="1:10" x14ac:dyDescent="0.35">
      <c r="A255" s="1" t="str">
        <f t="shared" si="11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'2022 Regulation-up'!$G16</f>
        <v>492.00000008940702</v>
      </c>
      <c r="H255" s="7">
        <f>'2022 Regulation-up (NoSolarAdj)'!$G16</f>
        <v>434</v>
      </c>
      <c r="I255" s="7">
        <f t="shared" si="12"/>
        <v>26</v>
      </c>
      <c r="J255" s="7">
        <f t="shared" si="10"/>
        <v>103.00000008940702</v>
      </c>
    </row>
    <row r="256" spans="1:10" x14ac:dyDescent="0.35">
      <c r="A256" s="1" t="str">
        <f t="shared" si="11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'2022 Regulation-up'!$G17</f>
        <v>455.00000008940702</v>
      </c>
      <c r="H256" s="7">
        <f>'2022 Regulation-up (NoSolarAdj)'!$G17</f>
        <v>390</v>
      </c>
      <c r="I256" s="7">
        <f t="shared" si="12"/>
        <v>3</v>
      </c>
      <c r="J256" s="7">
        <f t="shared" si="10"/>
        <v>122.00000008940702</v>
      </c>
    </row>
    <row r="257" spans="1:10" x14ac:dyDescent="0.35">
      <c r="A257" s="1" t="str">
        <f t="shared" si="11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'2022 Regulation-up'!$G18</f>
        <v>402.39999963343138</v>
      </c>
      <c r="H257" s="7">
        <f>'2022 Regulation-up (NoSolarAdj)'!$G18</f>
        <v>332</v>
      </c>
      <c r="I257" s="7">
        <f t="shared" si="12"/>
        <v>3</v>
      </c>
      <c r="J257" s="7">
        <f t="shared" si="10"/>
        <v>97.399999633431378</v>
      </c>
    </row>
    <row r="258" spans="1:10" x14ac:dyDescent="0.35">
      <c r="A258" s="1" t="str">
        <f t="shared" si="11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'2022 Regulation-up'!$G19</f>
        <v>377.96899943351752</v>
      </c>
      <c r="H258" s="7">
        <f>'2022 Regulation-up (NoSolarAdj)'!$G19</f>
        <v>304</v>
      </c>
      <c r="I258" s="7">
        <f t="shared" si="12"/>
        <v>2</v>
      </c>
      <c r="J258" s="7">
        <f t="shared" ref="J258:J321" si="13">ABS(G258-F258)</f>
        <v>145.96899943351752</v>
      </c>
    </row>
    <row r="259" spans="1:10" x14ac:dyDescent="0.35">
      <c r="A259" s="1" t="str">
        <f t="shared" ref="A259:A322" si="14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'2022 Regulation-up'!$G20</f>
        <v>370.19299981395397</v>
      </c>
      <c r="H259" s="7">
        <f>'2022 Regulation-up (NoSolarAdj)'!$G20</f>
        <v>287</v>
      </c>
      <c r="I259" s="7">
        <f t="shared" ref="I259:I322" si="15">ABS(F259-E259)</f>
        <v>59</v>
      </c>
      <c r="J259" s="7">
        <f t="shared" si="13"/>
        <v>111.19299981395397</v>
      </c>
    </row>
    <row r="260" spans="1:10" x14ac:dyDescent="0.35">
      <c r="A260" s="1" t="str">
        <f t="shared" si="14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'2022 Regulation-up'!$G21</f>
        <v>398.15999993681908</v>
      </c>
      <c r="H260" s="7">
        <f>'2022 Regulation-up (NoSolarAdj)'!$G21</f>
        <v>306</v>
      </c>
      <c r="I260" s="7">
        <f t="shared" si="15"/>
        <v>90</v>
      </c>
      <c r="J260" s="7">
        <f t="shared" si="13"/>
        <v>128.15999993681908</v>
      </c>
    </row>
    <row r="261" spans="1:10" x14ac:dyDescent="0.35">
      <c r="A261" s="1" t="str">
        <f t="shared" si="14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'2022 Regulation-up'!$G22</f>
        <v>348.20000007748598</v>
      </c>
      <c r="H261" s="7">
        <f>'2022 Regulation-up (NoSolarAdj)'!$G22</f>
        <v>282</v>
      </c>
      <c r="I261" s="7">
        <f t="shared" si="15"/>
        <v>60</v>
      </c>
      <c r="J261" s="7">
        <f t="shared" si="13"/>
        <v>147.20000007748598</v>
      </c>
    </row>
    <row r="262" spans="1:10" x14ac:dyDescent="0.35">
      <c r="A262" s="1" t="str">
        <f t="shared" si="14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'2022 Regulation-up'!$G23</f>
        <v>245.10000011672579</v>
      </c>
      <c r="H262" s="7">
        <f>'2022 Regulation-up (NoSolarAdj)'!$G23</f>
        <v>223</v>
      </c>
      <c r="I262" s="7">
        <f t="shared" si="15"/>
        <v>44</v>
      </c>
      <c r="J262" s="7">
        <f t="shared" si="13"/>
        <v>48.100000116725795</v>
      </c>
    </row>
    <row r="263" spans="1:10" x14ac:dyDescent="0.35">
      <c r="A263" s="1" t="str">
        <f t="shared" si="14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'2022 Regulation-up'!$G24</f>
        <v>219.49999985098839</v>
      </c>
      <c r="H263" s="7">
        <f>'2022 Regulation-up (NoSolarAdj)'!$G24</f>
        <v>217</v>
      </c>
      <c r="I263" s="7">
        <f t="shared" si="15"/>
        <v>12</v>
      </c>
      <c r="J263" s="7">
        <f t="shared" si="13"/>
        <v>22.499999850988388</v>
      </c>
    </row>
    <row r="264" spans="1:10" x14ac:dyDescent="0.35">
      <c r="A264" s="1" t="str">
        <f t="shared" si="14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'2022 Regulation-up'!$G25</f>
        <v>258.88666676779587</v>
      </c>
      <c r="H264" s="7">
        <f>'2022 Regulation-up (NoSolarAdj)'!$G25</f>
        <v>259</v>
      </c>
      <c r="I264" s="7">
        <f t="shared" si="15"/>
        <v>1</v>
      </c>
      <c r="J264" s="7">
        <f t="shared" si="13"/>
        <v>23.886666767795873</v>
      </c>
    </row>
    <row r="265" spans="1:10" x14ac:dyDescent="0.35">
      <c r="A265" s="1" t="str">
        <f t="shared" si="14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'2022 Regulation-up'!$G26</f>
        <v>177.72000012844799</v>
      </c>
      <c r="H265" s="7">
        <f>'2022 Regulation-up (NoSolarAdj)'!$G26</f>
        <v>178</v>
      </c>
      <c r="I265" s="7">
        <f t="shared" si="15"/>
        <v>33</v>
      </c>
      <c r="J265" s="7">
        <f t="shared" si="13"/>
        <v>29.279999871552008</v>
      </c>
    </row>
    <row r="266" spans="1:10" x14ac:dyDescent="0.35">
      <c r="A266" s="1" t="str">
        <f t="shared" si="14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'2022 Regulation-down'!$G3</f>
        <v>423.60000009536742</v>
      </c>
      <c r="H266" s="7">
        <f>'2022 Regulation-dwn(NoSolarAdj)'!$G3</f>
        <v>424</v>
      </c>
      <c r="I266" s="7">
        <f t="shared" si="15"/>
        <v>19</v>
      </c>
      <c r="J266" s="7">
        <f t="shared" si="13"/>
        <v>27.39999990463258</v>
      </c>
    </row>
    <row r="267" spans="1:10" x14ac:dyDescent="0.35">
      <c r="A267" s="1" t="str">
        <f t="shared" si="14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'2022 Regulation-down'!$G4</f>
        <v>354.99866660386323</v>
      </c>
      <c r="H267" s="7">
        <f>'2022 Regulation-dwn(NoSolarAdj)'!$G4</f>
        <v>355</v>
      </c>
      <c r="I267" s="7">
        <f t="shared" si="15"/>
        <v>30</v>
      </c>
      <c r="J267" s="7">
        <f t="shared" si="13"/>
        <v>6.9986666038632279</v>
      </c>
    </row>
    <row r="268" spans="1:10" x14ac:dyDescent="0.35">
      <c r="A268" s="1" t="str">
        <f t="shared" si="14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'2022 Regulation-down'!$G5</f>
        <v>314.34133330980939</v>
      </c>
      <c r="H268" s="7">
        <f>'2022 Regulation-dwn(NoSolarAdj)'!$G5</f>
        <v>314</v>
      </c>
      <c r="I268" s="7">
        <f t="shared" si="15"/>
        <v>41</v>
      </c>
      <c r="J268" s="7">
        <f t="shared" si="13"/>
        <v>4.3413333098093858</v>
      </c>
    </row>
    <row r="269" spans="1:10" x14ac:dyDescent="0.35">
      <c r="A269" s="1" t="str">
        <f t="shared" si="14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'2022 Regulation-down'!$G6</f>
        <v>220.67999992072583</v>
      </c>
      <c r="H269" s="7">
        <f>'2022 Regulation-dwn(NoSolarAdj)'!$G6</f>
        <v>221</v>
      </c>
      <c r="I269" s="7">
        <f t="shared" si="15"/>
        <v>6</v>
      </c>
      <c r="J269" s="7">
        <f t="shared" si="13"/>
        <v>8.6799999207258338</v>
      </c>
    </row>
    <row r="270" spans="1:10" x14ac:dyDescent="0.35">
      <c r="A270" s="1" t="str">
        <f t="shared" si="14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'2022 Regulation-down'!$G7</f>
        <v>188.60666663795709</v>
      </c>
      <c r="H270" s="7">
        <f>'2022 Regulation-dwn(NoSolarAdj)'!$G7</f>
        <v>189</v>
      </c>
      <c r="I270" s="7">
        <f t="shared" si="15"/>
        <v>33</v>
      </c>
      <c r="J270" s="7">
        <f t="shared" si="13"/>
        <v>0.60666663795709042</v>
      </c>
    </row>
    <row r="271" spans="1:10" x14ac:dyDescent="0.35">
      <c r="A271" s="1" t="str">
        <f t="shared" si="14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'2022 Regulation-down'!$G8</f>
        <v>214.31999988779427</v>
      </c>
      <c r="H271" s="7">
        <f>'2022 Regulation-dwn(NoSolarAdj)'!$G8</f>
        <v>214</v>
      </c>
      <c r="I271" s="7">
        <f t="shared" si="15"/>
        <v>35</v>
      </c>
      <c r="J271" s="7">
        <f t="shared" si="13"/>
        <v>11.319999887794268</v>
      </c>
    </row>
    <row r="272" spans="1:10" x14ac:dyDescent="0.35">
      <c r="A272" s="1" t="str">
        <f t="shared" si="14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'2022 Regulation-down'!$G9</f>
        <v>245.15999989919365</v>
      </c>
      <c r="H272" s="7">
        <f>'2022 Regulation-dwn(NoSolarAdj)'!$G9</f>
        <v>241</v>
      </c>
      <c r="I272" s="7">
        <f t="shared" si="15"/>
        <v>5</v>
      </c>
      <c r="J272" s="7">
        <f t="shared" si="13"/>
        <v>52.15999989919365</v>
      </c>
    </row>
    <row r="273" spans="1:10" x14ac:dyDescent="0.35">
      <c r="A273" s="1" t="str">
        <f t="shared" si="14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'2022 Regulation-down'!$G10</f>
        <v>235.53499985684951</v>
      </c>
      <c r="H273" s="7">
        <f>'2022 Regulation-dwn(NoSolarAdj)'!$G10</f>
        <v>199</v>
      </c>
      <c r="I273" s="7">
        <f t="shared" si="15"/>
        <v>49</v>
      </c>
      <c r="J273" s="7">
        <f t="shared" si="13"/>
        <v>41.53499985684951</v>
      </c>
    </row>
    <row r="274" spans="1:10" x14ac:dyDescent="0.35">
      <c r="A274" s="1" t="str">
        <f t="shared" si="14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'2022 Regulation-down'!$G11</f>
        <v>304.28777767643334</v>
      </c>
      <c r="H274" s="7">
        <f>'2022 Regulation-dwn(NoSolarAdj)'!$G11</f>
        <v>226</v>
      </c>
      <c r="I274" s="7">
        <f t="shared" si="15"/>
        <v>4</v>
      </c>
      <c r="J274" s="7">
        <f t="shared" si="13"/>
        <v>82.287777676433336</v>
      </c>
    </row>
    <row r="275" spans="1:10" x14ac:dyDescent="0.35">
      <c r="A275" s="1" t="str">
        <f t="shared" si="14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'2022 Regulation-down'!$G12</f>
        <v>364</v>
      </c>
      <c r="H275" s="7">
        <f>'2022 Regulation-dwn(NoSolarAdj)'!$G12</f>
        <v>289</v>
      </c>
      <c r="I275" s="7">
        <f t="shared" si="15"/>
        <v>28</v>
      </c>
      <c r="J275" s="7">
        <f t="shared" si="13"/>
        <v>95</v>
      </c>
    </row>
    <row r="276" spans="1:10" x14ac:dyDescent="0.35">
      <c r="A276" s="1" t="str">
        <f t="shared" si="14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'2022 Regulation-down'!$G13</f>
        <v>241</v>
      </c>
      <c r="H276" s="7">
        <f>'2022 Regulation-dwn(NoSolarAdj)'!$G13</f>
        <v>179</v>
      </c>
      <c r="I276" s="7">
        <f t="shared" si="15"/>
        <v>4</v>
      </c>
      <c r="J276" s="7">
        <f t="shared" si="13"/>
        <v>68</v>
      </c>
    </row>
    <row r="277" spans="1:10" x14ac:dyDescent="0.35">
      <c r="A277" s="1" t="str">
        <f t="shared" si="14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'2022 Regulation-down'!$G14</f>
        <v>213</v>
      </c>
      <c r="H277" s="7">
        <f>'2022 Regulation-dwn(NoSolarAdj)'!$G14</f>
        <v>143</v>
      </c>
      <c r="I277" s="7">
        <f t="shared" si="15"/>
        <v>4</v>
      </c>
      <c r="J277" s="7">
        <f t="shared" si="13"/>
        <v>72</v>
      </c>
    </row>
    <row r="278" spans="1:10" x14ac:dyDescent="0.35">
      <c r="A278" s="1" t="str">
        <f t="shared" si="14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'2022 Regulation-down'!$G15</f>
        <v>222</v>
      </c>
      <c r="H278" s="7">
        <f>'2022 Regulation-dwn(NoSolarAdj)'!$G15</f>
        <v>154</v>
      </c>
      <c r="I278" s="7">
        <f t="shared" si="15"/>
        <v>14</v>
      </c>
      <c r="J278" s="7">
        <f t="shared" si="13"/>
        <v>72</v>
      </c>
    </row>
    <row r="279" spans="1:10" x14ac:dyDescent="0.35">
      <c r="A279" s="1" t="str">
        <f t="shared" si="14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'2022 Regulation-down'!$G16</f>
        <v>345</v>
      </c>
      <c r="H279" s="7">
        <f>'2022 Regulation-dwn(NoSolarAdj)'!$G16</f>
        <v>289</v>
      </c>
      <c r="I279" s="7">
        <f t="shared" si="15"/>
        <v>103</v>
      </c>
      <c r="J279" s="7">
        <f t="shared" si="13"/>
        <v>96</v>
      </c>
    </row>
    <row r="280" spans="1:10" x14ac:dyDescent="0.35">
      <c r="A280" s="1" t="str">
        <f t="shared" si="14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'2022 Regulation-down'!$G17</f>
        <v>307</v>
      </c>
      <c r="H280" s="7">
        <f>'2022 Regulation-dwn(NoSolarAdj)'!$G17</f>
        <v>242</v>
      </c>
      <c r="I280" s="7">
        <f t="shared" si="15"/>
        <v>5</v>
      </c>
      <c r="J280" s="7">
        <f t="shared" si="13"/>
        <v>82</v>
      </c>
    </row>
    <row r="281" spans="1:10" x14ac:dyDescent="0.35">
      <c r="A281" s="1" t="str">
        <f t="shared" si="14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'2022 Regulation-down'!$G18</f>
        <v>338</v>
      </c>
      <c r="H281" s="7">
        <f>'2022 Regulation-dwn(NoSolarAdj)'!$G18</f>
        <v>267</v>
      </c>
      <c r="I281" s="7">
        <f t="shared" si="15"/>
        <v>9</v>
      </c>
      <c r="J281" s="7">
        <f t="shared" si="13"/>
        <v>101</v>
      </c>
    </row>
    <row r="282" spans="1:10" x14ac:dyDescent="0.35">
      <c r="A282" s="1" t="str">
        <f t="shared" si="14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'2022 Regulation-down'!$G19</f>
        <v>378</v>
      </c>
      <c r="H282" s="7">
        <f>'2022 Regulation-dwn(NoSolarAdj)'!$G19</f>
        <v>298</v>
      </c>
      <c r="I282" s="7">
        <f t="shared" si="15"/>
        <v>5</v>
      </c>
      <c r="J282" s="7">
        <f t="shared" si="13"/>
        <v>125</v>
      </c>
    </row>
    <row r="283" spans="1:10" x14ac:dyDescent="0.35">
      <c r="A283" s="1" t="str">
        <f t="shared" si="14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'2022 Regulation-down'!$G20</f>
        <v>432</v>
      </c>
      <c r="H283" s="7">
        <f>'2022 Regulation-dwn(NoSolarAdj)'!$G20</f>
        <v>354</v>
      </c>
      <c r="I283" s="7">
        <f t="shared" si="15"/>
        <v>8</v>
      </c>
      <c r="J283" s="7">
        <f t="shared" si="13"/>
        <v>85</v>
      </c>
    </row>
    <row r="284" spans="1:10" x14ac:dyDescent="0.35">
      <c r="A284" s="1" t="str">
        <f t="shared" si="14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'2022 Regulation-down'!$G21</f>
        <v>481</v>
      </c>
      <c r="H284" s="7">
        <f>'2022 Regulation-dwn(NoSolarAdj)'!$G21</f>
        <v>426</v>
      </c>
      <c r="I284" s="7">
        <f t="shared" si="15"/>
        <v>10</v>
      </c>
      <c r="J284" s="7">
        <f t="shared" si="13"/>
        <v>72</v>
      </c>
    </row>
    <row r="285" spans="1:10" x14ac:dyDescent="0.35">
      <c r="A285" s="1" t="str">
        <f t="shared" si="14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'2022 Regulation-down'!$G22</f>
        <v>373</v>
      </c>
      <c r="H285" s="7">
        <f>'2022 Regulation-dwn(NoSolarAdj)'!$G22</f>
        <v>361</v>
      </c>
      <c r="I285" s="7">
        <f t="shared" si="15"/>
        <v>26</v>
      </c>
      <c r="J285" s="7">
        <f t="shared" si="13"/>
        <v>33</v>
      </c>
    </row>
    <row r="286" spans="1:10" x14ac:dyDescent="0.35">
      <c r="A286" s="1" t="str">
        <f t="shared" si="14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'2022 Regulation-down'!$G23</f>
        <v>337</v>
      </c>
      <c r="H286" s="7">
        <f>'2022 Regulation-dwn(NoSolarAdj)'!$G23</f>
        <v>339</v>
      </c>
      <c r="I286" s="7">
        <f t="shared" si="15"/>
        <v>50</v>
      </c>
      <c r="J286" s="7">
        <f t="shared" si="13"/>
        <v>6</v>
      </c>
    </row>
    <row r="287" spans="1:10" x14ac:dyDescent="0.35">
      <c r="A287" s="1" t="str">
        <f t="shared" si="14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'2022 Regulation-down'!$G24</f>
        <v>528</v>
      </c>
      <c r="H287" s="7">
        <f>'2022 Regulation-dwn(NoSolarAdj)'!$G24</f>
        <v>528</v>
      </c>
      <c r="I287" s="7">
        <f t="shared" si="15"/>
        <v>8</v>
      </c>
      <c r="J287" s="7">
        <f t="shared" si="13"/>
        <v>5</v>
      </c>
    </row>
    <row r="288" spans="1:10" x14ac:dyDescent="0.35">
      <c r="A288" s="1" t="str">
        <f t="shared" si="14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'2022 Regulation-down'!$G25</f>
        <v>557</v>
      </c>
      <c r="H288" s="7">
        <f>'2022 Regulation-dwn(NoSolarAdj)'!$G25</f>
        <v>557</v>
      </c>
      <c r="I288" s="7">
        <f t="shared" si="15"/>
        <v>12</v>
      </c>
      <c r="J288" s="7">
        <f t="shared" si="13"/>
        <v>6</v>
      </c>
    </row>
    <row r="289" spans="1:10" x14ac:dyDescent="0.35">
      <c r="A289" s="1" t="str">
        <f t="shared" si="14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'2022 Regulation-down'!$G26</f>
        <v>519.30622220784426</v>
      </c>
      <c r="H289" s="7">
        <f>'2022 Regulation-dwn(NoSolarAdj)'!$G26</f>
        <v>519</v>
      </c>
      <c r="I289" s="7">
        <f t="shared" si="15"/>
        <v>82</v>
      </c>
      <c r="J289" s="7">
        <f t="shared" si="13"/>
        <v>32.306222207844257</v>
      </c>
    </row>
    <row r="290" spans="1:10" x14ac:dyDescent="0.35">
      <c r="A290" s="1" t="str">
        <f t="shared" si="14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'2022 Regulation-up'!$H3</f>
        <v>190.53666659742589</v>
      </c>
      <c r="H290" s="7">
        <f>'2022 Regulation-up (NoSolarAdj)'!$H3</f>
        <v>191</v>
      </c>
      <c r="I290" s="7">
        <f t="shared" si="15"/>
        <v>35</v>
      </c>
      <c r="J290" s="7">
        <f t="shared" si="13"/>
        <v>5.4633334025741078</v>
      </c>
    </row>
    <row r="291" spans="1:10" x14ac:dyDescent="0.35">
      <c r="A291" s="1" t="str">
        <f t="shared" si="14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'2022 Regulation-up'!$H4</f>
        <v>147.87866662393009</v>
      </c>
      <c r="H291" s="7">
        <f>'2022 Regulation-up (NoSolarAdj)'!$H4</f>
        <v>148</v>
      </c>
      <c r="I291" s="7">
        <f t="shared" si="15"/>
        <v>48</v>
      </c>
      <c r="J291" s="7">
        <f t="shared" si="13"/>
        <v>7.1213333760699129</v>
      </c>
    </row>
    <row r="292" spans="1:10" x14ac:dyDescent="0.35">
      <c r="A292" s="1" t="str">
        <f t="shared" si="14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'2022 Regulation-up'!$H5</f>
        <v>170.8859999239445</v>
      </c>
      <c r="H292" s="7">
        <f>'2022 Regulation-up (NoSolarAdj)'!$H5</f>
        <v>171</v>
      </c>
      <c r="I292" s="7">
        <f t="shared" si="15"/>
        <v>15</v>
      </c>
      <c r="J292" s="7">
        <f t="shared" si="13"/>
        <v>25.885999923944496</v>
      </c>
    </row>
    <row r="293" spans="1:10" x14ac:dyDescent="0.35">
      <c r="A293" s="1" t="str">
        <f t="shared" si="14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'2022 Regulation-up'!$H6</f>
        <v>204.85199995487929</v>
      </c>
      <c r="H293" s="7">
        <f>'2022 Regulation-up (NoSolarAdj)'!$H6</f>
        <v>205</v>
      </c>
      <c r="I293" s="7">
        <f t="shared" si="15"/>
        <v>37</v>
      </c>
      <c r="J293" s="7">
        <f t="shared" si="13"/>
        <v>26.85199995487929</v>
      </c>
    </row>
    <row r="294" spans="1:10" x14ac:dyDescent="0.35">
      <c r="A294" s="1" t="str">
        <f t="shared" si="14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'2022 Regulation-up'!$H7</f>
        <v>249.31111120184261</v>
      </c>
      <c r="H294" s="7">
        <f>'2022 Regulation-up (NoSolarAdj)'!$H7</f>
        <v>249</v>
      </c>
      <c r="I294" s="7">
        <f t="shared" si="15"/>
        <v>7</v>
      </c>
      <c r="J294" s="7">
        <f t="shared" si="13"/>
        <v>27.311111201842607</v>
      </c>
    </row>
    <row r="295" spans="1:10" x14ac:dyDescent="0.35">
      <c r="A295" s="1" t="str">
        <f t="shared" si="14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'2022 Regulation-up'!$H8</f>
        <v>319.29799987748271</v>
      </c>
      <c r="H295" s="7">
        <f>'2022 Regulation-up (NoSolarAdj)'!$H8</f>
        <v>319</v>
      </c>
      <c r="I295" s="7">
        <f t="shared" si="15"/>
        <v>17</v>
      </c>
      <c r="J295" s="7">
        <f t="shared" si="13"/>
        <v>16.29799987748271</v>
      </c>
    </row>
    <row r="296" spans="1:10" x14ac:dyDescent="0.35">
      <c r="A296" s="1" t="str">
        <f t="shared" si="14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'2022 Regulation-up'!$H9</f>
        <v>389.90444454451398</v>
      </c>
      <c r="H296" s="7">
        <f>'2022 Regulation-up (NoSolarAdj)'!$H9</f>
        <v>392</v>
      </c>
      <c r="I296" s="7">
        <f t="shared" si="15"/>
        <v>87</v>
      </c>
      <c r="J296" s="7">
        <f t="shared" si="13"/>
        <v>31.904444544513979</v>
      </c>
    </row>
    <row r="297" spans="1:10" x14ac:dyDescent="0.35">
      <c r="A297" s="1" t="str">
        <f t="shared" si="14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'2022 Regulation-up'!$H10</f>
        <v>350.35066672513881</v>
      </c>
      <c r="H297" s="7">
        <f>'2022 Regulation-up (NoSolarAdj)'!$H10</f>
        <v>361</v>
      </c>
      <c r="I297" s="7">
        <f t="shared" si="15"/>
        <v>17</v>
      </c>
      <c r="J297" s="7">
        <f t="shared" si="13"/>
        <v>36.649333274861192</v>
      </c>
    </row>
    <row r="298" spans="1:10" x14ac:dyDescent="0.35">
      <c r="A298" s="1" t="str">
        <f t="shared" si="14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'2022 Regulation-up'!$H11</f>
        <v>368.76000003616019</v>
      </c>
      <c r="H298" s="7">
        <f>'2022 Regulation-up (NoSolarAdj)'!$H11</f>
        <v>363</v>
      </c>
      <c r="I298" s="7">
        <f t="shared" si="15"/>
        <v>31</v>
      </c>
      <c r="J298" s="7">
        <f t="shared" si="13"/>
        <v>61.239999963839807</v>
      </c>
    </row>
    <row r="299" spans="1:10" x14ac:dyDescent="0.35">
      <c r="A299" s="1" t="str">
        <f t="shared" si="14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'2022 Regulation-up'!$H12</f>
        <v>569.7561107717454</v>
      </c>
      <c r="H299" s="7">
        <f>'2022 Regulation-up (NoSolarAdj)'!$H12</f>
        <v>531</v>
      </c>
      <c r="I299" s="7">
        <f t="shared" si="15"/>
        <v>51</v>
      </c>
      <c r="J299" s="7">
        <f t="shared" si="13"/>
        <v>71.756110771745398</v>
      </c>
    </row>
    <row r="300" spans="1:10" x14ac:dyDescent="0.35">
      <c r="A300" s="1" t="str">
        <f t="shared" si="14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'2022 Regulation-up'!$H13</f>
        <v>618.44394434541459</v>
      </c>
      <c r="H300" s="7">
        <f>'2022 Regulation-up (NoSolarAdj)'!$H13</f>
        <v>586</v>
      </c>
      <c r="I300" s="7">
        <f t="shared" si="15"/>
        <v>19</v>
      </c>
      <c r="J300" s="7">
        <f t="shared" si="13"/>
        <v>58.443944345414593</v>
      </c>
    </row>
    <row r="301" spans="1:10" x14ac:dyDescent="0.35">
      <c r="A301" s="1" t="str">
        <f t="shared" si="14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'2022 Regulation-up'!$H14</f>
        <v>631.11999912559986</v>
      </c>
      <c r="H301" s="7">
        <f>'2022 Regulation-up (NoSolarAdj)'!$H14</f>
        <v>598</v>
      </c>
      <c r="I301" s="7">
        <f t="shared" si="15"/>
        <v>7</v>
      </c>
      <c r="J301" s="7">
        <f t="shared" si="13"/>
        <v>77.119999125599861</v>
      </c>
    </row>
    <row r="302" spans="1:10" x14ac:dyDescent="0.35">
      <c r="A302" s="1" t="str">
        <f t="shared" si="14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'2022 Regulation-up'!$H15</f>
        <v>545.91116612975804</v>
      </c>
      <c r="H302" s="7">
        <f>'2022 Regulation-up (NoSolarAdj)'!$H15</f>
        <v>498</v>
      </c>
      <c r="I302" s="7">
        <f t="shared" si="15"/>
        <v>8</v>
      </c>
      <c r="J302" s="7">
        <f t="shared" si="13"/>
        <v>82.911166129758044</v>
      </c>
    </row>
    <row r="303" spans="1:10" x14ac:dyDescent="0.35">
      <c r="A303" s="1" t="str">
        <f t="shared" si="14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'2022 Regulation-up'!$H16</f>
        <v>498.39999955147499</v>
      </c>
      <c r="H303" s="7">
        <f>'2022 Regulation-up (NoSolarAdj)'!$H16</f>
        <v>443</v>
      </c>
      <c r="I303" s="7">
        <f t="shared" si="15"/>
        <v>21</v>
      </c>
      <c r="J303" s="7">
        <f t="shared" si="13"/>
        <v>87.399999551474991</v>
      </c>
    </row>
    <row r="304" spans="1:10" x14ac:dyDescent="0.35">
      <c r="A304" s="1" t="str">
        <f t="shared" si="14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'2022 Regulation-up'!$H17</f>
        <v>437.00000008940702</v>
      </c>
      <c r="H304" s="7">
        <f>'2022 Regulation-up (NoSolarAdj)'!$H17</f>
        <v>380</v>
      </c>
      <c r="I304" s="7">
        <f t="shared" si="15"/>
        <v>15</v>
      </c>
      <c r="J304" s="7">
        <f t="shared" si="13"/>
        <v>110.00000008940702</v>
      </c>
    </row>
    <row r="305" spans="1:10" x14ac:dyDescent="0.35">
      <c r="A305" s="1" t="str">
        <f t="shared" si="14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'2022 Regulation-up'!$H18</f>
        <v>409.58499998425441</v>
      </c>
      <c r="H305" s="7">
        <f>'2022 Regulation-up (NoSolarAdj)'!$H18</f>
        <v>347</v>
      </c>
      <c r="I305" s="7">
        <f t="shared" si="15"/>
        <v>20</v>
      </c>
      <c r="J305" s="7">
        <f t="shared" si="13"/>
        <v>140.58499998425441</v>
      </c>
    </row>
    <row r="306" spans="1:10" x14ac:dyDescent="0.35">
      <c r="A306" s="1" t="str">
        <f t="shared" si="14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'2022 Regulation-up'!$H19</f>
        <v>389.31999953091139</v>
      </c>
      <c r="H306" s="7">
        <f>'2022 Regulation-up (NoSolarAdj)'!$H19</f>
        <v>326</v>
      </c>
      <c r="I306" s="7">
        <f t="shared" si="15"/>
        <v>5</v>
      </c>
      <c r="J306" s="7">
        <f t="shared" si="13"/>
        <v>139.31999953091139</v>
      </c>
    </row>
    <row r="307" spans="1:10" x14ac:dyDescent="0.35">
      <c r="A307" s="1" t="str">
        <f t="shared" si="14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'2022 Regulation-up'!$H20</f>
        <v>382.39999969303608</v>
      </c>
      <c r="H307" s="7">
        <f>'2022 Regulation-up (NoSolarAdj)'!$H20</f>
        <v>309</v>
      </c>
      <c r="I307" s="7">
        <f t="shared" si="15"/>
        <v>62</v>
      </c>
      <c r="J307" s="7">
        <f t="shared" si="13"/>
        <v>133.39999969303608</v>
      </c>
    </row>
    <row r="308" spans="1:10" x14ac:dyDescent="0.35">
      <c r="A308" s="1" t="str">
        <f t="shared" si="14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'2022 Regulation-up'!$H21</f>
        <v>310.31999990344048</v>
      </c>
      <c r="H308" s="7">
        <f>'2022 Regulation-up (NoSolarAdj)'!$H21</f>
        <v>245</v>
      </c>
      <c r="I308" s="7">
        <f t="shared" si="15"/>
        <v>4</v>
      </c>
      <c r="J308" s="7">
        <f t="shared" si="13"/>
        <v>109.31999990344048</v>
      </c>
    </row>
    <row r="309" spans="1:10" x14ac:dyDescent="0.35">
      <c r="A309" s="1" t="str">
        <f t="shared" si="14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'2022 Regulation-up'!$H22</f>
        <v>366.56400002539158</v>
      </c>
      <c r="H309" s="7">
        <f>'2022 Regulation-up (NoSolarAdj)'!$H22</f>
        <v>318</v>
      </c>
      <c r="I309" s="7">
        <f t="shared" si="15"/>
        <v>17</v>
      </c>
      <c r="J309" s="7">
        <f t="shared" si="13"/>
        <v>186.56400002539158</v>
      </c>
    </row>
    <row r="310" spans="1:10" x14ac:dyDescent="0.35">
      <c r="A310" s="1" t="str">
        <f t="shared" si="14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'2022 Regulation-up'!$H23</f>
        <v>304.20000007748598</v>
      </c>
      <c r="H310" s="7">
        <f>'2022 Regulation-up (NoSolarAdj)'!$H23</f>
        <v>286</v>
      </c>
      <c r="I310" s="7">
        <f t="shared" si="15"/>
        <v>12</v>
      </c>
      <c r="J310" s="7">
        <f t="shared" si="13"/>
        <v>94.200000077485981</v>
      </c>
    </row>
    <row r="311" spans="1:10" x14ac:dyDescent="0.35">
      <c r="A311" s="1" t="str">
        <f t="shared" si="14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'2022 Regulation-up'!$H24</f>
        <v>117.12333339403069</v>
      </c>
      <c r="H311" s="7">
        <f>'2022 Regulation-up (NoSolarAdj)'!$H24</f>
        <v>115</v>
      </c>
      <c r="I311" s="7">
        <f t="shared" si="15"/>
        <v>13</v>
      </c>
      <c r="J311" s="7">
        <f t="shared" si="13"/>
        <v>29.876666605969305</v>
      </c>
    </row>
    <row r="312" spans="1:10" x14ac:dyDescent="0.35">
      <c r="A312" s="1" t="str">
        <f t="shared" si="14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'2022 Regulation-up'!$H25</f>
        <v>176.8533333833019</v>
      </c>
      <c r="H312" s="7">
        <f>'2022 Regulation-up (NoSolarAdj)'!$H25</f>
        <v>177</v>
      </c>
      <c r="I312" s="7">
        <f t="shared" si="15"/>
        <v>2</v>
      </c>
      <c r="J312" s="7">
        <f t="shared" si="13"/>
        <v>41.146666616698099</v>
      </c>
    </row>
    <row r="313" spans="1:10" x14ac:dyDescent="0.35">
      <c r="A313" s="1" t="str">
        <f t="shared" si="14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'2022 Regulation-up'!$H26</f>
        <v>93.361777659878101</v>
      </c>
      <c r="H313" s="7">
        <f>'2022 Regulation-up (NoSolarAdj)'!$H26</f>
        <v>93</v>
      </c>
      <c r="I313" s="7">
        <f t="shared" si="15"/>
        <v>28</v>
      </c>
      <c r="J313" s="7">
        <f t="shared" si="13"/>
        <v>15.638222340121899</v>
      </c>
    </row>
    <row r="314" spans="1:10" x14ac:dyDescent="0.35">
      <c r="A314" s="1" t="str">
        <f t="shared" si="14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'2022 Regulation-down'!$H3</f>
        <v>443</v>
      </c>
      <c r="H314" s="7">
        <f>'2022 Regulation-dwn(NoSolarAdj)'!$H3</f>
        <v>443</v>
      </c>
      <c r="I314" s="7">
        <f t="shared" si="15"/>
        <v>0</v>
      </c>
      <c r="J314" s="7">
        <f t="shared" si="13"/>
        <v>5</v>
      </c>
    </row>
    <row r="315" spans="1:10" x14ac:dyDescent="0.35">
      <c r="A315" s="1" t="str">
        <f t="shared" si="14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'2022 Regulation-down'!$H4</f>
        <v>348</v>
      </c>
      <c r="H315" s="7">
        <f>'2022 Regulation-dwn(NoSolarAdj)'!$H4</f>
        <v>348</v>
      </c>
      <c r="I315" s="7">
        <f t="shared" si="15"/>
        <v>9</v>
      </c>
      <c r="J315" s="7">
        <f t="shared" si="13"/>
        <v>2</v>
      </c>
    </row>
    <row r="316" spans="1:10" x14ac:dyDescent="0.35">
      <c r="A316" s="1" t="str">
        <f t="shared" si="14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'2022 Regulation-down'!$H5</f>
        <v>264.05422216802833</v>
      </c>
      <c r="H316" s="7">
        <f>'2022 Regulation-dwn(NoSolarAdj)'!$H5</f>
        <v>264</v>
      </c>
      <c r="I316" s="7">
        <f t="shared" si="15"/>
        <v>13</v>
      </c>
      <c r="J316" s="7">
        <f t="shared" si="13"/>
        <v>1.0542221680283319</v>
      </c>
    </row>
    <row r="317" spans="1:10" x14ac:dyDescent="0.35">
      <c r="A317" s="1" t="str">
        <f t="shared" si="14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'2022 Regulation-down'!$H6</f>
        <v>226.21199995838106</v>
      </c>
      <c r="H317" s="7">
        <f>'2022 Regulation-dwn(NoSolarAdj)'!$H6</f>
        <v>226</v>
      </c>
      <c r="I317" s="7">
        <f t="shared" si="15"/>
        <v>32</v>
      </c>
      <c r="J317" s="7">
        <f t="shared" si="13"/>
        <v>0.78800004161894321</v>
      </c>
    </row>
    <row r="318" spans="1:10" x14ac:dyDescent="0.35">
      <c r="A318" s="1" t="str">
        <f t="shared" si="14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'2022 Regulation-down'!$H7</f>
        <v>182.86399997398257</v>
      </c>
      <c r="H318" s="7">
        <f>'2022 Regulation-dwn(NoSolarAdj)'!$H7</f>
        <v>183</v>
      </c>
      <c r="I318" s="7">
        <f t="shared" si="15"/>
        <v>25</v>
      </c>
      <c r="J318" s="7">
        <f t="shared" si="13"/>
        <v>1.1360000260174274</v>
      </c>
    </row>
    <row r="319" spans="1:10" x14ac:dyDescent="0.35">
      <c r="A319" s="1" t="str">
        <f t="shared" si="14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'2022 Regulation-down'!$H8</f>
        <v>191.77333318938813</v>
      </c>
      <c r="H319" s="7">
        <f>'2022 Regulation-dwn(NoSolarAdj)'!$H8</f>
        <v>192</v>
      </c>
      <c r="I319" s="7">
        <f t="shared" si="15"/>
        <v>31</v>
      </c>
      <c r="J319" s="7">
        <f t="shared" si="13"/>
        <v>0.22666681061187433</v>
      </c>
    </row>
    <row r="320" spans="1:10" x14ac:dyDescent="0.35">
      <c r="A320" s="1" t="str">
        <f t="shared" si="14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'2022 Regulation-down'!$H9</f>
        <v>262.38933326452968</v>
      </c>
      <c r="H320" s="7">
        <f>'2022 Regulation-dwn(NoSolarAdj)'!$H9</f>
        <v>261</v>
      </c>
      <c r="I320" s="7">
        <f t="shared" si="15"/>
        <v>28</v>
      </c>
      <c r="J320" s="7">
        <f t="shared" si="13"/>
        <v>84.389333264529682</v>
      </c>
    </row>
    <row r="321" spans="1:10" x14ac:dyDescent="0.35">
      <c r="A321" s="1" t="str">
        <f t="shared" si="14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'2022 Regulation-down'!$H10</f>
        <v>163.83833335799477</v>
      </c>
      <c r="H321" s="7">
        <f>'2022 Regulation-dwn(NoSolarAdj)'!$H10</f>
        <v>143</v>
      </c>
      <c r="I321" s="7">
        <f t="shared" si="15"/>
        <v>6</v>
      </c>
      <c r="J321" s="7">
        <f t="shared" si="13"/>
        <v>0.83833335799477027</v>
      </c>
    </row>
    <row r="322" spans="1:10" x14ac:dyDescent="0.35">
      <c r="A322" s="1" t="str">
        <f t="shared" si="14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'2022 Regulation-down'!$H11</f>
        <v>282.57283328125874</v>
      </c>
      <c r="H322" s="7">
        <f>'2022 Regulation-dwn(NoSolarAdj)'!$H11</f>
        <v>224</v>
      </c>
      <c r="I322" s="7">
        <f t="shared" si="15"/>
        <v>23</v>
      </c>
      <c r="J322" s="7">
        <f t="shared" ref="J322:J385" si="16">ABS(G322-F322)</f>
        <v>50.572833281258738</v>
      </c>
    </row>
    <row r="323" spans="1:10" x14ac:dyDescent="0.35">
      <c r="A323" s="1" t="str">
        <f t="shared" ref="A323:A386" si="17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'2022 Regulation-down'!$H12</f>
        <v>250</v>
      </c>
      <c r="H323" s="7">
        <f>'2022 Regulation-dwn(NoSolarAdj)'!$H12</f>
        <v>193</v>
      </c>
      <c r="I323" s="7">
        <f t="shared" ref="I323:I386" si="18">ABS(F323-E323)</f>
        <v>18</v>
      </c>
      <c r="J323" s="7">
        <f t="shared" si="16"/>
        <v>48</v>
      </c>
    </row>
    <row r="324" spans="1:10" x14ac:dyDescent="0.35">
      <c r="A324" s="1" t="str">
        <f t="shared" si="17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'2022 Regulation-down'!$H13</f>
        <v>158</v>
      </c>
      <c r="H324" s="7">
        <f>'2022 Regulation-dwn(NoSolarAdj)'!$H13</f>
        <v>118</v>
      </c>
      <c r="I324" s="7">
        <f t="shared" si="18"/>
        <v>35</v>
      </c>
      <c r="J324" s="7">
        <f t="shared" si="16"/>
        <v>40</v>
      </c>
    </row>
    <row r="325" spans="1:10" x14ac:dyDescent="0.35">
      <c r="A325" s="1" t="str">
        <f t="shared" si="17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'2022 Regulation-down'!$H14</f>
        <v>245</v>
      </c>
      <c r="H325" s="7">
        <f>'2022 Regulation-dwn(NoSolarAdj)'!$H14</f>
        <v>203</v>
      </c>
      <c r="I325" s="7">
        <f t="shared" si="18"/>
        <v>5</v>
      </c>
      <c r="J325" s="7">
        <f t="shared" si="16"/>
        <v>23</v>
      </c>
    </row>
    <row r="326" spans="1:10" x14ac:dyDescent="0.35">
      <c r="A326" s="1" t="str">
        <f t="shared" si="17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'2022 Regulation-down'!$H15</f>
        <v>179</v>
      </c>
      <c r="H326" s="7">
        <f>'2022 Regulation-dwn(NoSolarAdj)'!$H15</f>
        <v>129</v>
      </c>
      <c r="I326" s="7">
        <f t="shared" si="18"/>
        <v>4</v>
      </c>
      <c r="J326" s="7">
        <f t="shared" si="16"/>
        <v>37</v>
      </c>
    </row>
    <row r="327" spans="1:10" x14ac:dyDescent="0.35">
      <c r="A327" s="1" t="str">
        <f t="shared" si="17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'2022 Regulation-down'!$H16</f>
        <v>233</v>
      </c>
      <c r="H327" s="7">
        <f>'2022 Regulation-dwn(NoSolarAdj)'!$H16</f>
        <v>175</v>
      </c>
      <c r="I327" s="7">
        <f t="shared" si="18"/>
        <v>5</v>
      </c>
      <c r="J327" s="7">
        <f t="shared" si="16"/>
        <v>55</v>
      </c>
    </row>
    <row r="328" spans="1:10" x14ac:dyDescent="0.35">
      <c r="A328" s="1" t="str">
        <f t="shared" si="17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'2022 Regulation-down'!$H17</f>
        <v>260</v>
      </c>
      <c r="H328" s="7">
        <f>'2022 Regulation-dwn(NoSolarAdj)'!$H17</f>
        <v>201</v>
      </c>
      <c r="I328" s="7">
        <f t="shared" si="18"/>
        <v>22</v>
      </c>
      <c r="J328" s="7">
        <f t="shared" si="16"/>
        <v>60</v>
      </c>
    </row>
    <row r="329" spans="1:10" x14ac:dyDescent="0.35">
      <c r="A329" s="1" t="str">
        <f t="shared" si="17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'2022 Regulation-down'!$H18</f>
        <v>341</v>
      </c>
      <c r="H329" s="7">
        <f>'2022 Regulation-dwn(NoSolarAdj)'!$H18</f>
        <v>278</v>
      </c>
      <c r="I329" s="7">
        <f t="shared" si="18"/>
        <v>10</v>
      </c>
      <c r="J329" s="7">
        <f t="shared" si="16"/>
        <v>124</v>
      </c>
    </row>
    <row r="330" spans="1:10" x14ac:dyDescent="0.35">
      <c r="A330" s="1" t="str">
        <f t="shared" si="17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'2022 Regulation-down'!$H19</f>
        <v>371</v>
      </c>
      <c r="H330" s="7">
        <f>'2022 Regulation-dwn(NoSolarAdj)'!$H19</f>
        <v>301</v>
      </c>
      <c r="I330" s="7">
        <f t="shared" si="18"/>
        <v>3</v>
      </c>
      <c r="J330" s="7">
        <f t="shared" si="16"/>
        <v>105</v>
      </c>
    </row>
    <row r="331" spans="1:10" x14ac:dyDescent="0.35">
      <c r="A331" s="1" t="str">
        <f t="shared" si="17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'2022 Regulation-down'!$H20</f>
        <v>458</v>
      </c>
      <c r="H331" s="7">
        <f>'2022 Regulation-dwn(NoSolarAdj)'!$H20</f>
        <v>383</v>
      </c>
      <c r="I331" s="7">
        <f t="shared" si="18"/>
        <v>41</v>
      </c>
      <c r="J331" s="7">
        <f t="shared" si="16"/>
        <v>96</v>
      </c>
    </row>
    <row r="332" spans="1:10" x14ac:dyDescent="0.35">
      <c r="A332" s="1" t="str">
        <f t="shared" si="17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'2022 Regulation-down'!$H21</f>
        <v>510</v>
      </c>
      <c r="H332" s="7">
        <f>'2022 Regulation-dwn(NoSolarAdj)'!$H21</f>
        <v>465</v>
      </c>
      <c r="I332" s="7">
        <f t="shared" si="18"/>
        <v>16</v>
      </c>
      <c r="J332" s="7">
        <f t="shared" si="16"/>
        <v>67</v>
      </c>
    </row>
    <row r="333" spans="1:10" x14ac:dyDescent="0.35">
      <c r="A333" s="1" t="str">
        <f t="shared" si="17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'2022 Regulation-down'!$H22</f>
        <v>383</v>
      </c>
      <c r="H333" s="7">
        <f>'2022 Regulation-dwn(NoSolarAdj)'!$H22</f>
        <v>378</v>
      </c>
      <c r="I333" s="7">
        <f t="shared" si="18"/>
        <v>38</v>
      </c>
      <c r="J333" s="7">
        <f t="shared" si="16"/>
        <v>3</v>
      </c>
    </row>
    <row r="334" spans="1:10" x14ac:dyDescent="0.35">
      <c r="A334" s="1" t="str">
        <f t="shared" si="17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'2022 Regulation-down'!$H23</f>
        <v>375</v>
      </c>
      <c r="H334" s="7">
        <f>'2022 Regulation-dwn(NoSolarAdj)'!$H23</f>
        <v>379</v>
      </c>
      <c r="I334" s="7">
        <f t="shared" si="18"/>
        <v>12</v>
      </c>
      <c r="J334" s="7">
        <f t="shared" si="16"/>
        <v>12</v>
      </c>
    </row>
    <row r="335" spans="1:10" x14ac:dyDescent="0.35">
      <c r="A335" s="1" t="str">
        <f t="shared" si="17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'2022 Regulation-down'!$H24</f>
        <v>508</v>
      </c>
      <c r="H335" s="7">
        <f>'2022 Regulation-dwn(NoSolarAdj)'!$H24</f>
        <v>509</v>
      </c>
      <c r="I335" s="7">
        <f t="shared" si="18"/>
        <v>12</v>
      </c>
      <c r="J335" s="7">
        <f t="shared" si="16"/>
        <v>6</v>
      </c>
    </row>
    <row r="336" spans="1:10" x14ac:dyDescent="0.35">
      <c r="A336" s="1" t="str">
        <f t="shared" si="17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'2022 Regulation-down'!$H25</f>
        <v>564</v>
      </c>
      <c r="H336" s="7">
        <f>'2022 Regulation-dwn(NoSolarAdj)'!$H25</f>
        <v>564</v>
      </c>
      <c r="I336" s="7">
        <f t="shared" si="18"/>
        <v>50</v>
      </c>
      <c r="J336" s="7">
        <f t="shared" si="16"/>
        <v>3</v>
      </c>
    </row>
    <row r="337" spans="1:10" x14ac:dyDescent="0.35">
      <c r="A337" s="1" t="str">
        <f t="shared" si="17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'2022 Regulation-down'!$H26</f>
        <v>506</v>
      </c>
      <c r="H337" s="7">
        <f>'2022 Regulation-dwn(NoSolarAdj)'!$H26</f>
        <v>506</v>
      </c>
      <c r="I337" s="7">
        <f t="shared" si="18"/>
        <v>51</v>
      </c>
      <c r="J337" s="7">
        <f t="shared" si="16"/>
        <v>9</v>
      </c>
    </row>
    <row r="338" spans="1:10" x14ac:dyDescent="0.35">
      <c r="A338" s="1" t="str">
        <f t="shared" si="17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254</v>
      </c>
      <c r="G338" s="7">
        <f>'2022 Regulation-up'!$I3</f>
        <v>202</v>
      </c>
      <c r="H338" s="7">
        <f>'2022 Regulation-up (NoSolarAdj)'!$I3</f>
        <v>202</v>
      </c>
      <c r="I338" s="7">
        <f t="shared" si="18"/>
        <v>4</v>
      </c>
      <c r="J338" s="7">
        <f t="shared" si="16"/>
        <v>52</v>
      </c>
    </row>
    <row r="339" spans="1:10" x14ac:dyDescent="0.35">
      <c r="A339" s="1" t="str">
        <f t="shared" si="17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148</v>
      </c>
      <c r="G339" s="7">
        <f>'2022 Regulation-up'!$I4</f>
        <v>131</v>
      </c>
      <c r="H339" s="7">
        <f>'2022 Regulation-up (NoSolarAdj)'!$I4</f>
        <v>131</v>
      </c>
      <c r="I339" s="7">
        <f t="shared" si="18"/>
        <v>2</v>
      </c>
      <c r="J339" s="7">
        <f t="shared" si="16"/>
        <v>17</v>
      </c>
    </row>
    <row r="340" spans="1:10" x14ac:dyDescent="0.35">
      <c r="A340" s="1" t="str">
        <f t="shared" si="17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140</v>
      </c>
      <c r="G340" s="7">
        <f>'2022 Regulation-up'!$I5</f>
        <v>155</v>
      </c>
      <c r="H340" s="7">
        <f>'2022 Regulation-up (NoSolarAdj)'!$I5</f>
        <v>155</v>
      </c>
      <c r="I340" s="7">
        <f t="shared" si="18"/>
        <v>12</v>
      </c>
      <c r="J340" s="7">
        <f t="shared" si="16"/>
        <v>15</v>
      </c>
    </row>
    <row r="341" spans="1:10" x14ac:dyDescent="0.35">
      <c r="A341" s="1" t="str">
        <f t="shared" si="17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193</v>
      </c>
      <c r="G341" s="7">
        <f>'2022 Regulation-up'!$I6</f>
        <v>191</v>
      </c>
      <c r="H341" s="7">
        <f>'2022 Regulation-up (NoSolarAdj)'!$I6</f>
        <v>191</v>
      </c>
      <c r="I341" s="7">
        <f t="shared" si="18"/>
        <v>15</v>
      </c>
      <c r="J341" s="7">
        <f t="shared" si="16"/>
        <v>2</v>
      </c>
    </row>
    <row r="342" spans="1:10" x14ac:dyDescent="0.35">
      <c r="A342" s="1" t="str">
        <f t="shared" si="17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239</v>
      </c>
      <c r="G342" s="7">
        <f>'2022 Regulation-up'!$I7</f>
        <v>259</v>
      </c>
      <c r="H342" s="7">
        <f>'2022 Regulation-up (NoSolarAdj)'!$I7</f>
        <v>259</v>
      </c>
      <c r="I342" s="7">
        <f t="shared" si="18"/>
        <v>6</v>
      </c>
      <c r="J342" s="7">
        <f t="shared" si="16"/>
        <v>20</v>
      </c>
    </row>
    <row r="343" spans="1:10" x14ac:dyDescent="0.35">
      <c r="A343" s="1" t="str">
        <f t="shared" si="17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375</v>
      </c>
      <c r="G343" s="7">
        <f>'2022 Regulation-up'!$I8</f>
        <v>322</v>
      </c>
      <c r="H343" s="7">
        <f>'2022 Regulation-up (NoSolarAdj)'!$I8</f>
        <v>322</v>
      </c>
      <c r="I343" s="7">
        <f t="shared" si="18"/>
        <v>39</v>
      </c>
      <c r="J343" s="7">
        <f t="shared" si="16"/>
        <v>53</v>
      </c>
    </row>
    <row r="344" spans="1:10" x14ac:dyDescent="0.35">
      <c r="A344" s="1" t="str">
        <f t="shared" si="17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473</v>
      </c>
      <c r="G344" s="7">
        <f>'2022 Regulation-up'!$I9</f>
        <v>427</v>
      </c>
      <c r="H344" s="7">
        <f>'2022 Regulation-up (NoSolarAdj)'!$I9</f>
        <v>429</v>
      </c>
      <c r="I344" s="7">
        <f t="shared" si="18"/>
        <v>60</v>
      </c>
      <c r="J344" s="7">
        <f t="shared" si="16"/>
        <v>46</v>
      </c>
    </row>
    <row r="345" spans="1:10" x14ac:dyDescent="0.35">
      <c r="A345" s="1" t="str">
        <f t="shared" si="17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376</v>
      </c>
      <c r="G345" s="7">
        <f>'2022 Regulation-up'!$I10</f>
        <v>307</v>
      </c>
      <c r="H345" s="7">
        <f>'2022 Regulation-up (NoSolarAdj)'!$I10</f>
        <v>318</v>
      </c>
      <c r="I345" s="7">
        <f t="shared" si="18"/>
        <v>5</v>
      </c>
      <c r="J345" s="7">
        <f t="shared" si="16"/>
        <v>69</v>
      </c>
    </row>
    <row r="346" spans="1:10" x14ac:dyDescent="0.35">
      <c r="A346" s="1" t="str">
        <f t="shared" si="17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448</v>
      </c>
      <c r="G346" s="7">
        <f>'2022 Regulation-up'!$I11</f>
        <v>437</v>
      </c>
      <c r="H346" s="7">
        <f>'2022 Regulation-up (NoSolarAdj)'!$I11</f>
        <v>437</v>
      </c>
      <c r="I346" s="7">
        <f t="shared" si="18"/>
        <v>9</v>
      </c>
      <c r="J346" s="7">
        <f t="shared" si="16"/>
        <v>11</v>
      </c>
    </row>
    <row r="347" spans="1:10" x14ac:dyDescent="0.35">
      <c r="A347" s="1" t="str">
        <f t="shared" si="17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487</v>
      </c>
      <c r="G347" s="7">
        <f>'2022 Regulation-up'!$I12</f>
        <v>542</v>
      </c>
      <c r="H347" s="7">
        <f>'2022 Regulation-up (NoSolarAdj)'!$I12</f>
        <v>512</v>
      </c>
      <c r="I347" s="7">
        <f t="shared" si="18"/>
        <v>31</v>
      </c>
      <c r="J347" s="7">
        <f t="shared" si="16"/>
        <v>55</v>
      </c>
    </row>
    <row r="348" spans="1:10" x14ac:dyDescent="0.35">
      <c r="A348" s="1" t="str">
        <f t="shared" si="17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603</v>
      </c>
      <c r="G348" s="7">
        <f>'2022 Regulation-up'!$I13</f>
        <v>675</v>
      </c>
      <c r="H348" s="7">
        <f>'2022 Regulation-up (NoSolarAdj)'!$I13</f>
        <v>636</v>
      </c>
      <c r="I348" s="7">
        <f t="shared" si="18"/>
        <v>36</v>
      </c>
      <c r="J348" s="7">
        <f t="shared" si="16"/>
        <v>72</v>
      </c>
    </row>
    <row r="349" spans="1:10" x14ac:dyDescent="0.35">
      <c r="A349" s="1" t="str">
        <f t="shared" si="17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576</v>
      </c>
      <c r="G349" s="7">
        <f>'2022 Regulation-up'!$I14</f>
        <v>667</v>
      </c>
      <c r="H349" s="7">
        <f>'2022 Regulation-up (NoSolarAdj)'!$I14</f>
        <v>617</v>
      </c>
      <c r="I349" s="7">
        <f t="shared" si="18"/>
        <v>26</v>
      </c>
      <c r="J349" s="7">
        <f t="shared" si="16"/>
        <v>91</v>
      </c>
    </row>
    <row r="350" spans="1:10" x14ac:dyDescent="0.35">
      <c r="A350" s="1" t="str">
        <f t="shared" si="17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502</v>
      </c>
      <c r="G350" s="7">
        <f>'2022 Regulation-up'!$I15</f>
        <v>599</v>
      </c>
      <c r="H350" s="7">
        <f>'2022 Regulation-up (NoSolarAdj)'!$I15</f>
        <v>537</v>
      </c>
      <c r="I350" s="7">
        <f t="shared" si="18"/>
        <v>13</v>
      </c>
      <c r="J350" s="7">
        <f t="shared" si="16"/>
        <v>97</v>
      </c>
    </row>
    <row r="351" spans="1:10" x14ac:dyDescent="0.35">
      <c r="A351" s="1" t="str">
        <f t="shared" si="17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434</v>
      </c>
      <c r="G351" s="7">
        <f>'2022 Regulation-up'!$I16</f>
        <v>539</v>
      </c>
      <c r="H351" s="7">
        <f>'2022 Regulation-up (NoSolarAdj)'!$I16</f>
        <v>466</v>
      </c>
      <c r="I351" s="7">
        <f t="shared" si="18"/>
        <v>15</v>
      </c>
      <c r="J351" s="7">
        <f t="shared" si="16"/>
        <v>105</v>
      </c>
    </row>
    <row r="352" spans="1:10" x14ac:dyDescent="0.35">
      <c r="A352" s="1" t="str">
        <f t="shared" si="17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382</v>
      </c>
      <c r="G352" s="7">
        <f>'2022 Regulation-up'!$I17</f>
        <v>481</v>
      </c>
      <c r="H352" s="7">
        <f>'2022 Regulation-up (NoSolarAdj)'!$I17</f>
        <v>411</v>
      </c>
      <c r="I352" s="7">
        <f t="shared" si="18"/>
        <v>50</v>
      </c>
      <c r="J352" s="7">
        <f t="shared" si="16"/>
        <v>99</v>
      </c>
    </row>
    <row r="353" spans="1:10" x14ac:dyDescent="0.35">
      <c r="A353" s="1" t="str">
        <f t="shared" si="17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296</v>
      </c>
      <c r="G353" s="7">
        <f>'2022 Regulation-up'!$I18</f>
        <v>436</v>
      </c>
      <c r="H353" s="7">
        <f>'2022 Regulation-up (NoSolarAdj)'!$I18</f>
        <v>364</v>
      </c>
      <c r="I353" s="7">
        <f t="shared" si="18"/>
        <v>16</v>
      </c>
      <c r="J353" s="7">
        <f t="shared" si="16"/>
        <v>140</v>
      </c>
    </row>
    <row r="354" spans="1:10" x14ac:dyDescent="0.35">
      <c r="A354" s="1" t="str">
        <f t="shared" si="17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265</v>
      </c>
      <c r="G354" s="7">
        <f>'2022 Regulation-up'!$I19</f>
        <v>399</v>
      </c>
      <c r="H354" s="7">
        <f>'2022 Regulation-up (NoSolarAdj)'!$I19</f>
        <v>327</v>
      </c>
      <c r="I354" s="7">
        <f t="shared" si="18"/>
        <v>9</v>
      </c>
      <c r="J354" s="7">
        <f t="shared" si="16"/>
        <v>134</v>
      </c>
    </row>
    <row r="355" spans="1:10" x14ac:dyDescent="0.35">
      <c r="A355" s="1" t="str">
        <f t="shared" si="17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218</v>
      </c>
      <c r="G355" s="7">
        <f>'2022 Regulation-up'!$I20</f>
        <v>379</v>
      </c>
      <c r="H355" s="7">
        <f>'2022 Regulation-up (NoSolarAdj)'!$I20</f>
        <v>300</v>
      </c>
      <c r="I355" s="7">
        <f t="shared" si="18"/>
        <v>4</v>
      </c>
      <c r="J355" s="7">
        <f t="shared" si="16"/>
        <v>161</v>
      </c>
    </row>
    <row r="356" spans="1:10" x14ac:dyDescent="0.35">
      <c r="A356" s="1" t="str">
        <f t="shared" si="17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224</v>
      </c>
      <c r="G356" s="7">
        <f>'2022 Regulation-up'!$I21</f>
        <v>346</v>
      </c>
      <c r="H356" s="7">
        <f>'2022 Regulation-up (NoSolarAdj)'!$I21</f>
        <v>281</v>
      </c>
      <c r="I356" s="7">
        <f t="shared" si="18"/>
        <v>16</v>
      </c>
      <c r="J356" s="7">
        <f t="shared" si="16"/>
        <v>122</v>
      </c>
    </row>
    <row r="357" spans="1:10" x14ac:dyDescent="0.35">
      <c r="A357" s="1" t="str">
        <f t="shared" si="17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271</v>
      </c>
      <c r="G357" s="7">
        <f>'2022 Regulation-up'!$I22</f>
        <v>290</v>
      </c>
      <c r="H357" s="7">
        <f>'2022 Regulation-up (NoSolarAdj)'!$I22</f>
        <v>250</v>
      </c>
      <c r="I357" s="7">
        <f t="shared" si="18"/>
        <v>1</v>
      </c>
      <c r="J357" s="7">
        <f t="shared" si="16"/>
        <v>19</v>
      </c>
    </row>
    <row r="358" spans="1:10" x14ac:dyDescent="0.35">
      <c r="A358" s="1" t="str">
        <f t="shared" si="17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199</v>
      </c>
      <c r="G358" s="7">
        <f>'2022 Regulation-up'!$I23</f>
        <v>257</v>
      </c>
      <c r="H358" s="7">
        <f>'2022 Regulation-up (NoSolarAdj)'!$I23</f>
        <v>244</v>
      </c>
      <c r="I358" s="7">
        <f t="shared" si="18"/>
        <v>3</v>
      </c>
      <c r="J358" s="7">
        <f t="shared" si="16"/>
        <v>58</v>
      </c>
    </row>
    <row r="359" spans="1:10" x14ac:dyDescent="0.35">
      <c r="A359" s="1" t="str">
        <f t="shared" si="17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117</v>
      </c>
      <c r="G359" s="7">
        <f>'2022 Regulation-up'!$I24</f>
        <v>73</v>
      </c>
      <c r="H359" s="7">
        <f>'2022 Regulation-up (NoSolarAdj)'!$I24</f>
        <v>72</v>
      </c>
      <c r="I359" s="7">
        <f t="shared" si="18"/>
        <v>2</v>
      </c>
      <c r="J359" s="7">
        <f t="shared" si="16"/>
        <v>44</v>
      </c>
    </row>
    <row r="360" spans="1:10" x14ac:dyDescent="0.35">
      <c r="A360" s="1" t="str">
        <f t="shared" si="17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165</v>
      </c>
      <c r="G360" s="7">
        <f>'2022 Regulation-up'!$I25</f>
        <v>121</v>
      </c>
      <c r="H360" s="7">
        <f>'2022 Regulation-up (NoSolarAdj)'!$I25</f>
        <v>121</v>
      </c>
      <c r="I360" s="7">
        <f t="shared" si="18"/>
        <v>2</v>
      </c>
      <c r="J360" s="7">
        <f t="shared" si="16"/>
        <v>44</v>
      </c>
    </row>
    <row r="361" spans="1:10" x14ac:dyDescent="0.35">
      <c r="A361" s="1" t="str">
        <f t="shared" si="17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175</v>
      </c>
      <c r="G361" s="7">
        <f>'2022 Regulation-up'!$I26</f>
        <v>112</v>
      </c>
      <c r="H361" s="7">
        <f>'2022 Regulation-up (NoSolarAdj)'!$I26</f>
        <v>112</v>
      </c>
      <c r="I361" s="7">
        <f t="shared" si="18"/>
        <v>2</v>
      </c>
      <c r="J361" s="7">
        <f t="shared" si="16"/>
        <v>63</v>
      </c>
    </row>
    <row r="362" spans="1:10" x14ac:dyDescent="0.35">
      <c r="A362" s="1" t="str">
        <f t="shared" si="17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440</v>
      </c>
      <c r="G362" s="7">
        <f>'2022 Regulation-down'!$I3</f>
        <v>421</v>
      </c>
      <c r="H362" s="7">
        <f>'2022 Regulation-dwn(NoSolarAdj)'!$I3</f>
        <v>421</v>
      </c>
      <c r="I362" s="7">
        <f t="shared" si="18"/>
        <v>3</v>
      </c>
      <c r="J362" s="7">
        <f t="shared" si="16"/>
        <v>19</v>
      </c>
    </row>
    <row r="363" spans="1:10" x14ac:dyDescent="0.35">
      <c r="A363" s="1" t="str">
        <f t="shared" si="17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308</v>
      </c>
      <c r="G363" s="7">
        <f>'2022 Regulation-down'!$I4</f>
        <v>308</v>
      </c>
      <c r="H363" s="7">
        <f>'2022 Regulation-dwn(NoSolarAdj)'!$I4</f>
        <v>308</v>
      </c>
      <c r="I363" s="7">
        <f t="shared" si="18"/>
        <v>8</v>
      </c>
      <c r="J363" s="7">
        <f t="shared" si="16"/>
        <v>0</v>
      </c>
    </row>
    <row r="364" spans="1:10" x14ac:dyDescent="0.35">
      <c r="A364" s="1" t="str">
        <f t="shared" si="17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270</v>
      </c>
      <c r="G364" s="7">
        <f>'2022 Regulation-down'!$I5</f>
        <v>268</v>
      </c>
      <c r="H364" s="7">
        <f>'2022 Regulation-dwn(NoSolarAdj)'!$I5</f>
        <v>268</v>
      </c>
      <c r="I364" s="7">
        <f t="shared" si="18"/>
        <v>20</v>
      </c>
      <c r="J364" s="7">
        <f t="shared" si="16"/>
        <v>2</v>
      </c>
    </row>
    <row r="365" spans="1:10" x14ac:dyDescent="0.35">
      <c r="A365" s="1" t="str">
        <f t="shared" si="17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227</v>
      </c>
      <c r="G365" s="7">
        <f>'2022 Regulation-down'!$I6</f>
        <v>224</v>
      </c>
      <c r="H365" s="7">
        <f>'2022 Regulation-dwn(NoSolarAdj)'!$I6</f>
        <v>224</v>
      </c>
      <c r="I365" s="7">
        <f t="shared" si="18"/>
        <v>32</v>
      </c>
      <c r="J365" s="7">
        <f t="shared" si="16"/>
        <v>3</v>
      </c>
    </row>
    <row r="366" spans="1:10" x14ac:dyDescent="0.35">
      <c r="A366" s="1" t="str">
        <f t="shared" si="17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176</v>
      </c>
      <c r="G366" s="7">
        <f>'2022 Regulation-down'!$I7</f>
        <v>173</v>
      </c>
      <c r="H366" s="7">
        <f>'2022 Regulation-dwn(NoSolarAdj)'!$I7</f>
        <v>173</v>
      </c>
      <c r="I366" s="7">
        <f t="shared" si="18"/>
        <v>26</v>
      </c>
      <c r="J366" s="7">
        <f t="shared" si="16"/>
        <v>3</v>
      </c>
    </row>
    <row r="367" spans="1:10" x14ac:dyDescent="0.35">
      <c r="A367" s="1" t="str">
        <f t="shared" si="17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181</v>
      </c>
      <c r="G367" s="7">
        <f>'2022 Regulation-down'!$I8</f>
        <v>151</v>
      </c>
      <c r="H367" s="7">
        <f>'2022 Regulation-dwn(NoSolarAdj)'!$I8</f>
        <v>151</v>
      </c>
      <c r="I367" s="7">
        <f t="shared" si="18"/>
        <v>6</v>
      </c>
      <c r="J367" s="7">
        <f t="shared" si="16"/>
        <v>30</v>
      </c>
    </row>
    <row r="368" spans="1:10" x14ac:dyDescent="0.35">
      <c r="A368" s="1" t="str">
        <f t="shared" si="17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204</v>
      </c>
      <c r="G368" s="7">
        <f>'2022 Regulation-down'!$I9</f>
        <v>171</v>
      </c>
      <c r="H368" s="7">
        <f>'2022 Regulation-dwn(NoSolarAdj)'!$I9</f>
        <v>170</v>
      </c>
      <c r="I368" s="7">
        <f t="shared" si="18"/>
        <v>3</v>
      </c>
      <c r="J368" s="7">
        <f t="shared" si="16"/>
        <v>33</v>
      </c>
    </row>
    <row r="369" spans="1:10" x14ac:dyDescent="0.35">
      <c r="A369" s="1" t="str">
        <f t="shared" si="17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187</v>
      </c>
      <c r="G369" s="7">
        <f>'2022 Regulation-down'!$I10</f>
        <v>188</v>
      </c>
      <c r="H369" s="7">
        <f>'2022 Regulation-dwn(NoSolarAdj)'!$I10</f>
        <v>173</v>
      </c>
      <c r="I369" s="7">
        <f t="shared" si="18"/>
        <v>4</v>
      </c>
      <c r="J369" s="7">
        <f t="shared" si="16"/>
        <v>1</v>
      </c>
    </row>
    <row r="370" spans="1:10" x14ac:dyDescent="0.35">
      <c r="A370" s="1" t="str">
        <f t="shared" si="17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222</v>
      </c>
      <c r="G370" s="7">
        <f>'2022 Regulation-down'!$I11</f>
        <v>267</v>
      </c>
      <c r="H370" s="7">
        <f>'2022 Regulation-dwn(NoSolarAdj)'!$I11</f>
        <v>211</v>
      </c>
      <c r="I370" s="7">
        <f t="shared" si="18"/>
        <v>2</v>
      </c>
      <c r="J370" s="7">
        <f t="shared" si="16"/>
        <v>45</v>
      </c>
    </row>
    <row r="371" spans="1:10" x14ac:dyDescent="0.35">
      <c r="A371" s="1" t="str">
        <f t="shared" si="17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234</v>
      </c>
      <c r="G371" s="7">
        <f>'2022 Regulation-down'!$I12</f>
        <v>294</v>
      </c>
      <c r="H371" s="7">
        <f>'2022 Regulation-dwn(NoSolarAdj)'!$I12</f>
        <v>227</v>
      </c>
      <c r="I371" s="7">
        <f t="shared" si="18"/>
        <v>2</v>
      </c>
      <c r="J371" s="7">
        <f t="shared" si="16"/>
        <v>60</v>
      </c>
    </row>
    <row r="372" spans="1:10" x14ac:dyDescent="0.35">
      <c r="A372" s="1" t="str">
        <f t="shared" si="17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209</v>
      </c>
      <c r="G372" s="7">
        <f>'2022 Regulation-down'!$I13</f>
        <v>543</v>
      </c>
      <c r="H372" s="7">
        <f>'2022 Regulation-dwn(NoSolarAdj)'!$I13</f>
        <v>483</v>
      </c>
      <c r="I372" s="7">
        <f t="shared" si="18"/>
        <v>9</v>
      </c>
      <c r="J372" s="7">
        <f t="shared" si="16"/>
        <v>334</v>
      </c>
    </row>
    <row r="373" spans="1:10" x14ac:dyDescent="0.35">
      <c r="A373" s="1" t="str">
        <f t="shared" si="17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169</v>
      </c>
      <c r="G373" s="7">
        <f>'2022 Regulation-down'!$I14</f>
        <v>234</v>
      </c>
      <c r="H373" s="7">
        <f>'2022 Regulation-dwn(NoSolarAdj)'!$I14</f>
        <v>180</v>
      </c>
      <c r="I373" s="7">
        <f t="shared" si="18"/>
        <v>0</v>
      </c>
      <c r="J373" s="7">
        <f t="shared" si="16"/>
        <v>65</v>
      </c>
    </row>
    <row r="374" spans="1:10" x14ac:dyDescent="0.35">
      <c r="A374" s="1" t="str">
        <f t="shared" si="17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170</v>
      </c>
      <c r="G374" s="7">
        <f>'2022 Regulation-down'!$I15</f>
        <v>278</v>
      </c>
      <c r="H374" s="7">
        <f>'2022 Regulation-dwn(NoSolarAdj)'!$I15</f>
        <v>218</v>
      </c>
      <c r="I374" s="7">
        <f t="shared" si="18"/>
        <v>19</v>
      </c>
      <c r="J374" s="7">
        <f t="shared" si="16"/>
        <v>108</v>
      </c>
    </row>
    <row r="375" spans="1:10" x14ac:dyDescent="0.35">
      <c r="A375" s="1" t="str">
        <f t="shared" si="17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237</v>
      </c>
      <c r="G375" s="7">
        <f>'2022 Regulation-down'!$I16</f>
        <v>299</v>
      </c>
      <c r="H375" s="7">
        <f>'2022 Regulation-dwn(NoSolarAdj)'!$I16</f>
        <v>232</v>
      </c>
      <c r="I375" s="7">
        <f t="shared" si="18"/>
        <v>10</v>
      </c>
      <c r="J375" s="7">
        <f t="shared" si="16"/>
        <v>62</v>
      </c>
    </row>
    <row r="376" spans="1:10" x14ac:dyDescent="0.35">
      <c r="A376" s="1" t="str">
        <f t="shared" si="17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223</v>
      </c>
      <c r="G376" s="7">
        <f>'2022 Regulation-down'!$I17</f>
        <v>327</v>
      </c>
      <c r="H376" s="7">
        <f>'2022 Regulation-dwn(NoSolarAdj)'!$I17</f>
        <v>259</v>
      </c>
      <c r="I376" s="7">
        <f t="shared" si="18"/>
        <v>23</v>
      </c>
      <c r="J376" s="7">
        <f t="shared" si="16"/>
        <v>104</v>
      </c>
    </row>
    <row r="377" spans="1:10" x14ac:dyDescent="0.35">
      <c r="A377" s="1" t="str">
        <f t="shared" si="17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223</v>
      </c>
      <c r="G377" s="7">
        <f>'2022 Regulation-down'!$I18</f>
        <v>301</v>
      </c>
      <c r="H377" s="7">
        <f>'2022 Regulation-dwn(NoSolarAdj)'!$I18</f>
        <v>227</v>
      </c>
      <c r="I377" s="7">
        <f t="shared" si="18"/>
        <v>12</v>
      </c>
      <c r="J377" s="7">
        <f t="shared" si="16"/>
        <v>78</v>
      </c>
    </row>
    <row r="378" spans="1:10" x14ac:dyDescent="0.35">
      <c r="A378" s="1" t="str">
        <f t="shared" si="17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315</v>
      </c>
      <c r="G378" s="7">
        <f>'2022 Regulation-down'!$I19</f>
        <v>408</v>
      </c>
      <c r="H378" s="7">
        <f>'2022 Regulation-dwn(NoSolarAdj)'!$I19</f>
        <v>332</v>
      </c>
      <c r="I378" s="7">
        <f t="shared" si="18"/>
        <v>32</v>
      </c>
      <c r="J378" s="7">
        <f t="shared" si="16"/>
        <v>93</v>
      </c>
    </row>
    <row r="379" spans="1:10" x14ac:dyDescent="0.35">
      <c r="A379" s="1" t="str">
        <f t="shared" si="17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390</v>
      </c>
      <c r="G379" s="7">
        <f>'2022 Regulation-down'!$I20</f>
        <v>442</v>
      </c>
      <c r="H379" s="7">
        <f>'2022 Regulation-dwn(NoSolarAdj)'!$I20</f>
        <v>365</v>
      </c>
      <c r="I379" s="7">
        <f t="shared" si="18"/>
        <v>27</v>
      </c>
      <c r="J379" s="7">
        <f t="shared" si="16"/>
        <v>52</v>
      </c>
    </row>
    <row r="380" spans="1:10" x14ac:dyDescent="0.35">
      <c r="A380" s="1" t="str">
        <f t="shared" si="17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451</v>
      </c>
      <c r="G380" s="7">
        <f>'2022 Regulation-down'!$I21</f>
        <v>484</v>
      </c>
      <c r="H380" s="7">
        <f>'2022 Regulation-dwn(NoSolarAdj)'!$I21</f>
        <v>443</v>
      </c>
      <c r="I380" s="7">
        <f t="shared" si="18"/>
        <v>26</v>
      </c>
      <c r="J380" s="7">
        <f t="shared" si="16"/>
        <v>33</v>
      </c>
    </row>
    <row r="381" spans="1:10" x14ac:dyDescent="0.35">
      <c r="A381" s="1" t="str">
        <f t="shared" si="17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451</v>
      </c>
      <c r="G381" s="7">
        <f>'2022 Regulation-down'!$I22</f>
        <v>389</v>
      </c>
      <c r="H381" s="7">
        <f>'2022 Regulation-dwn(NoSolarAdj)'!$I22</f>
        <v>388</v>
      </c>
      <c r="I381" s="7">
        <f t="shared" si="18"/>
        <v>33</v>
      </c>
      <c r="J381" s="7">
        <f t="shared" si="16"/>
        <v>62</v>
      </c>
    </row>
    <row r="382" spans="1:10" x14ac:dyDescent="0.35">
      <c r="A382" s="1" t="str">
        <f t="shared" si="17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452</v>
      </c>
      <c r="G382" s="7">
        <f>'2022 Regulation-down'!$I23</f>
        <v>471</v>
      </c>
      <c r="H382" s="7">
        <f>'2022 Regulation-dwn(NoSolarAdj)'!$I23</f>
        <v>472</v>
      </c>
      <c r="I382" s="7">
        <f t="shared" si="18"/>
        <v>13</v>
      </c>
      <c r="J382" s="7">
        <f t="shared" si="16"/>
        <v>19</v>
      </c>
    </row>
    <row r="383" spans="1:10" x14ac:dyDescent="0.35">
      <c r="A383" s="1" t="str">
        <f t="shared" si="17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569</v>
      </c>
      <c r="G383" s="7">
        <f>'2022 Regulation-down'!$I24</f>
        <v>589</v>
      </c>
      <c r="H383" s="7">
        <f>'2022 Regulation-dwn(NoSolarAdj)'!$I24</f>
        <v>589</v>
      </c>
      <c r="I383" s="7">
        <f t="shared" si="18"/>
        <v>7</v>
      </c>
      <c r="J383" s="7">
        <f t="shared" si="16"/>
        <v>20</v>
      </c>
    </row>
    <row r="384" spans="1:10" x14ac:dyDescent="0.35">
      <c r="A384" s="1" t="str">
        <f t="shared" si="17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588</v>
      </c>
      <c r="G384" s="7">
        <f>'2022 Regulation-down'!$I25</f>
        <v>579</v>
      </c>
      <c r="H384" s="7">
        <f>'2022 Regulation-dwn(NoSolarAdj)'!$I25</f>
        <v>579</v>
      </c>
      <c r="I384" s="7">
        <f t="shared" si="18"/>
        <v>6</v>
      </c>
      <c r="J384" s="7">
        <f t="shared" si="16"/>
        <v>9</v>
      </c>
    </row>
    <row r="385" spans="1:10" x14ac:dyDescent="0.35">
      <c r="A385" s="1" t="str">
        <f t="shared" si="17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528</v>
      </c>
      <c r="G385" s="7">
        <f>'2022 Regulation-down'!$I26</f>
        <v>515</v>
      </c>
      <c r="H385" s="7">
        <f>'2022 Regulation-dwn(NoSolarAdj)'!$I26</f>
        <v>515</v>
      </c>
      <c r="I385" s="7">
        <f t="shared" si="18"/>
        <v>8</v>
      </c>
      <c r="J385" s="7">
        <f t="shared" si="16"/>
        <v>13</v>
      </c>
    </row>
    <row r="386" spans="1:10" x14ac:dyDescent="0.35">
      <c r="A386" s="1" t="str">
        <f t="shared" si="17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172</v>
      </c>
      <c r="G386" s="7">
        <f>'2022 Regulation-up'!$J3</f>
        <v>0</v>
      </c>
      <c r="H386" s="7">
        <f>'2022 Regulation-up (NoSolarAdj)'!$J3</f>
        <v>0</v>
      </c>
      <c r="I386" s="7">
        <f t="shared" si="18"/>
        <v>66</v>
      </c>
      <c r="J386" s="7">
        <f t="shared" ref="J386:J449" si="19">ABS(G386-F386)</f>
        <v>172</v>
      </c>
    </row>
    <row r="387" spans="1:10" x14ac:dyDescent="0.35">
      <c r="A387" s="1" t="str">
        <f t="shared" ref="A387:A450" si="20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143</v>
      </c>
      <c r="G387" s="7">
        <f>'2022 Regulation-up'!$J4</f>
        <v>0</v>
      </c>
      <c r="H387" s="7">
        <f>'2022 Regulation-up (NoSolarAdj)'!$J4</f>
        <v>0</v>
      </c>
      <c r="I387" s="7">
        <f t="shared" ref="I387:I450" si="21">ABS(F387-E387)</f>
        <v>22</v>
      </c>
      <c r="J387" s="7">
        <f t="shared" si="19"/>
        <v>143</v>
      </c>
    </row>
    <row r="388" spans="1:10" x14ac:dyDescent="0.35">
      <c r="A388" s="1" t="str">
        <f t="shared" si="20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164</v>
      </c>
      <c r="G388" s="7">
        <f>'2022 Regulation-up'!$J5</f>
        <v>0</v>
      </c>
      <c r="H388" s="7">
        <f>'2022 Regulation-up (NoSolarAdj)'!$J5</f>
        <v>0</v>
      </c>
      <c r="I388" s="7">
        <f t="shared" si="21"/>
        <v>27</v>
      </c>
      <c r="J388" s="7">
        <f t="shared" si="19"/>
        <v>164</v>
      </c>
    </row>
    <row r="389" spans="1:10" x14ac:dyDescent="0.35">
      <c r="A389" s="1" t="str">
        <f t="shared" si="20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183</v>
      </c>
      <c r="G389" s="7">
        <f>'2022 Regulation-up'!$J6</f>
        <v>0</v>
      </c>
      <c r="H389" s="7">
        <f>'2022 Regulation-up (NoSolarAdj)'!$J6</f>
        <v>0</v>
      </c>
      <c r="I389" s="7">
        <f t="shared" si="21"/>
        <v>7</v>
      </c>
      <c r="J389" s="7">
        <f t="shared" si="19"/>
        <v>183</v>
      </c>
    </row>
    <row r="390" spans="1:10" x14ac:dyDescent="0.35">
      <c r="A390" s="1" t="str">
        <f t="shared" si="20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257</v>
      </c>
      <c r="G390" s="7">
        <f>'2022 Regulation-up'!$J7</f>
        <v>0</v>
      </c>
      <c r="H390" s="7">
        <f>'2022 Regulation-up (NoSolarAdj)'!$J7</f>
        <v>0</v>
      </c>
      <c r="I390" s="7">
        <f t="shared" si="21"/>
        <v>12</v>
      </c>
      <c r="J390" s="7">
        <f t="shared" si="19"/>
        <v>257</v>
      </c>
    </row>
    <row r="391" spans="1:10" x14ac:dyDescent="0.35">
      <c r="A391" s="1" t="str">
        <f t="shared" si="20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392</v>
      </c>
      <c r="G391" s="7">
        <f>'2022 Regulation-up'!$J8</f>
        <v>0</v>
      </c>
      <c r="H391" s="7">
        <f>'2022 Regulation-up (NoSolarAdj)'!$J8</f>
        <v>0</v>
      </c>
      <c r="I391" s="7">
        <f t="shared" si="21"/>
        <v>35</v>
      </c>
      <c r="J391" s="7">
        <f t="shared" si="19"/>
        <v>392</v>
      </c>
    </row>
    <row r="392" spans="1:10" x14ac:dyDescent="0.35">
      <c r="A392" s="1" t="str">
        <f t="shared" si="20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493</v>
      </c>
      <c r="G392" s="7">
        <f>'2022 Regulation-up'!$J9</f>
        <v>0</v>
      </c>
      <c r="H392" s="7">
        <f>'2022 Regulation-up (NoSolarAdj)'!$J9</f>
        <v>0</v>
      </c>
      <c r="I392" s="7">
        <f t="shared" si="21"/>
        <v>77</v>
      </c>
      <c r="J392" s="7">
        <f t="shared" si="19"/>
        <v>493</v>
      </c>
    </row>
    <row r="393" spans="1:10" x14ac:dyDescent="0.35">
      <c r="A393" s="1" t="str">
        <f t="shared" si="20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355</v>
      </c>
      <c r="G393" s="7">
        <f>'2022 Regulation-up'!$J10</f>
        <v>0</v>
      </c>
      <c r="H393" s="7">
        <f>'2022 Regulation-up (NoSolarAdj)'!$J10</f>
        <v>0</v>
      </c>
      <c r="I393" s="7">
        <f t="shared" si="21"/>
        <v>41</v>
      </c>
      <c r="J393" s="7">
        <f t="shared" si="19"/>
        <v>355</v>
      </c>
    </row>
    <row r="394" spans="1:10" x14ac:dyDescent="0.35">
      <c r="A394" s="1" t="str">
        <f t="shared" si="20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434</v>
      </c>
      <c r="G394" s="7">
        <f>'2022 Regulation-up'!$J11</f>
        <v>0</v>
      </c>
      <c r="H394" s="7">
        <f>'2022 Regulation-up (NoSolarAdj)'!$J11</f>
        <v>0</v>
      </c>
      <c r="I394" s="7">
        <f t="shared" si="21"/>
        <v>6</v>
      </c>
      <c r="J394" s="7">
        <f t="shared" si="19"/>
        <v>434</v>
      </c>
    </row>
    <row r="395" spans="1:10" x14ac:dyDescent="0.35">
      <c r="A395" s="1" t="str">
        <f t="shared" si="20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475</v>
      </c>
      <c r="G395" s="7">
        <f>'2022 Regulation-up'!$J12</f>
        <v>0</v>
      </c>
      <c r="H395" s="7">
        <f>'2022 Regulation-up (NoSolarAdj)'!$J12</f>
        <v>0</v>
      </c>
      <c r="I395" s="7">
        <f t="shared" si="21"/>
        <v>1</v>
      </c>
      <c r="J395" s="7">
        <f t="shared" si="19"/>
        <v>475</v>
      </c>
    </row>
    <row r="396" spans="1:10" x14ac:dyDescent="0.35">
      <c r="A396" s="1" t="str">
        <f t="shared" si="20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475</v>
      </c>
      <c r="G396" s="7">
        <f>'2022 Regulation-up'!$J13</f>
        <v>0</v>
      </c>
      <c r="H396" s="7">
        <f>'2022 Regulation-up (NoSolarAdj)'!$J13</f>
        <v>0</v>
      </c>
      <c r="I396" s="7">
        <f t="shared" si="21"/>
        <v>7</v>
      </c>
      <c r="J396" s="7">
        <f t="shared" si="19"/>
        <v>475</v>
      </c>
    </row>
    <row r="397" spans="1:10" x14ac:dyDescent="0.35">
      <c r="A397" s="1" t="str">
        <f t="shared" si="20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503</v>
      </c>
      <c r="G397" s="7">
        <f>'2022 Regulation-up'!$J14</f>
        <v>0</v>
      </c>
      <c r="H397" s="7">
        <f>'2022 Regulation-up (NoSolarAdj)'!$J14</f>
        <v>0</v>
      </c>
      <c r="I397" s="7">
        <f t="shared" si="21"/>
        <v>19</v>
      </c>
      <c r="J397" s="7">
        <f t="shared" si="19"/>
        <v>503</v>
      </c>
    </row>
    <row r="398" spans="1:10" x14ac:dyDescent="0.35">
      <c r="A398" s="1" t="str">
        <f t="shared" si="20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473</v>
      </c>
      <c r="G398" s="7">
        <f>'2022 Regulation-up'!$J15</f>
        <v>0</v>
      </c>
      <c r="H398" s="7">
        <f>'2022 Regulation-up (NoSolarAdj)'!$J15</f>
        <v>0</v>
      </c>
      <c r="I398" s="7">
        <f t="shared" si="21"/>
        <v>13</v>
      </c>
      <c r="J398" s="7">
        <f t="shared" si="19"/>
        <v>473</v>
      </c>
    </row>
    <row r="399" spans="1:10" x14ac:dyDescent="0.35">
      <c r="A399" s="1" t="str">
        <f t="shared" si="20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410</v>
      </c>
      <c r="G399" s="7">
        <f>'2022 Regulation-up'!$J16</f>
        <v>0</v>
      </c>
      <c r="H399" s="7">
        <f>'2022 Regulation-up (NoSolarAdj)'!$J16</f>
        <v>0</v>
      </c>
      <c r="I399" s="7">
        <f t="shared" si="21"/>
        <v>16</v>
      </c>
      <c r="J399" s="7">
        <f t="shared" si="19"/>
        <v>410</v>
      </c>
    </row>
    <row r="400" spans="1:10" x14ac:dyDescent="0.35">
      <c r="A400" s="1" t="str">
        <f t="shared" si="20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339</v>
      </c>
      <c r="G400" s="7">
        <f>'2022 Regulation-up'!$J17</f>
        <v>0</v>
      </c>
      <c r="H400" s="7">
        <f>'2022 Regulation-up (NoSolarAdj)'!$J17</f>
        <v>0</v>
      </c>
      <c r="I400" s="7">
        <f t="shared" si="21"/>
        <v>7</v>
      </c>
      <c r="J400" s="7">
        <f t="shared" si="19"/>
        <v>339</v>
      </c>
    </row>
    <row r="401" spans="1:10" x14ac:dyDescent="0.35">
      <c r="A401" s="1" t="str">
        <f t="shared" si="20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311</v>
      </c>
      <c r="G401" s="7">
        <f>'2022 Regulation-up'!$J18</f>
        <v>0</v>
      </c>
      <c r="H401" s="7">
        <f>'2022 Regulation-up (NoSolarAdj)'!$J18</f>
        <v>0</v>
      </c>
      <c r="I401" s="7">
        <f t="shared" si="21"/>
        <v>12</v>
      </c>
      <c r="J401" s="7">
        <f t="shared" si="19"/>
        <v>311</v>
      </c>
    </row>
    <row r="402" spans="1:10" x14ac:dyDescent="0.35">
      <c r="A402" s="1" t="str">
        <f t="shared" si="20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262</v>
      </c>
      <c r="G402" s="7">
        <f>'2022 Regulation-up'!$J19</f>
        <v>0</v>
      </c>
      <c r="H402" s="7">
        <f>'2022 Regulation-up (NoSolarAdj)'!$J19</f>
        <v>0</v>
      </c>
      <c r="I402" s="7">
        <f t="shared" si="21"/>
        <v>4</v>
      </c>
      <c r="J402" s="7">
        <f t="shared" si="19"/>
        <v>262</v>
      </c>
    </row>
    <row r="403" spans="1:10" x14ac:dyDescent="0.35">
      <c r="A403" s="1" t="str">
        <f t="shared" si="20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247</v>
      </c>
      <c r="G403" s="7">
        <f>'2022 Regulation-up'!$J20</f>
        <v>0</v>
      </c>
      <c r="H403" s="7">
        <f>'2022 Regulation-up (NoSolarAdj)'!$J20</f>
        <v>0</v>
      </c>
      <c r="I403" s="7">
        <f t="shared" si="21"/>
        <v>31</v>
      </c>
      <c r="J403" s="7">
        <f t="shared" si="19"/>
        <v>247</v>
      </c>
    </row>
    <row r="404" spans="1:10" x14ac:dyDescent="0.35">
      <c r="A404" s="1" t="str">
        <f t="shared" si="20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270</v>
      </c>
      <c r="G404" s="7">
        <f>'2022 Regulation-up'!$J21</f>
        <v>0</v>
      </c>
      <c r="H404" s="7">
        <f>'2022 Regulation-up (NoSolarAdj)'!$J21</f>
        <v>0</v>
      </c>
      <c r="I404" s="7">
        <f t="shared" si="21"/>
        <v>68</v>
      </c>
      <c r="J404" s="7">
        <f t="shared" si="19"/>
        <v>270</v>
      </c>
    </row>
    <row r="405" spans="1:10" x14ac:dyDescent="0.35">
      <c r="A405" s="1" t="str">
        <f t="shared" si="20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225</v>
      </c>
      <c r="G405" s="7">
        <f>'2022 Regulation-up'!$J22</f>
        <v>0</v>
      </c>
      <c r="H405" s="7">
        <f>'2022 Regulation-up (NoSolarAdj)'!$J22</f>
        <v>0</v>
      </c>
      <c r="I405" s="7">
        <f t="shared" si="21"/>
        <v>40</v>
      </c>
      <c r="J405" s="7">
        <f t="shared" si="19"/>
        <v>225</v>
      </c>
    </row>
    <row r="406" spans="1:10" x14ac:dyDescent="0.35">
      <c r="A406" s="1" t="str">
        <f t="shared" si="20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170</v>
      </c>
      <c r="G406" s="7">
        <f>'2022 Regulation-up'!$J23</f>
        <v>0</v>
      </c>
      <c r="H406" s="7">
        <f>'2022 Regulation-up (NoSolarAdj)'!$J23</f>
        <v>0</v>
      </c>
      <c r="I406" s="7">
        <f t="shared" si="21"/>
        <v>1</v>
      </c>
      <c r="J406" s="7">
        <f t="shared" si="19"/>
        <v>170</v>
      </c>
    </row>
    <row r="407" spans="1:10" x14ac:dyDescent="0.35">
      <c r="A407" s="1" t="str">
        <f t="shared" si="20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136</v>
      </c>
      <c r="G407" s="7">
        <f>'2022 Regulation-up'!$J24</f>
        <v>0</v>
      </c>
      <c r="H407" s="7">
        <f>'2022 Regulation-up (NoSolarAdj)'!$J24</f>
        <v>0</v>
      </c>
      <c r="I407" s="7">
        <f t="shared" si="21"/>
        <v>49</v>
      </c>
      <c r="J407" s="7">
        <f t="shared" si="19"/>
        <v>136</v>
      </c>
    </row>
    <row r="408" spans="1:10" x14ac:dyDescent="0.35">
      <c r="A408" s="1" t="str">
        <f t="shared" si="20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177</v>
      </c>
      <c r="G408" s="7">
        <f>'2022 Regulation-up'!$J25</f>
        <v>0</v>
      </c>
      <c r="H408" s="7">
        <f>'2022 Regulation-up (NoSolarAdj)'!$J25</f>
        <v>0</v>
      </c>
      <c r="I408" s="7">
        <f t="shared" si="21"/>
        <v>50</v>
      </c>
      <c r="J408" s="7">
        <f t="shared" si="19"/>
        <v>177</v>
      </c>
    </row>
    <row r="409" spans="1:10" x14ac:dyDescent="0.35">
      <c r="A409" s="1" t="str">
        <f t="shared" si="20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167</v>
      </c>
      <c r="G409" s="7">
        <f>'2022 Regulation-up'!$J26</f>
        <v>0</v>
      </c>
      <c r="H409" s="7">
        <f>'2022 Regulation-up (NoSolarAdj)'!$J26</f>
        <v>0</v>
      </c>
      <c r="I409" s="7">
        <f t="shared" si="21"/>
        <v>78</v>
      </c>
      <c r="J409" s="7">
        <f t="shared" si="19"/>
        <v>167</v>
      </c>
    </row>
    <row r="410" spans="1:10" x14ac:dyDescent="0.35">
      <c r="A410" s="1" t="str">
        <f t="shared" si="20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386</v>
      </c>
      <c r="G410" s="7">
        <f>'2022 Regulation-down'!$J3</f>
        <v>0</v>
      </c>
      <c r="H410" s="7">
        <f>'2022 Regulation-dwn(NoSolarAdj)'!$J3</f>
        <v>0</v>
      </c>
      <c r="I410" s="7">
        <f t="shared" si="21"/>
        <v>7</v>
      </c>
      <c r="J410" s="7">
        <f t="shared" si="19"/>
        <v>386</v>
      </c>
    </row>
    <row r="411" spans="1:10" x14ac:dyDescent="0.35">
      <c r="A411" s="1" t="str">
        <f t="shared" si="20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293</v>
      </c>
      <c r="G411" s="7">
        <f>'2022 Regulation-down'!$J4</f>
        <v>0</v>
      </c>
      <c r="H411" s="7">
        <f>'2022 Regulation-dwn(NoSolarAdj)'!$J4</f>
        <v>0</v>
      </c>
      <c r="I411" s="7">
        <f t="shared" si="21"/>
        <v>4</v>
      </c>
      <c r="J411" s="7">
        <f t="shared" si="19"/>
        <v>293</v>
      </c>
    </row>
    <row r="412" spans="1:10" x14ac:dyDescent="0.35">
      <c r="A412" s="1" t="str">
        <f t="shared" si="20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224</v>
      </c>
      <c r="G412" s="7">
        <f>'2022 Regulation-down'!$J5</f>
        <v>0</v>
      </c>
      <c r="H412" s="7">
        <f>'2022 Regulation-dwn(NoSolarAdj)'!$J5</f>
        <v>0</v>
      </c>
      <c r="I412" s="7">
        <f t="shared" si="21"/>
        <v>7</v>
      </c>
      <c r="J412" s="7">
        <f t="shared" si="19"/>
        <v>224</v>
      </c>
    </row>
    <row r="413" spans="1:10" x14ac:dyDescent="0.35">
      <c r="A413" s="1" t="str">
        <f t="shared" si="20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183</v>
      </c>
      <c r="G413" s="7">
        <f>'2022 Regulation-down'!$J6</f>
        <v>0</v>
      </c>
      <c r="H413" s="7">
        <f>'2022 Regulation-dwn(NoSolarAdj)'!$J6</f>
        <v>0</v>
      </c>
      <c r="I413" s="7">
        <f t="shared" si="21"/>
        <v>12</v>
      </c>
      <c r="J413" s="7">
        <f t="shared" si="19"/>
        <v>183</v>
      </c>
    </row>
    <row r="414" spans="1:10" x14ac:dyDescent="0.35">
      <c r="A414" s="1" t="str">
        <f t="shared" si="20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157</v>
      </c>
      <c r="G414" s="7">
        <f>'2022 Regulation-down'!$J7</f>
        <v>0</v>
      </c>
      <c r="H414" s="7">
        <f>'2022 Regulation-dwn(NoSolarAdj)'!$J7</f>
        <v>0</v>
      </c>
      <c r="I414" s="7">
        <f t="shared" si="21"/>
        <v>5</v>
      </c>
      <c r="J414" s="7">
        <f t="shared" si="19"/>
        <v>157</v>
      </c>
    </row>
    <row r="415" spans="1:10" x14ac:dyDescent="0.35">
      <c r="A415" s="1" t="str">
        <f t="shared" si="20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179</v>
      </c>
      <c r="G415" s="7">
        <f>'2022 Regulation-down'!$J8</f>
        <v>0</v>
      </c>
      <c r="H415" s="7">
        <f>'2022 Regulation-dwn(NoSolarAdj)'!$J8</f>
        <v>0</v>
      </c>
      <c r="I415" s="7">
        <f t="shared" si="21"/>
        <v>4</v>
      </c>
      <c r="J415" s="7">
        <f t="shared" si="19"/>
        <v>179</v>
      </c>
    </row>
    <row r="416" spans="1:10" x14ac:dyDescent="0.35">
      <c r="A416" s="1" t="str">
        <f t="shared" si="20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156</v>
      </c>
      <c r="G416" s="7">
        <f>'2022 Regulation-down'!$J9</f>
        <v>0</v>
      </c>
      <c r="H416" s="7">
        <f>'2022 Regulation-dwn(NoSolarAdj)'!$J9</f>
        <v>0</v>
      </c>
      <c r="I416" s="7">
        <f t="shared" si="21"/>
        <v>2</v>
      </c>
      <c r="J416" s="7">
        <f t="shared" si="19"/>
        <v>156</v>
      </c>
    </row>
    <row r="417" spans="1:10" x14ac:dyDescent="0.35">
      <c r="A417" s="1" t="str">
        <f t="shared" si="20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187</v>
      </c>
      <c r="G417" s="7">
        <f>'2022 Regulation-down'!$J10</f>
        <v>0</v>
      </c>
      <c r="H417" s="7">
        <f>'2022 Regulation-dwn(NoSolarAdj)'!$J10</f>
        <v>0</v>
      </c>
      <c r="I417" s="7">
        <f t="shared" si="21"/>
        <v>31</v>
      </c>
      <c r="J417" s="7">
        <f t="shared" si="19"/>
        <v>187</v>
      </c>
    </row>
    <row r="418" spans="1:10" x14ac:dyDescent="0.35">
      <c r="A418" s="1" t="str">
        <f t="shared" si="20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227</v>
      </c>
      <c r="G418" s="7">
        <f>'2022 Regulation-down'!$J11</f>
        <v>0</v>
      </c>
      <c r="H418" s="7">
        <f>'2022 Regulation-dwn(NoSolarAdj)'!$J11</f>
        <v>0</v>
      </c>
      <c r="I418" s="7">
        <f t="shared" si="21"/>
        <v>19</v>
      </c>
      <c r="J418" s="7">
        <f t="shared" si="19"/>
        <v>227</v>
      </c>
    </row>
    <row r="419" spans="1:10" x14ac:dyDescent="0.35">
      <c r="A419" s="1" t="str">
        <f t="shared" si="20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265</v>
      </c>
      <c r="G419" s="7">
        <f>'2022 Regulation-down'!$J12</f>
        <v>0</v>
      </c>
      <c r="H419" s="7">
        <f>'2022 Regulation-dwn(NoSolarAdj)'!$J12</f>
        <v>0</v>
      </c>
      <c r="I419" s="7">
        <f t="shared" si="21"/>
        <v>30</v>
      </c>
      <c r="J419" s="7">
        <f t="shared" si="19"/>
        <v>265</v>
      </c>
    </row>
    <row r="420" spans="1:10" x14ac:dyDescent="0.35">
      <c r="A420" s="1" t="str">
        <f t="shared" si="20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329</v>
      </c>
      <c r="G420" s="7">
        <f>'2022 Regulation-down'!$J13</f>
        <v>0</v>
      </c>
      <c r="H420" s="7">
        <f>'2022 Regulation-dwn(NoSolarAdj)'!$J13</f>
        <v>0</v>
      </c>
      <c r="I420" s="7">
        <f t="shared" si="21"/>
        <v>156</v>
      </c>
      <c r="J420" s="7">
        <f t="shared" si="19"/>
        <v>329</v>
      </c>
    </row>
    <row r="421" spans="1:10" x14ac:dyDescent="0.35">
      <c r="A421" s="1" t="str">
        <f t="shared" si="20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251</v>
      </c>
      <c r="G421" s="7">
        <f>'2022 Regulation-down'!$J14</f>
        <v>0</v>
      </c>
      <c r="H421" s="7">
        <f>'2022 Regulation-dwn(NoSolarAdj)'!$J14</f>
        <v>0</v>
      </c>
      <c r="I421" s="7">
        <f t="shared" si="21"/>
        <v>1</v>
      </c>
      <c r="J421" s="7">
        <f t="shared" si="19"/>
        <v>251</v>
      </c>
    </row>
    <row r="422" spans="1:10" x14ac:dyDescent="0.35">
      <c r="A422" s="1" t="str">
        <f t="shared" si="20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195</v>
      </c>
      <c r="G422" s="7">
        <f>'2022 Regulation-down'!$J15</f>
        <v>0</v>
      </c>
      <c r="H422" s="7">
        <f>'2022 Regulation-dwn(NoSolarAdj)'!$J15</f>
        <v>0</v>
      </c>
      <c r="I422" s="7">
        <f t="shared" si="21"/>
        <v>9</v>
      </c>
      <c r="J422" s="7">
        <f t="shared" si="19"/>
        <v>195</v>
      </c>
    </row>
    <row r="423" spans="1:10" x14ac:dyDescent="0.35">
      <c r="A423" s="1" t="str">
        <f t="shared" si="20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171</v>
      </c>
      <c r="G423" s="7">
        <f>'2022 Regulation-down'!$J16</f>
        <v>0</v>
      </c>
      <c r="H423" s="7">
        <f>'2022 Regulation-dwn(NoSolarAdj)'!$J16</f>
        <v>0</v>
      </c>
      <c r="I423" s="7">
        <f t="shared" si="21"/>
        <v>28</v>
      </c>
      <c r="J423" s="7">
        <f t="shared" si="19"/>
        <v>171</v>
      </c>
    </row>
    <row r="424" spans="1:10" x14ac:dyDescent="0.35">
      <c r="A424" s="1" t="str">
        <f t="shared" si="20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174</v>
      </c>
      <c r="G424" s="7">
        <f>'2022 Regulation-down'!$J17</f>
        <v>0</v>
      </c>
      <c r="H424" s="7">
        <f>'2022 Regulation-dwn(NoSolarAdj)'!$J17</f>
        <v>0</v>
      </c>
      <c r="I424" s="7">
        <f t="shared" si="21"/>
        <v>2</v>
      </c>
      <c r="J424" s="7">
        <f t="shared" si="19"/>
        <v>174</v>
      </c>
    </row>
    <row r="425" spans="1:10" x14ac:dyDescent="0.35">
      <c r="A425" s="1" t="str">
        <f t="shared" si="20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231</v>
      </c>
      <c r="G425" s="7">
        <f>'2022 Regulation-down'!$J18</f>
        <v>0</v>
      </c>
      <c r="H425" s="7">
        <f>'2022 Regulation-dwn(NoSolarAdj)'!$J18</f>
        <v>0</v>
      </c>
      <c r="I425" s="7">
        <f t="shared" si="21"/>
        <v>10</v>
      </c>
      <c r="J425" s="7">
        <f t="shared" si="19"/>
        <v>231</v>
      </c>
    </row>
    <row r="426" spans="1:10" x14ac:dyDescent="0.35">
      <c r="A426" s="1" t="str">
        <f t="shared" si="20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260</v>
      </c>
      <c r="G426" s="7">
        <f>'2022 Regulation-down'!$J19</f>
        <v>0</v>
      </c>
      <c r="H426" s="7">
        <f>'2022 Regulation-dwn(NoSolarAdj)'!$J19</f>
        <v>0</v>
      </c>
      <c r="I426" s="7">
        <f t="shared" si="21"/>
        <v>2</v>
      </c>
      <c r="J426" s="7">
        <f t="shared" si="19"/>
        <v>260</v>
      </c>
    </row>
    <row r="427" spans="1:10" x14ac:dyDescent="0.35">
      <c r="A427" s="1" t="str">
        <f t="shared" si="20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346</v>
      </c>
      <c r="G427" s="7">
        <f>'2022 Regulation-down'!$J20</f>
        <v>0</v>
      </c>
      <c r="H427" s="7">
        <f>'2022 Regulation-dwn(NoSolarAdj)'!$J20</f>
        <v>0</v>
      </c>
      <c r="I427" s="7">
        <f t="shared" si="21"/>
        <v>5</v>
      </c>
      <c r="J427" s="7">
        <f t="shared" si="19"/>
        <v>346</v>
      </c>
    </row>
    <row r="428" spans="1:10" x14ac:dyDescent="0.35">
      <c r="A428" s="1" t="str">
        <f t="shared" si="20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449</v>
      </c>
      <c r="G428" s="7">
        <f>'2022 Regulation-down'!$J21</f>
        <v>0</v>
      </c>
      <c r="H428" s="7">
        <f>'2022 Regulation-dwn(NoSolarAdj)'!$J21</f>
        <v>0</v>
      </c>
      <c r="I428" s="7">
        <f t="shared" si="21"/>
        <v>16</v>
      </c>
      <c r="J428" s="7">
        <f t="shared" si="19"/>
        <v>449</v>
      </c>
    </row>
    <row r="429" spans="1:10" x14ac:dyDescent="0.35">
      <c r="A429" s="1" t="str">
        <f t="shared" si="20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385</v>
      </c>
      <c r="G429" s="7">
        <f>'2022 Regulation-down'!$J22</f>
        <v>0</v>
      </c>
      <c r="H429" s="7">
        <f>'2022 Regulation-dwn(NoSolarAdj)'!$J22</f>
        <v>0</v>
      </c>
      <c r="I429" s="7">
        <f t="shared" si="21"/>
        <v>26</v>
      </c>
      <c r="J429" s="7">
        <f t="shared" si="19"/>
        <v>385</v>
      </c>
    </row>
    <row r="430" spans="1:10" x14ac:dyDescent="0.35">
      <c r="A430" s="1" t="str">
        <f t="shared" si="20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506</v>
      </c>
      <c r="G430" s="7">
        <f>'2022 Regulation-down'!$J23</f>
        <v>0</v>
      </c>
      <c r="H430" s="7">
        <f>'2022 Regulation-dwn(NoSolarAdj)'!$J23</f>
        <v>0</v>
      </c>
      <c r="I430" s="7">
        <f t="shared" si="21"/>
        <v>26</v>
      </c>
      <c r="J430" s="7">
        <f t="shared" si="19"/>
        <v>506</v>
      </c>
    </row>
    <row r="431" spans="1:10" x14ac:dyDescent="0.35">
      <c r="A431" s="1" t="str">
        <f t="shared" si="20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552</v>
      </c>
      <c r="G431" s="7">
        <f>'2022 Regulation-down'!$J24</f>
        <v>0</v>
      </c>
      <c r="H431" s="7">
        <f>'2022 Regulation-dwn(NoSolarAdj)'!$J24</f>
        <v>0</v>
      </c>
      <c r="I431" s="7">
        <f t="shared" si="21"/>
        <v>20</v>
      </c>
      <c r="J431" s="7">
        <f t="shared" si="19"/>
        <v>552</v>
      </c>
    </row>
    <row r="432" spans="1:10" x14ac:dyDescent="0.35">
      <c r="A432" s="1" t="str">
        <f t="shared" si="20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549</v>
      </c>
      <c r="G432" s="7">
        <f>'2022 Regulation-down'!$J25</f>
        <v>0</v>
      </c>
      <c r="H432" s="7">
        <f>'2022 Regulation-dwn(NoSolarAdj)'!$J25</f>
        <v>0</v>
      </c>
      <c r="I432" s="7">
        <f t="shared" si="21"/>
        <v>9</v>
      </c>
      <c r="J432" s="7">
        <f t="shared" si="19"/>
        <v>549</v>
      </c>
    </row>
    <row r="433" spans="1:10" x14ac:dyDescent="0.35">
      <c r="A433" s="1" t="str">
        <f t="shared" si="20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513</v>
      </c>
      <c r="G433" s="7">
        <f>'2022 Regulation-down'!$J26</f>
        <v>0</v>
      </c>
      <c r="H433" s="7">
        <f>'2022 Regulation-dwn(NoSolarAdj)'!$J26</f>
        <v>0</v>
      </c>
      <c r="I433" s="7">
        <f t="shared" si="21"/>
        <v>11</v>
      </c>
      <c r="J433" s="7">
        <f t="shared" si="19"/>
        <v>513</v>
      </c>
    </row>
    <row r="434" spans="1:10" x14ac:dyDescent="0.35">
      <c r="A434" s="1" t="str">
        <f t="shared" si="20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158</v>
      </c>
      <c r="G434" s="7">
        <f>'2022 Regulation-up'!$K3</f>
        <v>0</v>
      </c>
      <c r="H434" s="7">
        <f>'2022 Regulation-up (NoSolarAdj)'!$K3</f>
        <v>0</v>
      </c>
      <c r="I434" s="7">
        <f t="shared" si="21"/>
        <v>44</v>
      </c>
      <c r="J434" s="7">
        <f t="shared" si="19"/>
        <v>158</v>
      </c>
    </row>
    <row r="435" spans="1:10" x14ac:dyDescent="0.35">
      <c r="A435" s="1" t="str">
        <f t="shared" si="20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167</v>
      </c>
      <c r="G435" s="7">
        <f>'2022 Regulation-up'!$K4</f>
        <v>0</v>
      </c>
      <c r="H435" s="7">
        <f>'2022 Regulation-up (NoSolarAdj)'!$K4</f>
        <v>0</v>
      </c>
      <c r="I435" s="7">
        <f t="shared" si="21"/>
        <v>4</v>
      </c>
      <c r="J435" s="7">
        <f t="shared" si="19"/>
        <v>167</v>
      </c>
    </row>
    <row r="436" spans="1:10" x14ac:dyDescent="0.35">
      <c r="A436" s="1" t="str">
        <f t="shared" si="20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174</v>
      </c>
      <c r="G436" s="7">
        <f>'2022 Regulation-up'!$K5</f>
        <v>0</v>
      </c>
      <c r="H436" s="7">
        <f>'2022 Regulation-up (NoSolarAdj)'!$K5</f>
        <v>0</v>
      </c>
      <c r="I436" s="7">
        <f t="shared" si="21"/>
        <v>15</v>
      </c>
      <c r="J436" s="7">
        <f t="shared" si="19"/>
        <v>174</v>
      </c>
    </row>
    <row r="437" spans="1:10" x14ac:dyDescent="0.35">
      <c r="A437" s="1" t="str">
        <f t="shared" si="20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197</v>
      </c>
      <c r="G437" s="7">
        <f>'2022 Regulation-up'!$K6</f>
        <v>0</v>
      </c>
      <c r="H437" s="7">
        <f>'2022 Regulation-up (NoSolarAdj)'!$K6</f>
        <v>0</v>
      </c>
      <c r="I437" s="7">
        <f t="shared" si="21"/>
        <v>10</v>
      </c>
      <c r="J437" s="7">
        <f t="shared" si="19"/>
        <v>197</v>
      </c>
    </row>
    <row r="438" spans="1:10" x14ac:dyDescent="0.35">
      <c r="A438" s="1" t="str">
        <f t="shared" si="20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261</v>
      </c>
      <c r="G438" s="7">
        <f>'2022 Regulation-up'!$K7</f>
        <v>0</v>
      </c>
      <c r="H438" s="7">
        <f>'2022 Regulation-up (NoSolarAdj)'!$K7</f>
        <v>0</v>
      </c>
      <c r="I438" s="7">
        <f t="shared" si="21"/>
        <v>2</v>
      </c>
      <c r="J438" s="7">
        <f t="shared" si="19"/>
        <v>261</v>
      </c>
    </row>
    <row r="439" spans="1:10" x14ac:dyDescent="0.35">
      <c r="A439" s="1" t="str">
        <f t="shared" si="20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421</v>
      </c>
      <c r="G439" s="7">
        <f>'2022 Regulation-up'!$K8</f>
        <v>0</v>
      </c>
      <c r="H439" s="7">
        <f>'2022 Regulation-up (NoSolarAdj)'!$K8</f>
        <v>0</v>
      </c>
      <c r="I439" s="7">
        <f t="shared" si="21"/>
        <v>24</v>
      </c>
      <c r="J439" s="7">
        <f t="shared" si="19"/>
        <v>421</v>
      </c>
    </row>
    <row r="440" spans="1:10" x14ac:dyDescent="0.35">
      <c r="A440" s="1" t="str">
        <f t="shared" si="20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530</v>
      </c>
      <c r="G440" s="7">
        <f>'2022 Regulation-up'!$K9</f>
        <v>0</v>
      </c>
      <c r="H440" s="7">
        <f>'2022 Regulation-up (NoSolarAdj)'!$K9</f>
        <v>0</v>
      </c>
      <c r="I440" s="7">
        <f t="shared" si="21"/>
        <v>55</v>
      </c>
      <c r="J440" s="7">
        <f t="shared" si="19"/>
        <v>530</v>
      </c>
    </row>
    <row r="441" spans="1:10" x14ac:dyDescent="0.35">
      <c r="A441" s="1" t="str">
        <f t="shared" si="20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341</v>
      </c>
      <c r="G441" s="7">
        <f>'2022 Regulation-up'!$K10</f>
        <v>0</v>
      </c>
      <c r="H441" s="7">
        <f>'2022 Regulation-up (NoSolarAdj)'!$K10</f>
        <v>0</v>
      </c>
      <c r="I441" s="7">
        <f t="shared" si="21"/>
        <v>28</v>
      </c>
      <c r="J441" s="7">
        <f t="shared" si="19"/>
        <v>341</v>
      </c>
    </row>
    <row r="442" spans="1:10" x14ac:dyDescent="0.35">
      <c r="A442" s="1" t="str">
        <f t="shared" si="20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374</v>
      </c>
      <c r="G442" s="7">
        <f>'2022 Regulation-up'!$K11</f>
        <v>0</v>
      </c>
      <c r="H442" s="7">
        <f>'2022 Regulation-up (NoSolarAdj)'!$K11</f>
        <v>0</v>
      </c>
      <c r="I442" s="7">
        <f t="shared" si="21"/>
        <v>19</v>
      </c>
      <c r="J442" s="7">
        <f t="shared" si="19"/>
        <v>374</v>
      </c>
    </row>
    <row r="443" spans="1:10" x14ac:dyDescent="0.35">
      <c r="A443" s="1" t="str">
        <f t="shared" si="20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382</v>
      </c>
      <c r="G443" s="7">
        <f>'2022 Regulation-up'!$K12</f>
        <v>0</v>
      </c>
      <c r="H443" s="7">
        <f>'2022 Regulation-up (NoSolarAdj)'!$K12</f>
        <v>0</v>
      </c>
      <c r="I443" s="7">
        <f t="shared" si="21"/>
        <v>20</v>
      </c>
      <c r="J443" s="7">
        <f t="shared" si="19"/>
        <v>382</v>
      </c>
    </row>
    <row r="444" spans="1:10" x14ac:dyDescent="0.35">
      <c r="A444" s="1" t="str">
        <f t="shared" si="20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430</v>
      </c>
      <c r="G444" s="7">
        <f>'2022 Regulation-up'!$K13</f>
        <v>0</v>
      </c>
      <c r="H444" s="7">
        <f>'2022 Regulation-up (NoSolarAdj)'!$K13</f>
        <v>0</v>
      </c>
      <c r="I444" s="7">
        <f t="shared" si="21"/>
        <v>22</v>
      </c>
      <c r="J444" s="7">
        <f t="shared" si="19"/>
        <v>430</v>
      </c>
    </row>
    <row r="445" spans="1:10" x14ac:dyDescent="0.35">
      <c r="A445" s="1" t="str">
        <f t="shared" si="20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457</v>
      </c>
      <c r="G445" s="7">
        <f>'2022 Regulation-up'!$K14</f>
        <v>0</v>
      </c>
      <c r="H445" s="7">
        <f>'2022 Regulation-up (NoSolarAdj)'!$K14</f>
        <v>0</v>
      </c>
      <c r="I445" s="7">
        <f t="shared" si="21"/>
        <v>32</v>
      </c>
      <c r="J445" s="7">
        <f t="shared" si="19"/>
        <v>457</v>
      </c>
    </row>
    <row r="446" spans="1:10" x14ac:dyDescent="0.35">
      <c r="A446" s="1" t="str">
        <f t="shared" si="20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510</v>
      </c>
      <c r="G446" s="7">
        <f>'2022 Regulation-up'!$K15</f>
        <v>0</v>
      </c>
      <c r="H446" s="7">
        <f>'2022 Regulation-up (NoSolarAdj)'!$K15</f>
        <v>0</v>
      </c>
      <c r="I446" s="7">
        <f t="shared" si="21"/>
        <v>20</v>
      </c>
      <c r="J446" s="7">
        <f t="shared" si="19"/>
        <v>510</v>
      </c>
    </row>
    <row r="447" spans="1:10" x14ac:dyDescent="0.35">
      <c r="A447" s="1" t="str">
        <f t="shared" si="20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368</v>
      </c>
      <c r="G447" s="7">
        <f>'2022 Regulation-up'!$K16</f>
        <v>0</v>
      </c>
      <c r="H447" s="7">
        <f>'2022 Regulation-up (NoSolarAdj)'!$K16</f>
        <v>0</v>
      </c>
      <c r="I447" s="7">
        <f t="shared" si="21"/>
        <v>3</v>
      </c>
      <c r="J447" s="7">
        <f t="shared" si="19"/>
        <v>368</v>
      </c>
    </row>
    <row r="448" spans="1:10" x14ac:dyDescent="0.35">
      <c r="A448" s="1" t="str">
        <f t="shared" si="20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336</v>
      </c>
      <c r="G448" s="7">
        <f>'2022 Regulation-up'!$K17</f>
        <v>0</v>
      </c>
      <c r="H448" s="7">
        <f>'2022 Regulation-up (NoSolarAdj)'!$K17</f>
        <v>0</v>
      </c>
      <c r="I448" s="7">
        <f t="shared" si="21"/>
        <v>16</v>
      </c>
      <c r="J448" s="7">
        <f t="shared" si="19"/>
        <v>336</v>
      </c>
    </row>
    <row r="449" spans="1:10" x14ac:dyDescent="0.35">
      <c r="A449" s="1" t="str">
        <f t="shared" si="20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284</v>
      </c>
      <c r="G449" s="7">
        <f>'2022 Regulation-up'!$K18</f>
        <v>0</v>
      </c>
      <c r="H449" s="7">
        <f>'2022 Regulation-up (NoSolarAdj)'!$K18</f>
        <v>0</v>
      </c>
      <c r="I449" s="7">
        <f t="shared" si="21"/>
        <v>27</v>
      </c>
      <c r="J449" s="7">
        <f t="shared" si="19"/>
        <v>284</v>
      </c>
    </row>
    <row r="450" spans="1:10" x14ac:dyDescent="0.35">
      <c r="A450" s="1" t="str">
        <f t="shared" si="20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309</v>
      </c>
      <c r="G450" s="7">
        <f>'2022 Regulation-up'!$K19</f>
        <v>0</v>
      </c>
      <c r="H450" s="7">
        <f>'2022 Regulation-up (NoSolarAdj)'!$K19</f>
        <v>0</v>
      </c>
      <c r="I450" s="7">
        <f t="shared" si="21"/>
        <v>12</v>
      </c>
      <c r="J450" s="7">
        <f t="shared" ref="J450:J513" si="22">ABS(G450-F450)</f>
        <v>309</v>
      </c>
    </row>
    <row r="451" spans="1:10" x14ac:dyDescent="0.35">
      <c r="A451" s="1" t="str">
        <f t="shared" ref="A451:A514" si="23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325</v>
      </c>
      <c r="G451" s="7">
        <f>'2022 Regulation-up'!$K20</f>
        <v>0</v>
      </c>
      <c r="H451" s="7">
        <f>'2022 Regulation-up (NoSolarAdj)'!$K20</f>
        <v>0</v>
      </c>
      <c r="I451" s="7">
        <f t="shared" ref="I451:I514" si="24">ABS(F451-E451)</f>
        <v>112</v>
      </c>
      <c r="J451" s="7">
        <f t="shared" si="22"/>
        <v>325</v>
      </c>
    </row>
    <row r="452" spans="1:10" x14ac:dyDescent="0.35">
      <c r="A452" s="1" t="str">
        <f t="shared" si="23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316</v>
      </c>
      <c r="G452" s="7">
        <f>'2022 Regulation-up'!$K21</f>
        <v>0</v>
      </c>
      <c r="H452" s="7">
        <f>'2022 Regulation-up (NoSolarAdj)'!$K21</f>
        <v>0</v>
      </c>
      <c r="I452" s="7">
        <f t="shared" si="24"/>
        <v>14</v>
      </c>
      <c r="J452" s="7">
        <f t="shared" si="22"/>
        <v>316</v>
      </c>
    </row>
    <row r="453" spans="1:10" x14ac:dyDescent="0.35">
      <c r="A453" s="1" t="str">
        <f t="shared" si="23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230</v>
      </c>
      <c r="G453" s="7">
        <f>'2022 Regulation-up'!$K22</f>
        <v>0</v>
      </c>
      <c r="H453" s="7">
        <f>'2022 Regulation-up (NoSolarAdj)'!$K22</f>
        <v>0</v>
      </c>
      <c r="I453" s="7">
        <f t="shared" si="24"/>
        <v>8</v>
      </c>
      <c r="J453" s="7">
        <f t="shared" si="22"/>
        <v>230</v>
      </c>
    </row>
    <row r="454" spans="1:10" x14ac:dyDescent="0.35">
      <c r="A454" s="1" t="str">
        <f t="shared" si="23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264</v>
      </c>
      <c r="G454" s="7">
        <f>'2022 Regulation-up'!$K23</f>
        <v>0</v>
      </c>
      <c r="H454" s="7">
        <f>'2022 Regulation-up (NoSolarAdj)'!$K23</f>
        <v>0</v>
      </c>
      <c r="I454" s="7">
        <f t="shared" si="24"/>
        <v>17</v>
      </c>
      <c r="J454" s="7">
        <f t="shared" si="22"/>
        <v>264</v>
      </c>
    </row>
    <row r="455" spans="1:10" x14ac:dyDescent="0.35">
      <c r="A455" s="1" t="str">
        <f t="shared" si="23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179</v>
      </c>
      <c r="G455" s="7">
        <f>'2022 Regulation-up'!$K24</f>
        <v>0</v>
      </c>
      <c r="H455" s="7">
        <f>'2022 Regulation-up (NoSolarAdj)'!$K24</f>
        <v>0</v>
      </c>
      <c r="I455" s="7">
        <f t="shared" si="24"/>
        <v>7</v>
      </c>
      <c r="J455" s="7">
        <f t="shared" si="22"/>
        <v>179</v>
      </c>
    </row>
    <row r="456" spans="1:10" x14ac:dyDescent="0.35">
      <c r="A456" s="1" t="str">
        <f t="shared" si="23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189</v>
      </c>
      <c r="G456" s="7">
        <f>'2022 Regulation-up'!$K25</f>
        <v>0</v>
      </c>
      <c r="H456" s="7">
        <f>'2022 Regulation-up (NoSolarAdj)'!$K25</f>
        <v>0</v>
      </c>
      <c r="I456" s="7">
        <f t="shared" si="24"/>
        <v>6</v>
      </c>
      <c r="J456" s="7">
        <f t="shared" si="22"/>
        <v>189</v>
      </c>
    </row>
    <row r="457" spans="1:10" x14ac:dyDescent="0.35">
      <c r="A457" s="1" t="str">
        <f t="shared" si="23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161</v>
      </c>
      <c r="G457" s="7">
        <f>'2022 Regulation-up'!$K26</f>
        <v>0</v>
      </c>
      <c r="H457" s="7">
        <f>'2022 Regulation-up (NoSolarAdj)'!$K26</f>
        <v>0</v>
      </c>
      <c r="I457" s="7">
        <f t="shared" si="24"/>
        <v>57</v>
      </c>
      <c r="J457" s="7">
        <f t="shared" si="22"/>
        <v>161</v>
      </c>
    </row>
    <row r="458" spans="1:10" x14ac:dyDescent="0.35">
      <c r="A458" s="1" t="str">
        <f t="shared" si="23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391</v>
      </c>
      <c r="G458" s="7">
        <f>'2022 Regulation-down'!$K3</f>
        <v>0</v>
      </c>
      <c r="H458" s="7">
        <f>'2022 Regulation-dwn(NoSolarAdj)'!$K3</f>
        <v>0</v>
      </c>
      <c r="I458" s="7">
        <f t="shared" si="24"/>
        <v>1</v>
      </c>
      <c r="J458" s="7">
        <f t="shared" si="22"/>
        <v>391</v>
      </c>
    </row>
    <row r="459" spans="1:10" x14ac:dyDescent="0.35">
      <c r="A459" s="1" t="str">
        <f t="shared" si="23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265</v>
      </c>
      <c r="G459" s="7">
        <f>'2022 Regulation-down'!$K4</f>
        <v>0</v>
      </c>
      <c r="H459" s="7">
        <f>'2022 Regulation-dwn(NoSolarAdj)'!$K4</f>
        <v>0</v>
      </c>
      <c r="I459" s="7">
        <f t="shared" si="24"/>
        <v>15</v>
      </c>
      <c r="J459" s="7">
        <f t="shared" si="22"/>
        <v>265</v>
      </c>
    </row>
    <row r="460" spans="1:10" x14ac:dyDescent="0.35">
      <c r="A460" s="1" t="str">
        <f t="shared" si="23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213</v>
      </c>
      <c r="G460" s="7">
        <f>'2022 Regulation-down'!$K5</f>
        <v>0</v>
      </c>
      <c r="H460" s="7">
        <f>'2022 Regulation-dwn(NoSolarAdj)'!$K5</f>
        <v>0</v>
      </c>
      <c r="I460" s="7">
        <f t="shared" si="24"/>
        <v>6</v>
      </c>
      <c r="J460" s="7">
        <f t="shared" si="22"/>
        <v>213</v>
      </c>
    </row>
    <row r="461" spans="1:10" x14ac:dyDescent="0.35">
      <c r="A461" s="1" t="str">
        <f t="shared" si="23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183</v>
      </c>
      <c r="G461" s="7">
        <f>'2022 Regulation-down'!$K6</f>
        <v>0</v>
      </c>
      <c r="H461" s="7">
        <f>'2022 Regulation-dwn(NoSolarAdj)'!$K6</f>
        <v>0</v>
      </c>
      <c r="I461" s="7">
        <f t="shared" si="24"/>
        <v>26</v>
      </c>
      <c r="J461" s="7">
        <f t="shared" si="22"/>
        <v>183</v>
      </c>
    </row>
    <row r="462" spans="1:10" x14ac:dyDescent="0.35">
      <c r="A462" s="1" t="str">
        <f t="shared" si="23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161</v>
      </c>
      <c r="G462" s="7">
        <f>'2022 Regulation-down'!$K7</f>
        <v>0</v>
      </c>
      <c r="H462" s="7">
        <f>'2022 Regulation-dwn(NoSolarAdj)'!$K7</f>
        <v>0</v>
      </c>
      <c r="I462" s="7">
        <f t="shared" si="24"/>
        <v>2</v>
      </c>
      <c r="J462" s="7">
        <f t="shared" si="22"/>
        <v>161</v>
      </c>
    </row>
    <row r="463" spans="1:10" x14ac:dyDescent="0.35">
      <c r="A463" s="1" t="str">
        <f t="shared" si="23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265</v>
      </c>
      <c r="G463" s="7">
        <f>'2022 Regulation-down'!$K8</f>
        <v>0</v>
      </c>
      <c r="H463" s="7">
        <f>'2022 Regulation-dwn(NoSolarAdj)'!$K8</f>
        <v>0</v>
      </c>
      <c r="I463" s="7">
        <f t="shared" si="24"/>
        <v>26</v>
      </c>
      <c r="J463" s="7">
        <f t="shared" si="22"/>
        <v>265</v>
      </c>
    </row>
    <row r="464" spans="1:10" x14ac:dyDescent="0.35">
      <c r="A464" s="1" t="str">
        <f t="shared" si="23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184</v>
      </c>
      <c r="G464" s="7">
        <f>'2022 Regulation-down'!$K9</f>
        <v>0</v>
      </c>
      <c r="H464" s="7">
        <f>'2022 Regulation-dwn(NoSolarAdj)'!$K9</f>
        <v>0</v>
      </c>
      <c r="I464" s="7">
        <f t="shared" si="24"/>
        <v>17</v>
      </c>
      <c r="J464" s="7">
        <f t="shared" si="22"/>
        <v>184</v>
      </c>
    </row>
    <row r="465" spans="1:10" x14ac:dyDescent="0.35">
      <c r="A465" s="1" t="str">
        <f t="shared" si="23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218</v>
      </c>
      <c r="G465" s="7">
        <f>'2022 Regulation-down'!$K10</f>
        <v>0</v>
      </c>
      <c r="H465" s="7">
        <f>'2022 Regulation-dwn(NoSolarAdj)'!$K10</f>
        <v>0</v>
      </c>
      <c r="I465" s="7">
        <f t="shared" si="24"/>
        <v>4</v>
      </c>
      <c r="J465" s="7">
        <f t="shared" si="22"/>
        <v>218</v>
      </c>
    </row>
    <row r="466" spans="1:10" x14ac:dyDescent="0.35">
      <c r="A466" s="1" t="str">
        <f t="shared" si="23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236</v>
      </c>
      <c r="G466" s="7">
        <f>'2022 Regulation-down'!$K11</f>
        <v>0</v>
      </c>
      <c r="H466" s="7">
        <f>'2022 Regulation-dwn(NoSolarAdj)'!$K11</f>
        <v>0</v>
      </c>
      <c r="I466" s="7">
        <f t="shared" si="24"/>
        <v>84</v>
      </c>
      <c r="J466" s="7">
        <f t="shared" si="22"/>
        <v>236</v>
      </c>
    </row>
    <row r="467" spans="1:10" x14ac:dyDescent="0.35">
      <c r="A467" s="1" t="str">
        <f t="shared" si="23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324</v>
      </c>
      <c r="G467" s="7">
        <f>'2022 Regulation-down'!$K12</f>
        <v>0</v>
      </c>
      <c r="H467" s="7">
        <f>'2022 Regulation-dwn(NoSolarAdj)'!$K12</f>
        <v>0</v>
      </c>
      <c r="I467" s="7">
        <f t="shared" si="24"/>
        <v>5</v>
      </c>
      <c r="J467" s="7">
        <f t="shared" si="22"/>
        <v>324</v>
      </c>
    </row>
    <row r="468" spans="1:10" x14ac:dyDescent="0.35">
      <c r="A468" s="1" t="str">
        <f t="shared" si="23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235</v>
      </c>
      <c r="G468" s="7">
        <f>'2022 Regulation-down'!$K13</f>
        <v>0</v>
      </c>
      <c r="H468" s="7">
        <f>'2022 Regulation-dwn(NoSolarAdj)'!$K13</f>
        <v>0</v>
      </c>
      <c r="I468" s="7">
        <f t="shared" si="24"/>
        <v>17</v>
      </c>
      <c r="J468" s="7">
        <f t="shared" si="22"/>
        <v>235</v>
      </c>
    </row>
    <row r="469" spans="1:10" x14ac:dyDescent="0.35">
      <c r="A469" s="1" t="str">
        <f t="shared" si="23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255</v>
      </c>
      <c r="G469" s="7">
        <f>'2022 Regulation-down'!$K14</f>
        <v>0</v>
      </c>
      <c r="H469" s="7">
        <f>'2022 Regulation-dwn(NoSolarAdj)'!$K14</f>
        <v>0</v>
      </c>
      <c r="I469" s="7">
        <f t="shared" si="24"/>
        <v>32</v>
      </c>
      <c r="J469" s="7">
        <f t="shared" si="22"/>
        <v>255</v>
      </c>
    </row>
    <row r="470" spans="1:10" x14ac:dyDescent="0.35">
      <c r="A470" s="1" t="str">
        <f t="shared" si="23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244</v>
      </c>
      <c r="G470" s="7">
        <f>'2022 Regulation-down'!$K15</f>
        <v>0</v>
      </c>
      <c r="H470" s="7">
        <f>'2022 Regulation-dwn(NoSolarAdj)'!$K15</f>
        <v>0</v>
      </c>
      <c r="I470" s="7">
        <f t="shared" si="24"/>
        <v>59</v>
      </c>
      <c r="J470" s="7">
        <f t="shared" si="22"/>
        <v>244</v>
      </c>
    </row>
    <row r="471" spans="1:10" x14ac:dyDescent="0.35">
      <c r="A471" s="1" t="str">
        <f t="shared" si="23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198</v>
      </c>
      <c r="G471" s="7">
        <f>'2022 Regulation-down'!$K16</f>
        <v>0</v>
      </c>
      <c r="H471" s="7">
        <f>'2022 Regulation-dwn(NoSolarAdj)'!$K16</f>
        <v>0</v>
      </c>
      <c r="I471" s="7">
        <f t="shared" si="24"/>
        <v>20</v>
      </c>
      <c r="J471" s="7">
        <f t="shared" si="22"/>
        <v>198</v>
      </c>
    </row>
    <row r="472" spans="1:10" x14ac:dyDescent="0.35">
      <c r="A472" s="1" t="str">
        <f t="shared" si="23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221</v>
      </c>
      <c r="G472" s="7">
        <f>'2022 Regulation-down'!$K17</f>
        <v>0</v>
      </c>
      <c r="H472" s="7">
        <f>'2022 Regulation-dwn(NoSolarAdj)'!$K17</f>
        <v>0</v>
      </c>
      <c r="I472" s="7">
        <f t="shared" si="24"/>
        <v>20</v>
      </c>
      <c r="J472" s="7">
        <f t="shared" si="22"/>
        <v>221</v>
      </c>
    </row>
    <row r="473" spans="1:10" x14ac:dyDescent="0.35">
      <c r="A473" s="1" t="str">
        <f t="shared" si="23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226</v>
      </c>
      <c r="G473" s="7">
        <f>'2022 Regulation-down'!$K18</f>
        <v>0</v>
      </c>
      <c r="H473" s="7">
        <f>'2022 Regulation-dwn(NoSolarAdj)'!$K18</f>
        <v>0</v>
      </c>
      <c r="I473" s="7">
        <f t="shared" si="24"/>
        <v>28</v>
      </c>
      <c r="J473" s="7">
        <f t="shared" si="22"/>
        <v>226</v>
      </c>
    </row>
    <row r="474" spans="1:10" x14ac:dyDescent="0.35">
      <c r="A474" s="1" t="str">
        <f t="shared" si="23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326</v>
      </c>
      <c r="G474" s="7">
        <f>'2022 Regulation-down'!$K19</f>
        <v>0</v>
      </c>
      <c r="H474" s="7">
        <f>'2022 Regulation-dwn(NoSolarAdj)'!$K19</f>
        <v>0</v>
      </c>
      <c r="I474" s="7">
        <f t="shared" si="24"/>
        <v>42</v>
      </c>
      <c r="J474" s="7">
        <f t="shared" si="22"/>
        <v>326</v>
      </c>
    </row>
    <row r="475" spans="1:10" x14ac:dyDescent="0.35">
      <c r="A475" s="1" t="str">
        <f t="shared" si="23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360</v>
      </c>
      <c r="G475" s="7">
        <f>'2022 Regulation-down'!$K20</f>
        <v>0</v>
      </c>
      <c r="H475" s="7">
        <f>'2022 Regulation-dwn(NoSolarAdj)'!$K20</f>
        <v>0</v>
      </c>
      <c r="I475" s="7">
        <f t="shared" si="24"/>
        <v>23</v>
      </c>
      <c r="J475" s="7">
        <f t="shared" si="22"/>
        <v>360</v>
      </c>
    </row>
    <row r="476" spans="1:10" x14ac:dyDescent="0.35">
      <c r="A476" s="1" t="str">
        <f t="shared" si="23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384</v>
      </c>
      <c r="G476" s="7">
        <f>'2022 Regulation-down'!$K21</f>
        <v>0</v>
      </c>
      <c r="H476" s="7">
        <f>'2022 Regulation-dwn(NoSolarAdj)'!$K21</f>
        <v>0</v>
      </c>
      <c r="I476" s="7">
        <f t="shared" si="24"/>
        <v>26</v>
      </c>
      <c r="J476" s="7">
        <f t="shared" si="22"/>
        <v>384</v>
      </c>
    </row>
    <row r="477" spans="1:10" x14ac:dyDescent="0.35">
      <c r="A477" s="1" t="str">
        <f t="shared" si="23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371</v>
      </c>
      <c r="G477" s="7">
        <f>'2022 Regulation-down'!$K22</f>
        <v>0</v>
      </c>
      <c r="H477" s="7">
        <f>'2022 Regulation-dwn(NoSolarAdj)'!$K22</f>
        <v>0</v>
      </c>
      <c r="I477" s="7">
        <f t="shared" si="24"/>
        <v>19</v>
      </c>
      <c r="J477" s="7">
        <f t="shared" si="22"/>
        <v>371</v>
      </c>
    </row>
    <row r="478" spans="1:10" x14ac:dyDescent="0.35">
      <c r="A478" s="1" t="str">
        <f t="shared" si="23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460</v>
      </c>
      <c r="G478" s="7">
        <f>'2022 Regulation-down'!$K23</f>
        <v>0</v>
      </c>
      <c r="H478" s="7">
        <f>'2022 Regulation-dwn(NoSolarAdj)'!$K23</f>
        <v>0</v>
      </c>
      <c r="I478" s="7">
        <f t="shared" si="24"/>
        <v>32</v>
      </c>
      <c r="J478" s="7">
        <f t="shared" si="22"/>
        <v>460</v>
      </c>
    </row>
    <row r="479" spans="1:10" x14ac:dyDescent="0.35">
      <c r="A479" s="1" t="str">
        <f t="shared" si="23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483</v>
      </c>
      <c r="G479" s="7">
        <f>'2022 Regulation-down'!$K24</f>
        <v>0</v>
      </c>
      <c r="H479" s="7">
        <f>'2022 Regulation-dwn(NoSolarAdj)'!$K24</f>
        <v>0</v>
      </c>
      <c r="I479" s="7">
        <f t="shared" si="24"/>
        <v>6</v>
      </c>
      <c r="J479" s="7">
        <f t="shared" si="22"/>
        <v>483</v>
      </c>
    </row>
    <row r="480" spans="1:10" x14ac:dyDescent="0.35">
      <c r="A480" s="1" t="str">
        <f t="shared" si="23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447</v>
      </c>
      <c r="G480" s="7">
        <f>'2022 Regulation-down'!$K25</f>
        <v>0</v>
      </c>
      <c r="H480" s="7">
        <f>'2022 Regulation-dwn(NoSolarAdj)'!$K25</f>
        <v>0</v>
      </c>
      <c r="I480" s="7">
        <f t="shared" si="24"/>
        <v>2</v>
      </c>
      <c r="J480" s="7">
        <f t="shared" si="22"/>
        <v>447</v>
      </c>
    </row>
    <row r="481" spans="1:10" x14ac:dyDescent="0.35">
      <c r="A481" s="1" t="str">
        <f t="shared" si="23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419</v>
      </c>
      <c r="G481" s="7">
        <f>'2022 Regulation-down'!$K26</f>
        <v>0</v>
      </c>
      <c r="H481" s="7">
        <f>'2022 Regulation-dwn(NoSolarAdj)'!$K26</f>
        <v>0</v>
      </c>
      <c r="I481" s="7">
        <f t="shared" si="24"/>
        <v>9</v>
      </c>
      <c r="J481" s="7">
        <f t="shared" si="22"/>
        <v>419</v>
      </c>
    </row>
    <row r="482" spans="1:10" x14ac:dyDescent="0.35">
      <c r="A482" s="1" t="str">
        <f t="shared" si="23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177</v>
      </c>
      <c r="G482" s="7">
        <f>'2022 Regulation-up'!$L3</f>
        <v>0</v>
      </c>
      <c r="H482" s="7">
        <f>'2022 Regulation-up (NoSolarAdj)'!$L3</f>
        <v>0</v>
      </c>
      <c r="I482" s="7">
        <f t="shared" si="24"/>
        <v>7</v>
      </c>
      <c r="J482" s="7">
        <f t="shared" si="22"/>
        <v>177</v>
      </c>
    </row>
    <row r="483" spans="1:10" x14ac:dyDescent="0.35">
      <c r="A483" s="1" t="str">
        <f t="shared" si="23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193</v>
      </c>
      <c r="G483" s="7">
        <f>'2022 Regulation-up'!$L4</f>
        <v>0</v>
      </c>
      <c r="H483" s="7">
        <f>'2022 Regulation-up (NoSolarAdj)'!$L4</f>
        <v>0</v>
      </c>
      <c r="I483" s="7">
        <f t="shared" si="24"/>
        <v>24</v>
      </c>
      <c r="J483" s="7">
        <f t="shared" si="22"/>
        <v>193</v>
      </c>
    </row>
    <row r="484" spans="1:10" x14ac:dyDescent="0.35">
      <c r="A484" s="1" t="str">
        <f t="shared" si="23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219</v>
      </c>
      <c r="G484" s="7">
        <f>'2022 Regulation-up'!$L5</f>
        <v>0</v>
      </c>
      <c r="H484" s="7">
        <f>'2022 Regulation-up (NoSolarAdj)'!$L5</f>
        <v>0</v>
      </c>
      <c r="I484" s="7">
        <f t="shared" si="24"/>
        <v>11</v>
      </c>
      <c r="J484" s="7">
        <f t="shared" si="22"/>
        <v>219</v>
      </c>
    </row>
    <row r="485" spans="1:10" x14ac:dyDescent="0.35">
      <c r="A485" s="1" t="str">
        <f t="shared" si="23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261</v>
      </c>
      <c r="G485" s="7">
        <f>'2022 Regulation-up'!$L6</f>
        <v>0</v>
      </c>
      <c r="H485" s="7">
        <f>'2022 Regulation-up (NoSolarAdj)'!$L6</f>
        <v>0</v>
      </c>
      <c r="I485" s="7">
        <f t="shared" si="24"/>
        <v>16</v>
      </c>
      <c r="J485" s="7">
        <f t="shared" si="22"/>
        <v>261</v>
      </c>
    </row>
    <row r="486" spans="1:10" x14ac:dyDescent="0.35">
      <c r="A486" s="1" t="str">
        <f t="shared" si="23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315</v>
      </c>
      <c r="G486" s="7">
        <f>'2022 Regulation-up'!$L7</f>
        <v>0</v>
      </c>
      <c r="H486" s="7">
        <f>'2022 Regulation-up (NoSolarAdj)'!$L7</f>
        <v>0</v>
      </c>
      <c r="I486" s="7">
        <f t="shared" si="24"/>
        <v>16</v>
      </c>
      <c r="J486" s="7">
        <f t="shared" si="22"/>
        <v>315</v>
      </c>
    </row>
    <row r="487" spans="1:10" x14ac:dyDescent="0.35">
      <c r="A487" s="1" t="str">
        <f t="shared" si="23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471</v>
      </c>
      <c r="G487" s="7">
        <f>'2022 Regulation-up'!$L8</f>
        <v>0</v>
      </c>
      <c r="H487" s="7">
        <f>'2022 Regulation-up (NoSolarAdj)'!$L8</f>
        <v>0</v>
      </c>
      <c r="I487" s="7">
        <f t="shared" si="24"/>
        <v>47</v>
      </c>
      <c r="J487" s="7">
        <f t="shared" si="22"/>
        <v>471</v>
      </c>
    </row>
    <row r="488" spans="1:10" x14ac:dyDescent="0.35">
      <c r="A488" s="1" t="str">
        <f t="shared" si="23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524</v>
      </c>
      <c r="G488" s="7">
        <f>'2022 Regulation-up'!$L9</f>
        <v>0</v>
      </c>
      <c r="H488" s="7">
        <f>'2022 Regulation-up (NoSolarAdj)'!$L9</f>
        <v>0</v>
      </c>
      <c r="I488" s="7">
        <f t="shared" si="24"/>
        <v>79</v>
      </c>
      <c r="J488" s="7">
        <f t="shared" si="22"/>
        <v>524</v>
      </c>
    </row>
    <row r="489" spans="1:10" x14ac:dyDescent="0.35">
      <c r="A489" s="1" t="str">
        <f t="shared" si="23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296</v>
      </c>
      <c r="G489" s="7">
        <f>'2022 Regulation-up'!$L10</f>
        <v>0</v>
      </c>
      <c r="H489" s="7">
        <f>'2022 Regulation-up (NoSolarAdj)'!$L10</f>
        <v>0</v>
      </c>
      <c r="I489" s="7">
        <f t="shared" si="24"/>
        <v>28</v>
      </c>
      <c r="J489" s="7">
        <f t="shared" si="22"/>
        <v>296</v>
      </c>
    </row>
    <row r="490" spans="1:10" x14ac:dyDescent="0.35">
      <c r="A490" s="1" t="str">
        <f t="shared" si="23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306</v>
      </c>
      <c r="G490" s="7">
        <f>'2022 Regulation-up'!$L11</f>
        <v>0</v>
      </c>
      <c r="H490" s="7">
        <f>'2022 Regulation-up (NoSolarAdj)'!$L11</f>
        <v>0</v>
      </c>
      <c r="I490" s="7">
        <f t="shared" si="24"/>
        <v>16</v>
      </c>
      <c r="J490" s="7">
        <f t="shared" si="22"/>
        <v>306</v>
      </c>
    </row>
    <row r="491" spans="1:10" x14ac:dyDescent="0.35">
      <c r="A491" s="1" t="str">
        <f t="shared" si="23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303</v>
      </c>
      <c r="G491" s="7">
        <f>'2022 Regulation-up'!$L12</f>
        <v>0</v>
      </c>
      <c r="H491" s="7">
        <f>'2022 Regulation-up (NoSolarAdj)'!$L12</f>
        <v>0</v>
      </c>
      <c r="I491" s="7">
        <f t="shared" si="24"/>
        <v>16</v>
      </c>
      <c r="J491" s="7">
        <f t="shared" si="22"/>
        <v>303</v>
      </c>
    </row>
    <row r="492" spans="1:10" x14ac:dyDescent="0.35">
      <c r="A492" s="1" t="str">
        <f t="shared" si="23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274</v>
      </c>
      <c r="G492" s="7">
        <f>'2022 Regulation-up'!$L13</f>
        <v>0</v>
      </c>
      <c r="H492" s="7">
        <f>'2022 Regulation-up (NoSolarAdj)'!$L13</f>
        <v>0</v>
      </c>
      <c r="I492" s="7">
        <f t="shared" si="24"/>
        <v>13</v>
      </c>
      <c r="J492" s="7">
        <f t="shared" si="22"/>
        <v>274</v>
      </c>
    </row>
    <row r="493" spans="1:10" x14ac:dyDescent="0.35">
      <c r="A493" s="1" t="str">
        <f t="shared" si="23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257</v>
      </c>
      <c r="G493" s="7">
        <f>'2022 Regulation-up'!$L14</f>
        <v>0</v>
      </c>
      <c r="H493" s="7">
        <f>'2022 Regulation-up (NoSolarAdj)'!$L14</f>
        <v>0</v>
      </c>
      <c r="I493" s="7">
        <f t="shared" si="24"/>
        <v>13</v>
      </c>
      <c r="J493" s="7">
        <f t="shared" si="22"/>
        <v>257</v>
      </c>
    </row>
    <row r="494" spans="1:10" x14ac:dyDescent="0.35">
      <c r="A494" s="1" t="str">
        <f t="shared" si="23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272</v>
      </c>
      <c r="G494" s="7">
        <f>'2022 Regulation-up'!$L15</f>
        <v>0</v>
      </c>
      <c r="H494" s="7">
        <f>'2022 Regulation-up (NoSolarAdj)'!$L15</f>
        <v>0</v>
      </c>
      <c r="I494" s="7">
        <f t="shared" si="24"/>
        <v>33</v>
      </c>
      <c r="J494" s="7">
        <f t="shared" si="22"/>
        <v>272</v>
      </c>
    </row>
    <row r="495" spans="1:10" x14ac:dyDescent="0.35">
      <c r="A495" s="1" t="str">
        <f t="shared" si="23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229</v>
      </c>
      <c r="G495" s="7">
        <f>'2022 Regulation-up'!$L16</f>
        <v>0</v>
      </c>
      <c r="H495" s="7">
        <f>'2022 Regulation-up (NoSolarAdj)'!$L16</f>
        <v>0</v>
      </c>
      <c r="I495" s="7">
        <f t="shared" si="24"/>
        <v>8</v>
      </c>
      <c r="J495" s="7">
        <f t="shared" si="22"/>
        <v>229</v>
      </c>
    </row>
    <row r="496" spans="1:10" x14ac:dyDescent="0.35">
      <c r="A496" s="1" t="str">
        <f t="shared" si="23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245</v>
      </c>
      <c r="G496" s="7">
        <f>'2022 Regulation-up'!$L17</f>
        <v>0</v>
      </c>
      <c r="H496" s="7">
        <f>'2022 Regulation-up (NoSolarAdj)'!$L17</f>
        <v>0</v>
      </c>
      <c r="I496" s="7">
        <f t="shared" si="24"/>
        <v>2</v>
      </c>
      <c r="J496" s="7">
        <f t="shared" si="22"/>
        <v>245</v>
      </c>
    </row>
    <row r="497" spans="1:10" x14ac:dyDescent="0.35">
      <c r="A497" s="1" t="str">
        <f t="shared" si="23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254</v>
      </c>
      <c r="G497" s="7">
        <f>'2022 Regulation-up'!$L18</f>
        <v>0</v>
      </c>
      <c r="H497" s="7">
        <f>'2022 Regulation-up (NoSolarAdj)'!$L18</f>
        <v>0</v>
      </c>
      <c r="I497" s="7">
        <f t="shared" si="24"/>
        <v>25</v>
      </c>
      <c r="J497" s="7">
        <f t="shared" si="22"/>
        <v>254</v>
      </c>
    </row>
    <row r="498" spans="1:10" x14ac:dyDescent="0.35">
      <c r="A498" s="1" t="str">
        <f t="shared" si="23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338</v>
      </c>
      <c r="G498" s="7">
        <f>'2022 Regulation-up'!$L19</f>
        <v>0</v>
      </c>
      <c r="H498" s="7">
        <f>'2022 Regulation-up (NoSolarAdj)'!$L19</f>
        <v>0</v>
      </c>
      <c r="I498" s="7">
        <f t="shared" si="24"/>
        <v>32</v>
      </c>
      <c r="J498" s="7">
        <f t="shared" si="22"/>
        <v>338</v>
      </c>
    </row>
    <row r="499" spans="1:10" x14ac:dyDescent="0.35">
      <c r="A499" s="1" t="str">
        <f t="shared" si="23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426</v>
      </c>
      <c r="G499" s="7">
        <f>'2022 Regulation-up'!$L20</f>
        <v>0</v>
      </c>
      <c r="H499" s="7">
        <f>'2022 Regulation-up (NoSolarAdj)'!$L20</f>
        <v>0</v>
      </c>
      <c r="I499" s="7">
        <f t="shared" si="24"/>
        <v>102</v>
      </c>
      <c r="J499" s="7">
        <f t="shared" si="22"/>
        <v>426</v>
      </c>
    </row>
    <row r="500" spans="1:10" x14ac:dyDescent="0.35">
      <c r="A500" s="1" t="str">
        <f t="shared" si="23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206</v>
      </c>
      <c r="G500" s="7">
        <f>'2022 Regulation-up'!$L21</f>
        <v>0</v>
      </c>
      <c r="H500" s="7">
        <f>'2022 Regulation-up (NoSolarAdj)'!$L21</f>
        <v>0</v>
      </c>
      <c r="I500" s="7">
        <f t="shared" si="24"/>
        <v>84</v>
      </c>
      <c r="J500" s="7">
        <f t="shared" si="22"/>
        <v>206</v>
      </c>
    </row>
    <row r="501" spans="1:10" x14ac:dyDescent="0.35">
      <c r="A501" s="1" t="str">
        <f t="shared" si="23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202</v>
      </c>
      <c r="G501" s="7">
        <f>'2022 Regulation-up'!$L22</f>
        <v>0</v>
      </c>
      <c r="H501" s="7">
        <f>'2022 Regulation-up (NoSolarAdj)'!$L22</f>
        <v>0</v>
      </c>
      <c r="I501" s="7">
        <f t="shared" si="24"/>
        <v>2</v>
      </c>
      <c r="J501" s="7">
        <f t="shared" si="22"/>
        <v>202</v>
      </c>
    </row>
    <row r="502" spans="1:10" x14ac:dyDescent="0.35">
      <c r="A502" s="1" t="str">
        <f t="shared" si="23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157</v>
      </c>
      <c r="G502" s="7">
        <f>'2022 Regulation-up'!$L23</f>
        <v>0</v>
      </c>
      <c r="H502" s="7">
        <f>'2022 Regulation-up (NoSolarAdj)'!$L23</f>
        <v>0</v>
      </c>
      <c r="I502" s="7">
        <f t="shared" si="24"/>
        <v>3</v>
      </c>
      <c r="J502" s="7">
        <f t="shared" si="22"/>
        <v>157</v>
      </c>
    </row>
    <row r="503" spans="1:10" x14ac:dyDescent="0.35">
      <c r="A503" s="1" t="str">
        <f t="shared" si="23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153</v>
      </c>
      <c r="G503" s="7">
        <f>'2022 Regulation-up'!$L24</f>
        <v>0</v>
      </c>
      <c r="H503" s="7">
        <f>'2022 Regulation-up (NoSolarAdj)'!$L24</f>
        <v>0</v>
      </c>
      <c r="I503" s="7">
        <f t="shared" si="24"/>
        <v>22</v>
      </c>
      <c r="J503" s="7">
        <f t="shared" si="22"/>
        <v>153</v>
      </c>
    </row>
    <row r="504" spans="1:10" x14ac:dyDescent="0.35">
      <c r="A504" s="1" t="str">
        <f t="shared" si="23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160</v>
      </c>
      <c r="G504" s="7">
        <f>'2022 Regulation-up'!$L25</f>
        <v>0</v>
      </c>
      <c r="H504" s="7">
        <f>'2022 Regulation-up (NoSolarAdj)'!$L25</f>
        <v>0</v>
      </c>
      <c r="I504" s="7">
        <f t="shared" si="24"/>
        <v>42</v>
      </c>
      <c r="J504" s="7">
        <f t="shared" si="22"/>
        <v>160</v>
      </c>
    </row>
    <row r="505" spans="1:10" x14ac:dyDescent="0.35">
      <c r="A505" s="1" t="str">
        <f t="shared" si="23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196</v>
      </c>
      <c r="G505" s="7">
        <f>'2022 Regulation-up'!$L26</f>
        <v>0</v>
      </c>
      <c r="H505" s="7">
        <f>'2022 Regulation-up (NoSolarAdj)'!$L26</f>
        <v>0</v>
      </c>
      <c r="I505" s="7">
        <f t="shared" si="24"/>
        <v>3</v>
      </c>
      <c r="J505" s="7">
        <f t="shared" si="22"/>
        <v>196</v>
      </c>
    </row>
    <row r="506" spans="1:10" x14ac:dyDescent="0.35">
      <c r="A506" s="1" t="str">
        <f t="shared" si="23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294</v>
      </c>
      <c r="G506" s="7">
        <f>'2022 Regulation-down'!$L3</f>
        <v>0</v>
      </c>
      <c r="H506" s="7">
        <f>'2022 Regulation-dwn(NoSolarAdj)'!$L3</f>
        <v>0</v>
      </c>
      <c r="I506" s="7">
        <f t="shared" si="24"/>
        <v>30</v>
      </c>
      <c r="J506" s="7">
        <f t="shared" si="22"/>
        <v>294</v>
      </c>
    </row>
    <row r="507" spans="1:10" x14ac:dyDescent="0.35">
      <c r="A507" s="1" t="str">
        <f t="shared" si="23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226</v>
      </c>
      <c r="G507" s="7">
        <f>'2022 Regulation-down'!$L4</f>
        <v>0</v>
      </c>
      <c r="H507" s="7">
        <f>'2022 Regulation-dwn(NoSolarAdj)'!$L4</f>
        <v>0</v>
      </c>
      <c r="I507" s="7">
        <f t="shared" si="24"/>
        <v>3</v>
      </c>
      <c r="J507" s="7">
        <f t="shared" si="22"/>
        <v>226</v>
      </c>
    </row>
    <row r="508" spans="1:10" x14ac:dyDescent="0.35">
      <c r="A508" s="1" t="str">
        <f t="shared" si="23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175</v>
      </c>
      <c r="G508" s="7">
        <f>'2022 Regulation-down'!$L5</f>
        <v>0</v>
      </c>
      <c r="H508" s="7">
        <f>'2022 Regulation-dwn(NoSolarAdj)'!$L5</f>
        <v>0</v>
      </c>
      <c r="I508" s="7">
        <f t="shared" si="24"/>
        <v>2</v>
      </c>
      <c r="J508" s="7">
        <f t="shared" si="22"/>
        <v>175</v>
      </c>
    </row>
    <row r="509" spans="1:10" x14ac:dyDescent="0.35">
      <c r="A509" s="1" t="str">
        <f t="shared" si="23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165</v>
      </c>
      <c r="G509" s="7">
        <f>'2022 Regulation-down'!$L6</f>
        <v>0</v>
      </c>
      <c r="H509" s="7">
        <f>'2022 Regulation-dwn(NoSolarAdj)'!$L6</f>
        <v>0</v>
      </c>
      <c r="I509" s="7">
        <f t="shared" si="24"/>
        <v>2</v>
      </c>
      <c r="J509" s="7">
        <f t="shared" si="22"/>
        <v>165</v>
      </c>
    </row>
    <row r="510" spans="1:10" x14ac:dyDescent="0.35">
      <c r="A510" s="1" t="str">
        <f t="shared" si="23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243</v>
      </c>
      <c r="G510" s="7">
        <f>'2022 Regulation-down'!$L7</f>
        <v>0</v>
      </c>
      <c r="H510" s="7">
        <f>'2022 Regulation-dwn(NoSolarAdj)'!$L7</f>
        <v>0</v>
      </c>
      <c r="I510" s="7">
        <f t="shared" si="24"/>
        <v>5</v>
      </c>
      <c r="J510" s="7">
        <f t="shared" si="22"/>
        <v>243</v>
      </c>
    </row>
    <row r="511" spans="1:10" x14ac:dyDescent="0.35">
      <c r="A511" s="1" t="str">
        <f t="shared" si="23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257</v>
      </c>
      <c r="G511" s="7">
        <f>'2022 Regulation-down'!$L8</f>
        <v>0</v>
      </c>
      <c r="H511" s="7">
        <f>'2022 Regulation-dwn(NoSolarAdj)'!$L8</f>
        <v>0</v>
      </c>
      <c r="I511" s="7">
        <f t="shared" si="24"/>
        <v>31</v>
      </c>
      <c r="J511" s="7">
        <f t="shared" si="22"/>
        <v>257</v>
      </c>
    </row>
    <row r="512" spans="1:10" x14ac:dyDescent="0.35">
      <c r="A512" s="1" t="str">
        <f t="shared" si="23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182</v>
      </c>
      <c r="G512" s="7">
        <f>'2022 Regulation-down'!$L9</f>
        <v>0</v>
      </c>
      <c r="H512" s="7">
        <f>'2022 Regulation-dwn(NoSolarAdj)'!$L9</f>
        <v>0</v>
      </c>
      <c r="I512" s="7">
        <f t="shared" si="24"/>
        <v>30</v>
      </c>
      <c r="J512" s="7">
        <f t="shared" si="22"/>
        <v>182</v>
      </c>
    </row>
    <row r="513" spans="1:10" x14ac:dyDescent="0.35">
      <c r="A513" s="1" t="str">
        <f t="shared" si="23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239</v>
      </c>
      <c r="G513" s="7">
        <f>'2022 Regulation-down'!$L10</f>
        <v>0</v>
      </c>
      <c r="H513" s="7">
        <f>'2022 Regulation-dwn(NoSolarAdj)'!$L10</f>
        <v>0</v>
      </c>
      <c r="I513" s="7">
        <f t="shared" si="24"/>
        <v>37</v>
      </c>
      <c r="J513" s="7">
        <f t="shared" si="22"/>
        <v>239</v>
      </c>
    </row>
    <row r="514" spans="1:10" x14ac:dyDescent="0.35">
      <c r="A514" s="1" t="str">
        <f t="shared" si="23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288</v>
      </c>
      <c r="G514" s="7">
        <f>'2022 Regulation-down'!$L11</f>
        <v>0</v>
      </c>
      <c r="H514" s="7">
        <f>'2022 Regulation-dwn(NoSolarAdj)'!$L11</f>
        <v>0</v>
      </c>
      <c r="I514" s="7">
        <f t="shared" si="24"/>
        <v>3</v>
      </c>
      <c r="J514" s="7">
        <f t="shared" ref="J514:J577" si="25">ABS(G514-F514)</f>
        <v>288</v>
      </c>
    </row>
    <row r="515" spans="1:10" x14ac:dyDescent="0.35">
      <c r="A515" s="1" t="str">
        <f t="shared" ref="A515:A577" si="26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261</v>
      </c>
      <c r="G515" s="7">
        <f>'2022 Regulation-down'!$L12</f>
        <v>0</v>
      </c>
      <c r="H515" s="7">
        <f>'2022 Regulation-dwn(NoSolarAdj)'!$L12</f>
        <v>0</v>
      </c>
      <c r="I515" s="7">
        <f t="shared" ref="I515:I577" si="27">ABS(F515-E515)</f>
        <v>2</v>
      </c>
      <c r="J515" s="7">
        <f t="shared" si="25"/>
        <v>261</v>
      </c>
    </row>
    <row r="516" spans="1:10" x14ac:dyDescent="0.35">
      <c r="A516" s="1" t="str">
        <f t="shared" si="26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276</v>
      </c>
      <c r="G516" s="7">
        <f>'2022 Regulation-down'!$L13</f>
        <v>0</v>
      </c>
      <c r="H516" s="7">
        <f>'2022 Regulation-dwn(NoSolarAdj)'!$L13</f>
        <v>0</v>
      </c>
      <c r="I516" s="7">
        <f t="shared" si="27"/>
        <v>10</v>
      </c>
      <c r="J516" s="7">
        <f t="shared" si="25"/>
        <v>276</v>
      </c>
    </row>
    <row r="517" spans="1:10" x14ac:dyDescent="0.35">
      <c r="A517" s="1" t="str">
        <f t="shared" si="26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257</v>
      </c>
      <c r="G517" s="7">
        <f>'2022 Regulation-down'!$L14</f>
        <v>0</v>
      </c>
      <c r="H517" s="7">
        <f>'2022 Regulation-dwn(NoSolarAdj)'!$L14</f>
        <v>0</v>
      </c>
      <c r="I517" s="7">
        <f t="shared" si="27"/>
        <v>25</v>
      </c>
      <c r="J517" s="7">
        <f t="shared" si="25"/>
        <v>257</v>
      </c>
    </row>
    <row r="518" spans="1:10" x14ac:dyDescent="0.35">
      <c r="A518" s="1" t="str">
        <f t="shared" si="26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232</v>
      </c>
      <c r="G518" s="7">
        <f>'2022 Regulation-down'!$L15</f>
        <v>0</v>
      </c>
      <c r="H518" s="7">
        <f>'2022 Regulation-dwn(NoSolarAdj)'!$L15</f>
        <v>0</v>
      </c>
      <c r="I518" s="7">
        <f t="shared" si="27"/>
        <v>22</v>
      </c>
      <c r="J518" s="7">
        <f t="shared" si="25"/>
        <v>232</v>
      </c>
    </row>
    <row r="519" spans="1:10" x14ac:dyDescent="0.35">
      <c r="A519" s="1" t="str">
        <f t="shared" si="26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253</v>
      </c>
      <c r="G519" s="7">
        <f>'2022 Regulation-down'!$L16</f>
        <v>0</v>
      </c>
      <c r="H519" s="7">
        <f>'2022 Regulation-dwn(NoSolarAdj)'!$L16</f>
        <v>0</v>
      </c>
      <c r="I519" s="7">
        <f t="shared" si="27"/>
        <v>3</v>
      </c>
      <c r="J519" s="7">
        <f t="shared" si="25"/>
        <v>253</v>
      </c>
    </row>
    <row r="520" spans="1:10" x14ac:dyDescent="0.35">
      <c r="A520" s="1" t="str">
        <f t="shared" si="26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233</v>
      </c>
      <c r="G520" s="7">
        <f>'2022 Regulation-down'!$L17</f>
        <v>0</v>
      </c>
      <c r="H520" s="7">
        <f>'2022 Regulation-dwn(NoSolarAdj)'!$L17</f>
        <v>0</v>
      </c>
      <c r="I520" s="7">
        <f t="shared" si="27"/>
        <v>8</v>
      </c>
      <c r="J520" s="7">
        <f t="shared" si="25"/>
        <v>233</v>
      </c>
    </row>
    <row r="521" spans="1:10" x14ac:dyDescent="0.35">
      <c r="A521" s="1" t="str">
        <f t="shared" si="26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188</v>
      </c>
      <c r="G521" s="7">
        <f>'2022 Regulation-down'!$L18</f>
        <v>0</v>
      </c>
      <c r="H521" s="7">
        <f>'2022 Regulation-dwn(NoSolarAdj)'!$L18</f>
        <v>0</v>
      </c>
      <c r="I521" s="7">
        <f t="shared" si="27"/>
        <v>4</v>
      </c>
      <c r="J521" s="7">
        <f t="shared" si="25"/>
        <v>188</v>
      </c>
    </row>
    <row r="522" spans="1:10" x14ac:dyDescent="0.35">
      <c r="A522" s="1" t="str">
        <f t="shared" si="26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185</v>
      </c>
      <c r="G522" s="7">
        <f>'2022 Regulation-down'!$L19</f>
        <v>0</v>
      </c>
      <c r="H522" s="7">
        <f>'2022 Regulation-dwn(NoSolarAdj)'!$L19</f>
        <v>0</v>
      </c>
      <c r="I522" s="7">
        <f t="shared" si="27"/>
        <v>10</v>
      </c>
      <c r="J522" s="7">
        <f t="shared" si="25"/>
        <v>185</v>
      </c>
    </row>
    <row r="523" spans="1:10" x14ac:dyDescent="0.35">
      <c r="A523" s="1" t="str">
        <f t="shared" si="26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182</v>
      </c>
      <c r="G523" s="7">
        <f>'2022 Regulation-down'!$L20</f>
        <v>0</v>
      </c>
      <c r="H523" s="7">
        <f>'2022 Regulation-dwn(NoSolarAdj)'!$L20</f>
        <v>0</v>
      </c>
      <c r="I523" s="7">
        <f t="shared" si="27"/>
        <v>26</v>
      </c>
      <c r="J523" s="7">
        <f t="shared" si="25"/>
        <v>182</v>
      </c>
    </row>
    <row r="524" spans="1:10" x14ac:dyDescent="0.35">
      <c r="A524" s="1" t="str">
        <f t="shared" si="26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320</v>
      </c>
      <c r="G524" s="7">
        <f>'2022 Regulation-down'!$L21</f>
        <v>0</v>
      </c>
      <c r="H524" s="7">
        <f>'2022 Regulation-dwn(NoSolarAdj)'!$L21</f>
        <v>0</v>
      </c>
      <c r="I524" s="7">
        <f t="shared" si="27"/>
        <v>18</v>
      </c>
      <c r="J524" s="7">
        <f t="shared" si="25"/>
        <v>320</v>
      </c>
    </row>
    <row r="525" spans="1:10" x14ac:dyDescent="0.35">
      <c r="A525" s="1" t="str">
        <f t="shared" si="26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333</v>
      </c>
      <c r="G525" s="7">
        <f>'2022 Regulation-down'!$L22</f>
        <v>0</v>
      </c>
      <c r="H525" s="7">
        <f>'2022 Regulation-dwn(NoSolarAdj)'!$L22</f>
        <v>0</v>
      </c>
      <c r="I525" s="7">
        <f t="shared" si="27"/>
        <v>16</v>
      </c>
      <c r="J525" s="7">
        <f t="shared" si="25"/>
        <v>333</v>
      </c>
    </row>
    <row r="526" spans="1:10" x14ac:dyDescent="0.35">
      <c r="A526" s="1" t="str">
        <f t="shared" si="26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310</v>
      </c>
      <c r="G526" s="7">
        <f>'2022 Regulation-down'!$L23</f>
        <v>0</v>
      </c>
      <c r="H526" s="7">
        <f>'2022 Regulation-dwn(NoSolarAdj)'!$L23</f>
        <v>0</v>
      </c>
      <c r="I526" s="7">
        <f t="shared" si="27"/>
        <v>17</v>
      </c>
      <c r="J526" s="7">
        <f t="shared" si="25"/>
        <v>310</v>
      </c>
    </row>
    <row r="527" spans="1:10" x14ac:dyDescent="0.35">
      <c r="A527" s="1" t="str">
        <f t="shared" si="26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328</v>
      </c>
      <c r="G527" s="7">
        <f>'2022 Regulation-down'!$L24</f>
        <v>0</v>
      </c>
      <c r="H527" s="7">
        <f>'2022 Regulation-dwn(NoSolarAdj)'!$L24</f>
        <v>0</v>
      </c>
      <c r="I527" s="7">
        <f t="shared" si="27"/>
        <v>14</v>
      </c>
      <c r="J527" s="7">
        <f t="shared" si="25"/>
        <v>328</v>
      </c>
    </row>
    <row r="528" spans="1:10" x14ac:dyDescent="0.35">
      <c r="A528" s="1" t="str">
        <f t="shared" si="26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368</v>
      </c>
      <c r="G528" s="7">
        <f>'2022 Regulation-down'!$L25</f>
        <v>0</v>
      </c>
      <c r="H528" s="7">
        <f>'2022 Regulation-dwn(NoSolarAdj)'!$L25</f>
        <v>0</v>
      </c>
      <c r="I528" s="7">
        <f t="shared" si="27"/>
        <v>17</v>
      </c>
      <c r="J528" s="7">
        <f t="shared" si="25"/>
        <v>368</v>
      </c>
    </row>
    <row r="529" spans="1:10" x14ac:dyDescent="0.35">
      <c r="A529" s="1" t="str">
        <f t="shared" si="26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347</v>
      </c>
      <c r="G529" s="7">
        <f>'2022 Regulation-down'!$L26</f>
        <v>0</v>
      </c>
      <c r="H529" s="7">
        <f>'2022 Regulation-dwn(NoSolarAdj)'!$L26</f>
        <v>0</v>
      </c>
      <c r="I529" s="7">
        <f t="shared" si="27"/>
        <v>0</v>
      </c>
      <c r="J529" s="7">
        <f t="shared" si="25"/>
        <v>347</v>
      </c>
    </row>
    <row r="530" spans="1:10" x14ac:dyDescent="0.35">
      <c r="A530" s="1" t="str">
        <f t="shared" si="26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158</v>
      </c>
      <c r="G530" s="7">
        <f>'2022 Regulation-up'!$M3</f>
        <v>0</v>
      </c>
      <c r="H530" s="7">
        <f>'2022 Regulation-up (NoSolarAdj)'!$M3</f>
        <v>0</v>
      </c>
      <c r="I530" s="7">
        <f t="shared" si="27"/>
        <v>5</v>
      </c>
      <c r="J530" s="7">
        <f t="shared" si="25"/>
        <v>158</v>
      </c>
    </row>
    <row r="531" spans="1:10" x14ac:dyDescent="0.35">
      <c r="A531" s="1" t="str">
        <f t="shared" si="26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194</v>
      </c>
      <c r="G531" s="7">
        <f>'2022 Regulation-up'!$M4</f>
        <v>0</v>
      </c>
      <c r="H531" s="7">
        <f>'2022 Regulation-up (NoSolarAdj)'!$M4</f>
        <v>0</v>
      </c>
      <c r="I531" s="7">
        <f t="shared" si="27"/>
        <v>7</v>
      </c>
      <c r="J531" s="7">
        <f t="shared" si="25"/>
        <v>194</v>
      </c>
    </row>
    <row r="532" spans="1:10" x14ac:dyDescent="0.35">
      <c r="A532" s="1" t="str">
        <f t="shared" si="26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190</v>
      </c>
      <c r="G532" s="7">
        <f>'2022 Regulation-up'!$M5</f>
        <v>0</v>
      </c>
      <c r="H532" s="7">
        <f>'2022 Regulation-up (NoSolarAdj)'!$M5</f>
        <v>0</v>
      </c>
      <c r="I532" s="7">
        <f t="shared" si="27"/>
        <v>2</v>
      </c>
      <c r="J532" s="7">
        <f t="shared" si="25"/>
        <v>190</v>
      </c>
    </row>
    <row r="533" spans="1:10" x14ac:dyDescent="0.35">
      <c r="A533" s="1" t="str">
        <f t="shared" si="26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243</v>
      </c>
      <c r="G533" s="7">
        <f>'2022 Regulation-up'!$M6</f>
        <v>0</v>
      </c>
      <c r="H533" s="7">
        <f>'2022 Regulation-up (NoSolarAdj)'!$M6</f>
        <v>0</v>
      </c>
      <c r="I533" s="7">
        <f t="shared" si="27"/>
        <v>15</v>
      </c>
      <c r="J533" s="7">
        <f t="shared" si="25"/>
        <v>243</v>
      </c>
    </row>
    <row r="534" spans="1:10" x14ac:dyDescent="0.35">
      <c r="A534" s="1" t="str">
        <f t="shared" si="26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328</v>
      </c>
      <c r="G534" s="7">
        <f>'2022 Regulation-up'!$M7</f>
        <v>0</v>
      </c>
      <c r="H534" s="7">
        <f>'2022 Regulation-up (NoSolarAdj)'!$M7</f>
        <v>0</v>
      </c>
      <c r="I534" s="7">
        <f t="shared" si="27"/>
        <v>14</v>
      </c>
      <c r="J534" s="7">
        <f t="shared" si="25"/>
        <v>328</v>
      </c>
    </row>
    <row r="535" spans="1:10" x14ac:dyDescent="0.35">
      <c r="A535" s="1" t="str">
        <f t="shared" si="26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516</v>
      </c>
      <c r="G535" s="7">
        <f>'2022 Regulation-up'!$M8</f>
        <v>0</v>
      </c>
      <c r="H535" s="7">
        <f>'2022 Regulation-up (NoSolarAdj)'!$M8</f>
        <v>0</v>
      </c>
      <c r="I535" s="7">
        <f t="shared" si="27"/>
        <v>27</v>
      </c>
      <c r="J535" s="7">
        <f t="shared" si="25"/>
        <v>516</v>
      </c>
    </row>
    <row r="536" spans="1:10" x14ac:dyDescent="0.35">
      <c r="A536" s="1" t="str">
        <f t="shared" si="26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593</v>
      </c>
      <c r="G536" s="7">
        <f>'2022 Regulation-up'!$M9</f>
        <v>0</v>
      </c>
      <c r="H536" s="7">
        <f>'2022 Regulation-up (NoSolarAdj)'!$M9</f>
        <v>0</v>
      </c>
      <c r="I536" s="7">
        <f t="shared" si="27"/>
        <v>16</v>
      </c>
      <c r="J536" s="7">
        <f t="shared" si="25"/>
        <v>593</v>
      </c>
    </row>
    <row r="537" spans="1:10" x14ac:dyDescent="0.35">
      <c r="A537" s="1" t="str">
        <f t="shared" si="26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311</v>
      </c>
      <c r="G537" s="7">
        <f>'2022 Regulation-up'!$M10</f>
        <v>0</v>
      </c>
      <c r="H537" s="7">
        <f>'2022 Regulation-up (NoSolarAdj)'!$M10</f>
        <v>0</v>
      </c>
      <c r="I537" s="7">
        <f t="shared" si="27"/>
        <v>7</v>
      </c>
      <c r="J537" s="7">
        <f t="shared" si="25"/>
        <v>311</v>
      </c>
    </row>
    <row r="538" spans="1:10" x14ac:dyDescent="0.35">
      <c r="A538" s="1" t="str">
        <f t="shared" si="26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274</v>
      </c>
      <c r="G538" s="7">
        <f>'2022 Regulation-up'!$M11</f>
        <v>0</v>
      </c>
      <c r="H538" s="7">
        <f>'2022 Regulation-up (NoSolarAdj)'!$M11</f>
        <v>0</v>
      </c>
      <c r="I538" s="7">
        <f t="shared" si="27"/>
        <v>13</v>
      </c>
      <c r="J538" s="7">
        <f t="shared" si="25"/>
        <v>274</v>
      </c>
    </row>
    <row r="539" spans="1:10" x14ac:dyDescent="0.35">
      <c r="A539" s="1" t="str">
        <f t="shared" si="26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242</v>
      </c>
      <c r="G539" s="7">
        <f>'2022 Regulation-up'!$M12</f>
        <v>0</v>
      </c>
      <c r="H539" s="7">
        <f>'2022 Regulation-up (NoSolarAdj)'!$M12</f>
        <v>0</v>
      </c>
      <c r="I539" s="7">
        <f t="shared" si="27"/>
        <v>46</v>
      </c>
      <c r="J539" s="7">
        <f t="shared" si="25"/>
        <v>242</v>
      </c>
    </row>
    <row r="540" spans="1:10" x14ac:dyDescent="0.35">
      <c r="A540" s="1" t="str">
        <f t="shared" si="26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306</v>
      </c>
      <c r="G540" s="7">
        <f>'2022 Regulation-up'!$M13</f>
        <v>0</v>
      </c>
      <c r="H540" s="7">
        <f>'2022 Regulation-up (NoSolarAdj)'!$M13</f>
        <v>0</v>
      </c>
      <c r="I540" s="7">
        <f t="shared" si="27"/>
        <v>69</v>
      </c>
      <c r="J540" s="7">
        <f t="shared" si="25"/>
        <v>306</v>
      </c>
    </row>
    <row r="541" spans="1:10" x14ac:dyDescent="0.35">
      <c r="A541" s="1" t="str">
        <f t="shared" si="26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286</v>
      </c>
      <c r="G541" s="7">
        <f>'2022 Regulation-up'!$M14</f>
        <v>0</v>
      </c>
      <c r="H541" s="7">
        <f>'2022 Regulation-up (NoSolarAdj)'!$M14</f>
        <v>0</v>
      </c>
      <c r="I541" s="7">
        <f t="shared" si="27"/>
        <v>19</v>
      </c>
      <c r="J541" s="7">
        <f t="shared" si="25"/>
        <v>286</v>
      </c>
    </row>
    <row r="542" spans="1:10" x14ac:dyDescent="0.35">
      <c r="A542" s="1" t="str">
        <f t="shared" si="26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239</v>
      </c>
      <c r="G542" s="7">
        <f>'2022 Regulation-up'!$M15</f>
        <v>0</v>
      </c>
      <c r="H542" s="7">
        <f>'2022 Regulation-up (NoSolarAdj)'!$M15</f>
        <v>0</v>
      </c>
      <c r="I542" s="7">
        <f t="shared" si="27"/>
        <v>9</v>
      </c>
      <c r="J542" s="7">
        <f t="shared" si="25"/>
        <v>239</v>
      </c>
    </row>
    <row r="543" spans="1:10" x14ac:dyDescent="0.35">
      <c r="A543" s="1" t="str">
        <f t="shared" si="26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224</v>
      </c>
      <c r="G543" s="7">
        <f>'2022 Regulation-up'!$M16</f>
        <v>0</v>
      </c>
      <c r="H543" s="7">
        <f>'2022 Regulation-up (NoSolarAdj)'!$M16</f>
        <v>0</v>
      </c>
      <c r="I543" s="7">
        <f t="shared" si="27"/>
        <v>0</v>
      </c>
      <c r="J543" s="7">
        <f t="shared" si="25"/>
        <v>224</v>
      </c>
    </row>
    <row r="544" spans="1:10" x14ac:dyDescent="0.35">
      <c r="A544" s="1" t="str">
        <f t="shared" si="26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223</v>
      </c>
      <c r="G544" s="7">
        <f>'2022 Regulation-up'!$M17</f>
        <v>0</v>
      </c>
      <c r="H544" s="7">
        <f>'2022 Regulation-up (NoSolarAdj)'!$M17</f>
        <v>0</v>
      </c>
      <c r="I544" s="7">
        <f t="shared" si="27"/>
        <v>20</v>
      </c>
      <c r="J544" s="7">
        <f t="shared" si="25"/>
        <v>223</v>
      </c>
    </row>
    <row r="545" spans="1:10" x14ac:dyDescent="0.35">
      <c r="A545" s="1" t="str">
        <f t="shared" si="26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230</v>
      </c>
      <c r="G545" s="7">
        <f>'2022 Regulation-up'!$M18</f>
        <v>0</v>
      </c>
      <c r="H545" s="7">
        <f>'2022 Regulation-up (NoSolarAdj)'!$M18</f>
        <v>0</v>
      </c>
      <c r="I545" s="7">
        <f t="shared" si="27"/>
        <v>14</v>
      </c>
      <c r="J545" s="7">
        <f t="shared" si="25"/>
        <v>230</v>
      </c>
    </row>
    <row r="546" spans="1:10" x14ac:dyDescent="0.35">
      <c r="A546" s="1" t="str">
        <f t="shared" si="26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390</v>
      </c>
      <c r="G546" s="7">
        <f>'2022 Regulation-up'!$M19</f>
        <v>0</v>
      </c>
      <c r="H546" s="7">
        <f>'2022 Regulation-up (NoSolarAdj)'!$M19</f>
        <v>0</v>
      </c>
      <c r="I546" s="7">
        <f t="shared" si="27"/>
        <v>20</v>
      </c>
      <c r="J546" s="7">
        <f t="shared" si="25"/>
        <v>390</v>
      </c>
    </row>
    <row r="547" spans="1:10" x14ac:dyDescent="0.35">
      <c r="A547" s="1" t="str">
        <f t="shared" si="26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546</v>
      </c>
      <c r="G547" s="7">
        <f>'2022 Regulation-up'!$M20</f>
        <v>0</v>
      </c>
      <c r="H547" s="7">
        <f>'2022 Regulation-up (NoSolarAdj)'!$M20</f>
        <v>0</v>
      </c>
      <c r="I547" s="7">
        <f t="shared" si="27"/>
        <v>55</v>
      </c>
      <c r="J547" s="7">
        <f t="shared" si="25"/>
        <v>546</v>
      </c>
    </row>
    <row r="548" spans="1:10" x14ac:dyDescent="0.35">
      <c r="A548" s="1" t="str">
        <f t="shared" si="26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289</v>
      </c>
      <c r="G548" s="7">
        <f>'2022 Regulation-up'!$M21</f>
        <v>0</v>
      </c>
      <c r="H548" s="7">
        <f>'2022 Regulation-up (NoSolarAdj)'!$M21</f>
        <v>0</v>
      </c>
      <c r="I548" s="7">
        <f t="shared" si="27"/>
        <v>65</v>
      </c>
      <c r="J548" s="7">
        <f t="shared" si="25"/>
        <v>289</v>
      </c>
    </row>
    <row r="549" spans="1:10" x14ac:dyDescent="0.35">
      <c r="A549" s="1" t="str">
        <f t="shared" si="26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188</v>
      </c>
      <c r="G549" s="7">
        <f>'2022 Regulation-up'!$M22</f>
        <v>0</v>
      </c>
      <c r="H549" s="7">
        <f>'2022 Regulation-up (NoSolarAdj)'!$M22</f>
        <v>0</v>
      </c>
      <c r="I549" s="7">
        <f t="shared" si="27"/>
        <v>26</v>
      </c>
      <c r="J549" s="7">
        <f t="shared" si="25"/>
        <v>188</v>
      </c>
    </row>
    <row r="550" spans="1:10" x14ac:dyDescent="0.35">
      <c r="A550" s="1" t="str">
        <f t="shared" si="26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148</v>
      </c>
      <c r="G550" s="7">
        <f>'2022 Regulation-up'!$M23</f>
        <v>0</v>
      </c>
      <c r="H550" s="7">
        <f>'2022 Regulation-up (NoSolarAdj)'!$M23</f>
        <v>0</v>
      </c>
      <c r="I550" s="7">
        <f t="shared" si="27"/>
        <v>8</v>
      </c>
      <c r="J550" s="7">
        <f t="shared" si="25"/>
        <v>148</v>
      </c>
    </row>
    <row r="551" spans="1:10" x14ac:dyDescent="0.35">
      <c r="A551" s="1" t="str">
        <f t="shared" si="26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153</v>
      </c>
      <c r="G551" s="7">
        <f>'2022 Regulation-up'!$M24</f>
        <v>0</v>
      </c>
      <c r="H551" s="7">
        <f>'2022 Regulation-up (NoSolarAdj)'!$M24</f>
        <v>0</v>
      </c>
      <c r="I551" s="7">
        <f t="shared" si="27"/>
        <v>55</v>
      </c>
      <c r="J551" s="7">
        <f t="shared" si="25"/>
        <v>153</v>
      </c>
    </row>
    <row r="552" spans="1:10" x14ac:dyDescent="0.35">
      <c r="A552" s="1" t="str">
        <f t="shared" si="26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137</v>
      </c>
      <c r="G552" s="7">
        <f>'2022 Regulation-up'!$M25</f>
        <v>0</v>
      </c>
      <c r="H552" s="7">
        <f>'2022 Regulation-up (NoSolarAdj)'!$M25</f>
        <v>0</v>
      </c>
      <c r="I552" s="7">
        <f t="shared" si="27"/>
        <v>76</v>
      </c>
      <c r="J552" s="7">
        <f t="shared" si="25"/>
        <v>137</v>
      </c>
    </row>
    <row r="553" spans="1:10" x14ac:dyDescent="0.35">
      <c r="A553" s="1" t="str">
        <f t="shared" si="26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129</v>
      </c>
      <c r="G553" s="7">
        <f>'2022 Regulation-up'!$M26</f>
        <v>0</v>
      </c>
      <c r="H553" s="7">
        <f>'2022 Regulation-up (NoSolarAdj)'!$M26</f>
        <v>0</v>
      </c>
      <c r="I553" s="7">
        <f t="shared" si="27"/>
        <v>62</v>
      </c>
      <c r="J553" s="7">
        <f t="shared" si="25"/>
        <v>129</v>
      </c>
    </row>
    <row r="554" spans="1:10" x14ac:dyDescent="0.35">
      <c r="A554" s="1" t="str">
        <f t="shared" si="26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247</v>
      </c>
      <c r="G554" s="7">
        <f>'2022 Regulation-down'!$M3</f>
        <v>0</v>
      </c>
      <c r="H554" s="7">
        <f>'2022 Regulation-dwn(NoSolarAdj)'!$M3</f>
        <v>0</v>
      </c>
      <c r="I554" s="7">
        <f t="shared" si="27"/>
        <v>33</v>
      </c>
      <c r="J554" s="7">
        <f t="shared" si="25"/>
        <v>247</v>
      </c>
    </row>
    <row r="555" spans="1:10" x14ac:dyDescent="0.35">
      <c r="A555" s="1" t="str">
        <f t="shared" si="26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206</v>
      </c>
      <c r="G555" s="7">
        <f>'2022 Regulation-down'!$M4</f>
        <v>0</v>
      </c>
      <c r="H555" s="7">
        <f>'2022 Regulation-dwn(NoSolarAdj)'!$M4</f>
        <v>0</v>
      </c>
      <c r="I555" s="7">
        <f t="shared" si="27"/>
        <v>5</v>
      </c>
      <c r="J555" s="7">
        <f t="shared" si="25"/>
        <v>206</v>
      </c>
    </row>
    <row r="556" spans="1:10" x14ac:dyDescent="0.35">
      <c r="A556" s="1" t="str">
        <f t="shared" si="26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178</v>
      </c>
      <c r="G556" s="7">
        <f>'2022 Regulation-down'!$M5</f>
        <v>0</v>
      </c>
      <c r="H556" s="7">
        <f>'2022 Regulation-dwn(NoSolarAdj)'!$M5</f>
        <v>0</v>
      </c>
      <c r="I556" s="7">
        <f t="shared" si="27"/>
        <v>20</v>
      </c>
      <c r="J556" s="7">
        <f t="shared" si="25"/>
        <v>178</v>
      </c>
    </row>
    <row r="557" spans="1:10" x14ac:dyDescent="0.35">
      <c r="A557" s="1" t="str">
        <f t="shared" si="26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146</v>
      </c>
      <c r="G557" s="7">
        <f>'2022 Regulation-down'!$M6</f>
        <v>0</v>
      </c>
      <c r="H557" s="7">
        <f>'2022 Regulation-dwn(NoSolarAdj)'!$M6</f>
        <v>0</v>
      </c>
      <c r="I557" s="7">
        <f t="shared" si="27"/>
        <v>23</v>
      </c>
      <c r="J557" s="7">
        <f t="shared" si="25"/>
        <v>146</v>
      </c>
    </row>
    <row r="558" spans="1:10" x14ac:dyDescent="0.35">
      <c r="A558" s="1" t="str">
        <f t="shared" si="26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184</v>
      </c>
      <c r="G558" s="7">
        <f>'2022 Regulation-down'!$M7</f>
        <v>0</v>
      </c>
      <c r="H558" s="7">
        <f>'2022 Regulation-dwn(NoSolarAdj)'!$M7</f>
        <v>0</v>
      </c>
      <c r="I558" s="7">
        <f t="shared" si="27"/>
        <v>15</v>
      </c>
      <c r="J558" s="7">
        <f t="shared" si="25"/>
        <v>184</v>
      </c>
    </row>
    <row r="559" spans="1:10" x14ac:dyDescent="0.35">
      <c r="A559" s="1" t="str">
        <f t="shared" si="26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263</v>
      </c>
      <c r="G559" s="7">
        <f>'2022 Regulation-down'!$M8</f>
        <v>0</v>
      </c>
      <c r="H559" s="7">
        <f>'2022 Regulation-dwn(NoSolarAdj)'!$M8</f>
        <v>0</v>
      </c>
      <c r="I559" s="7">
        <f t="shared" si="27"/>
        <v>82</v>
      </c>
      <c r="J559" s="7">
        <f t="shared" si="25"/>
        <v>263</v>
      </c>
    </row>
    <row r="560" spans="1:10" x14ac:dyDescent="0.35">
      <c r="A560" s="1" t="str">
        <f t="shared" si="26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225</v>
      </c>
      <c r="G560" s="7">
        <f>'2022 Regulation-down'!$M9</f>
        <v>0</v>
      </c>
      <c r="H560" s="7">
        <f>'2022 Regulation-dwn(NoSolarAdj)'!$M9</f>
        <v>0</v>
      </c>
      <c r="I560" s="7">
        <f t="shared" si="27"/>
        <v>16</v>
      </c>
      <c r="J560" s="7">
        <f t="shared" si="25"/>
        <v>225</v>
      </c>
    </row>
    <row r="561" spans="1:10" x14ac:dyDescent="0.35">
      <c r="A561" s="1" t="str">
        <f t="shared" si="26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258</v>
      </c>
      <c r="G561" s="7">
        <f>'2022 Regulation-down'!$M10</f>
        <v>0</v>
      </c>
      <c r="H561" s="7">
        <f>'2022 Regulation-dwn(NoSolarAdj)'!$M10</f>
        <v>0</v>
      </c>
      <c r="I561" s="7">
        <f t="shared" si="27"/>
        <v>5</v>
      </c>
      <c r="J561" s="7">
        <f t="shared" si="25"/>
        <v>258</v>
      </c>
    </row>
    <row r="562" spans="1:10" x14ac:dyDescent="0.35">
      <c r="A562" s="1" t="str">
        <f t="shared" si="26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393</v>
      </c>
      <c r="G562" s="7">
        <f>'2022 Regulation-down'!$M11</f>
        <v>0</v>
      </c>
      <c r="H562" s="7">
        <f>'2022 Regulation-dwn(NoSolarAdj)'!$M11</f>
        <v>0</v>
      </c>
      <c r="I562" s="7">
        <f t="shared" si="27"/>
        <v>105</v>
      </c>
      <c r="J562" s="7">
        <f t="shared" si="25"/>
        <v>393</v>
      </c>
    </row>
    <row r="563" spans="1:10" x14ac:dyDescent="0.35">
      <c r="A563" s="1" t="str">
        <f t="shared" si="26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274</v>
      </c>
      <c r="G563" s="7">
        <f>'2022 Regulation-down'!$M12</f>
        <v>0</v>
      </c>
      <c r="H563" s="7">
        <f>'2022 Regulation-dwn(NoSolarAdj)'!$M12</f>
        <v>0</v>
      </c>
      <c r="I563" s="7">
        <f t="shared" si="27"/>
        <v>25</v>
      </c>
      <c r="J563" s="7">
        <f t="shared" si="25"/>
        <v>274</v>
      </c>
    </row>
    <row r="564" spans="1:10" x14ac:dyDescent="0.35">
      <c r="A564" s="1" t="str">
        <f t="shared" si="26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328</v>
      </c>
      <c r="G564" s="7">
        <f>'2022 Regulation-down'!$M13</f>
        <v>0</v>
      </c>
      <c r="H564" s="7">
        <f>'2022 Regulation-dwn(NoSolarAdj)'!$M13</f>
        <v>0</v>
      </c>
      <c r="I564" s="7">
        <f t="shared" si="27"/>
        <v>39</v>
      </c>
      <c r="J564" s="7">
        <f t="shared" si="25"/>
        <v>328</v>
      </c>
    </row>
    <row r="565" spans="1:10" x14ac:dyDescent="0.35">
      <c r="A565" s="1" t="str">
        <f t="shared" si="26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320</v>
      </c>
      <c r="G565" s="7">
        <f>'2022 Regulation-down'!$M14</f>
        <v>0</v>
      </c>
      <c r="H565" s="7">
        <f>'2022 Regulation-dwn(NoSolarAdj)'!$M14</f>
        <v>0</v>
      </c>
      <c r="I565" s="7">
        <f t="shared" si="27"/>
        <v>9</v>
      </c>
      <c r="J565" s="7">
        <f t="shared" si="25"/>
        <v>320</v>
      </c>
    </row>
    <row r="566" spans="1:10" x14ac:dyDescent="0.35">
      <c r="A566" s="1" t="str">
        <f t="shared" si="26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269</v>
      </c>
      <c r="G566" s="7">
        <f>'2022 Regulation-down'!$M15</f>
        <v>0</v>
      </c>
      <c r="H566" s="7">
        <f>'2022 Regulation-dwn(NoSolarAdj)'!$M15</f>
        <v>0</v>
      </c>
      <c r="I566" s="7">
        <f t="shared" si="27"/>
        <v>2</v>
      </c>
      <c r="J566" s="7">
        <f t="shared" si="25"/>
        <v>269</v>
      </c>
    </row>
    <row r="567" spans="1:10" x14ac:dyDescent="0.35">
      <c r="A567" s="1" t="str">
        <f t="shared" si="26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238</v>
      </c>
      <c r="G567" s="7">
        <f>'2022 Regulation-down'!$M16</f>
        <v>0</v>
      </c>
      <c r="H567" s="7">
        <f>'2022 Regulation-dwn(NoSolarAdj)'!$M16</f>
        <v>0</v>
      </c>
      <c r="I567" s="7">
        <f t="shared" si="27"/>
        <v>8</v>
      </c>
      <c r="J567" s="7">
        <f t="shared" si="25"/>
        <v>238</v>
      </c>
    </row>
    <row r="568" spans="1:10" x14ac:dyDescent="0.35">
      <c r="A568" s="1" t="str">
        <f t="shared" si="26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224</v>
      </c>
      <c r="G568" s="7">
        <f>'2022 Regulation-down'!$M17</f>
        <v>0</v>
      </c>
      <c r="H568" s="7">
        <f>'2022 Regulation-dwn(NoSolarAdj)'!$M17</f>
        <v>0</v>
      </c>
      <c r="I568" s="7">
        <f t="shared" si="27"/>
        <v>22</v>
      </c>
      <c r="J568" s="7">
        <f t="shared" si="25"/>
        <v>224</v>
      </c>
    </row>
    <row r="569" spans="1:10" x14ac:dyDescent="0.35">
      <c r="A569" s="1" t="str">
        <f t="shared" si="26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191</v>
      </c>
      <c r="G569" s="7">
        <f>'2022 Regulation-down'!$M18</f>
        <v>0</v>
      </c>
      <c r="H569" s="7">
        <f>'2022 Regulation-dwn(NoSolarAdj)'!$M18</f>
        <v>0</v>
      </c>
      <c r="I569" s="7">
        <f t="shared" si="27"/>
        <v>14</v>
      </c>
      <c r="J569" s="7">
        <f t="shared" si="25"/>
        <v>191</v>
      </c>
    </row>
    <row r="570" spans="1:10" x14ac:dyDescent="0.35">
      <c r="A570" s="1" t="str">
        <f t="shared" si="26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176</v>
      </c>
      <c r="G570" s="7">
        <f>'2022 Regulation-down'!$M19</f>
        <v>0</v>
      </c>
      <c r="H570" s="7">
        <f>'2022 Regulation-dwn(NoSolarAdj)'!$M19</f>
        <v>0</v>
      </c>
      <c r="I570" s="7">
        <f t="shared" si="27"/>
        <v>10</v>
      </c>
      <c r="J570" s="7">
        <f t="shared" si="25"/>
        <v>176</v>
      </c>
    </row>
    <row r="571" spans="1:10" x14ac:dyDescent="0.35">
      <c r="A571" s="1" t="str">
        <f t="shared" si="26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181</v>
      </c>
      <c r="G571" s="7">
        <f>'2022 Regulation-down'!$M20</f>
        <v>0</v>
      </c>
      <c r="H571" s="7">
        <f>'2022 Regulation-dwn(NoSolarAdj)'!$M20</f>
        <v>0</v>
      </c>
      <c r="I571" s="7">
        <f t="shared" si="27"/>
        <v>60</v>
      </c>
      <c r="J571" s="7">
        <f t="shared" si="25"/>
        <v>181</v>
      </c>
    </row>
    <row r="572" spans="1:10" x14ac:dyDescent="0.35">
      <c r="A572" s="1" t="str">
        <f t="shared" si="26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313</v>
      </c>
      <c r="G572" s="7">
        <f>'2022 Regulation-down'!$M21</f>
        <v>0</v>
      </c>
      <c r="H572" s="7">
        <f>'2022 Regulation-dwn(NoSolarAdj)'!$M21</f>
        <v>0</v>
      </c>
      <c r="I572" s="7">
        <f t="shared" si="27"/>
        <v>16</v>
      </c>
      <c r="J572" s="7">
        <f t="shared" si="25"/>
        <v>313</v>
      </c>
    </row>
    <row r="573" spans="1:10" x14ac:dyDescent="0.35">
      <c r="A573" s="1" t="str">
        <f t="shared" si="26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277</v>
      </c>
      <c r="G573" s="7">
        <f>'2022 Regulation-down'!$M22</f>
        <v>0</v>
      </c>
      <c r="H573" s="7">
        <f>'2022 Regulation-dwn(NoSolarAdj)'!$M22</f>
        <v>0</v>
      </c>
      <c r="I573" s="7">
        <f t="shared" si="27"/>
        <v>12</v>
      </c>
      <c r="J573" s="7">
        <f t="shared" si="25"/>
        <v>277</v>
      </c>
    </row>
    <row r="574" spans="1:10" x14ac:dyDescent="0.35">
      <c r="A574" s="1" t="str">
        <f t="shared" si="26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285</v>
      </c>
      <c r="G574" s="7">
        <f>'2022 Regulation-down'!$M23</f>
        <v>0</v>
      </c>
      <c r="H574" s="7">
        <f>'2022 Regulation-dwn(NoSolarAdj)'!$M23</f>
        <v>0</v>
      </c>
      <c r="I574" s="7">
        <f t="shared" si="27"/>
        <v>2</v>
      </c>
      <c r="J574" s="7">
        <f t="shared" si="25"/>
        <v>285</v>
      </c>
    </row>
    <row r="575" spans="1:10" x14ac:dyDescent="0.35">
      <c r="A575" s="1" t="str">
        <f t="shared" si="26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326</v>
      </c>
      <c r="G575" s="7">
        <f>'2022 Regulation-down'!$M24</f>
        <v>0</v>
      </c>
      <c r="H575" s="7">
        <f>'2022 Regulation-dwn(NoSolarAdj)'!$M24</f>
        <v>0</v>
      </c>
      <c r="I575" s="7">
        <f t="shared" si="27"/>
        <v>35</v>
      </c>
      <c r="J575" s="7">
        <f t="shared" si="25"/>
        <v>326</v>
      </c>
    </row>
    <row r="576" spans="1:10" x14ac:dyDescent="0.35">
      <c r="A576" s="1" t="str">
        <f t="shared" si="26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345</v>
      </c>
      <c r="G576" s="7">
        <f>'2022 Regulation-down'!$M25</f>
        <v>0</v>
      </c>
      <c r="H576" s="7">
        <f>'2022 Regulation-dwn(NoSolarAdj)'!$M25</f>
        <v>0</v>
      </c>
      <c r="I576" s="7">
        <f t="shared" si="27"/>
        <v>38</v>
      </c>
      <c r="J576" s="7">
        <f t="shared" si="25"/>
        <v>345</v>
      </c>
    </row>
    <row r="577" spans="1:10" x14ac:dyDescent="0.35">
      <c r="A577" s="1" t="str">
        <f t="shared" si="26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313</v>
      </c>
      <c r="G577" s="7">
        <f>'2022 Regulation-down'!$M26</f>
        <v>0</v>
      </c>
      <c r="H577" s="7">
        <f>'2022 Regulation-dwn(NoSolarAdj)'!$M26</f>
        <v>0</v>
      </c>
      <c r="I577" s="7">
        <f t="shared" si="27"/>
        <v>70</v>
      </c>
      <c r="J577" s="7">
        <f t="shared" si="25"/>
        <v>313</v>
      </c>
    </row>
  </sheetData>
  <conditionalFormatting sqref="R54:R6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4:S6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4:P85 P6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0:U1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8700-08D8-43C9-AB96-7CCFFCBC9F99}">
  <dimension ref="A1:E15"/>
  <sheetViews>
    <sheetView workbookViewId="0">
      <selection activeCell="E14" sqref="E14"/>
    </sheetView>
  </sheetViews>
  <sheetFormatPr defaultColWidth="9.1796875" defaultRowHeight="14.5" x14ac:dyDescent="0.35"/>
  <cols>
    <col min="1" max="16384" width="9.1796875" style="1"/>
  </cols>
  <sheetData>
    <row r="1" spans="1:5" ht="43.5" x14ac:dyDescent="0.35">
      <c r="B1" s="15" t="s">
        <v>51</v>
      </c>
      <c r="C1" s="15" t="s">
        <v>53</v>
      </c>
      <c r="D1" s="15" t="s">
        <v>50</v>
      </c>
      <c r="E1" s="15" t="s">
        <v>52</v>
      </c>
    </row>
    <row r="2" spans="1:5" x14ac:dyDescent="0.35">
      <c r="A2" s="14" t="s">
        <v>49</v>
      </c>
      <c r="B2" s="1">
        <v>3.3428900690789156</v>
      </c>
      <c r="C2" s="1">
        <v>1.5316819566254762</v>
      </c>
      <c r="D2" s="12">
        <v>1.3285193819023411</v>
      </c>
      <c r="E2" s="12">
        <v>1.2666183060560476</v>
      </c>
    </row>
    <row r="3" spans="1:5" x14ac:dyDescent="0.35">
      <c r="A3" s="14" t="s">
        <v>48</v>
      </c>
      <c r="B3" s="1">
        <v>4.0981330250732695</v>
      </c>
      <c r="C3" s="1">
        <v>1.9484611244176164</v>
      </c>
      <c r="D3" s="12">
        <v>2.3926915502864845</v>
      </c>
      <c r="E3" s="12">
        <v>1.7816505631818422</v>
      </c>
    </row>
    <row r="4" spans="1:5" x14ac:dyDescent="0.35">
      <c r="A4" s="14" t="s">
        <v>47</v>
      </c>
      <c r="B4" s="1">
        <v>3.0323150368400662</v>
      </c>
      <c r="C4" s="1">
        <v>1.7224435591403389</v>
      </c>
      <c r="D4" s="12">
        <v>2.9597785582974043</v>
      </c>
      <c r="E4" s="12">
        <v>1.5800081678700026</v>
      </c>
    </row>
    <row r="5" spans="1:5" x14ac:dyDescent="0.35">
      <c r="A5" s="14" t="s">
        <v>46</v>
      </c>
      <c r="B5" s="1">
        <v>3.913400538213855</v>
      </c>
      <c r="C5" s="1">
        <v>1.7819390063086928</v>
      </c>
      <c r="D5" s="12">
        <v>2.7394789043862104</v>
      </c>
      <c r="E5" s="12">
        <v>1.6629471649122134</v>
      </c>
    </row>
    <row r="6" spans="1:5" x14ac:dyDescent="0.35">
      <c r="A6" s="14" t="s">
        <v>5</v>
      </c>
      <c r="B6" s="1">
        <v>3.6606918306618046</v>
      </c>
      <c r="C6" s="1">
        <v>1.8088891893864381</v>
      </c>
      <c r="D6" s="12">
        <v>2.3885365754727079</v>
      </c>
      <c r="E6" s="12">
        <v>1.9185127643009139</v>
      </c>
    </row>
    <row r="7" spans="1:5" x14ac:dyDescent="0.35">
      <c r="A7" s="14" t="s">
        <v>45</v>
      </c>
      <c r="B7" s="1">
        <v>3.153227411165735</v>
      </c>
      <c r="C7" s="1">
        <v>1.7683285989683177</v>
      </c>
      <c r="D7" s="12">
        <v>1.8954264613546681</v>
      </c>
      <c r="E7" s="12">
        <v>1.6057018571903487</v>
      </c>
    </row>
    <row r="8" spans="1:5" x14ac:dyDescent="0.35">
      <c r="A8" s="14" t="s">
        <v>44</v>
      </c>
      <c r="B8" s="1">
        <v>2.3373376730729811</v>
      </c>
      <c r="C8" s="1">
        <v>1.6543391600224429</v>
      </c>
      <c r="D8" s="12">
        <v>1.6092547599366755</v>
      </c>
      <c r="E8" s="12">
        <v>1.5309622464225143</v>
      </c>
    </row>
    <row r="9" spans="1:5" x14ac:dyDescent="0.35">
      <c r="A9" s="14" t="s">
        <v>43</v>
      </c>
      <c r="B9" s="1">
        <v>2.8946443949327505</v>
      </c>
      <c r="C9" s="1">
        <v>1.3856953973464654</v>
      </c>
      <c r="D9" s="12">
        <v>1.9977167050808398</v>
      </c>
      <c r="E9" s="12">
        <v>1.2598202516883437</v>
      </c>
    </row>
    <row r="10" spans="1:5" x14ac:dyDescent="0.35">
      <c r="A10" s="14" t="s">
        <v>42</v>
      </c>
      <c r="B10" s="1">
        <v>2.1838732465704873</v>
      </c>
      <c r="C10" s="1">
        <v>1.0108145445125516</v>
      </c>
      <c r="D10" s="12">
        <v>1.4045231950782087</v>
      </c>
      <c r="E10" s="12">
        <v>0.99155280629668308</v>
      </c>
    </row>
    <row r="11" spans="1:5" x14ac:dyDescent="0.35">
      <c r="A11" s="14" t="s">
        <v>41</v>
      </c>
      <c r="B11" s="1">
        <v>3.1716975458898315</v>
      </c>
      <c r="C11" s="1">
        <v>1.3987516872651995</v>
      </c>
      <c r="D11" s="12">
        <v>2.6089936901436359</v>
      </c>
      <c r="E11" s="12">
        <v>1.1735443233900311</v>
      </c>
    </row>
    <row r="12" spans="1:5" x14ac:dyDescent="0.35">
      <c r="A12" s="14" t="s">
        <v>40</v>
      </c>
      <c r="B12" s="1">
        <v>2.7855019474917841</v>
      </c>
      <c r="C12" s="1">
        <v>1.3984362036046909</v>
      </c>
      <c r="D12" s="12">
        <v>1.7086506714822753</v>
      </c>
      <c r="E12" s="12">
        <v>1.1979064635648016</v>
      </c>
    </row>
    <row r="13" spans="1:5" ht="15" thickBot="1" x14ac:dyDescent="0.4">
      <c r="A13" s="13" t="s">
        <v>39</v>
      </c>
      <c r="B13" s="1">
        <v>2.2608308781743314</v>
      </c>
      <c r="C13" s="1">
        <v>1.5452047817453354</v>
      </c>
      <c r="D13" s="12">
        <v>1.5744749137081062</v>
      </c>
      <c r="E13" s="12">
        <v>1.411132048065314</v>
      </c>
    </row>
    <row r="14" spans="1:5" x14ac:dyDescent="0.35">
      <c r="B14" s="1">
        <f>AVERAGE(B2:B13)</f>
        <v>3.0695452997638175</v>
      </c>
      <c r="C14" s="1">
        <f>AVERAGE(C2:C13)</f>
        <v>1.5795821007786308</v>
      </c>
      <c r="D14" s="1">
        <f>AVERAGE(D2:D13)</f>
        <v>2.0506704472607962</v>
      </c>
      <c r="E14" s="1">
        <f>AVERAGE(E2:E13)</f>
        <v>1.4483630802449217</v>
      </c>
    </row>
    <row r="15" spans="1:5" x14ac:dyDescent="0.35">
      <c r="C15" s="1">
        <f>C14-B14</f>
        <v>-1.4899631989851867</v>
      </c>
      <c r="E15" s="1">
        <f>E14-D14</f>
        <v>-0.60230736701587451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zoomScale="70" zoomScaleNormal="70" workbookViewId="0">
      <selection activeCell="P19" sqref="P19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23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8"/>
  <sheetViews>
    <sheetView zoomScale="55" zoomScaleNormal="55" workbookViewId="0">
      <selection activeCell="M3" sqref="M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26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>
        <v>158</v>
      </c>
      <c r="L3" s="2">
        <v>177</v>
      </c>
      <c r="M3" s="2">
        <v>158</v>
      </c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>
        <v>167</v>
      </c>
      <c r="L4" s="2">
        <v>193</v>
      </c>
      <c r="M4" s="2">
        <v>194</v>
      </c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>
        <v>174</v>
      </c>
      <c r="L5" s="2">
        <v>219</v>
      </c>
      <c r="M5" s="2">
        <v>190</v>
      </c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>
        <v>197</v>
      </c>
      <c r="L6" s="2">
        <v>261</v>
      </c>
      <c r="M6" s="2">
        <v>243</v>
      </c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>
        <v>261</v>
      </c>
      <c r="L7" s="2">
        <v>315</v>
      </c>
      <c r="M7" s="2">
        <v>328</v>
      </c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>
        <v>421</v>
      </c>
      <c r="L8" s="2">
        <v>471</v>
      </c>
      <c r="M8" s="2">
        <v>516</v>
      </c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>
        <v>473</v>
      </c>
      <c r="J9" s="2">
        <v>493</v>
      </c>
      <c r="K9" s="2">
        <v>530</v>
      </c>
      <c r="L9" s="2">
        <v>524</v>
      </c>
      <c r="M9" s="2">
        <v>593</v>
      </c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>
        <v>376</v>
      </c>
      <c r="J10" s="2">
        <v>355</v>
      </c>
      <c r="K10" s="2">
        <v>341</v>
      </c>
      <c r="L10" s="2">
        <v>296</v>
      </c>
      <c r="M10" s="2">
        <v>311</v>
      </c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>
        <v>448</v>
      </c>
      <c r="J11" s="2">
        <v>434</v>
      </c>
      <c r="K11" s="2">
        <v>374</v>
      </c>
      <c r="L11" s="2">
        <v>306</v>
      </c>
      <c r="M11" s="2">
        <v>274</v>
      </c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>
        <v>487</v>
      </c>
      <c r="J12" s="2">
        <v>475</v>
      </c>
      <c r="K12" s="2">
        <v>382</v>
      </c>
      <c r="L12" s="2">
        <v>303</v>
      </c>
      <c r="M12" s="2">
        <v>242</v>
      </c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>
        <v>603</v>
      </c>
      <c r="J13" s="2">
        <v>475</v>
      </c>
      <c r="K13" s="2">
        <v>430</v>
      </c>
      <c r="L13" s="2">
        <v>274</v>
      </c>
      <c r="M13" s="2">
        <v>306</v>
      </c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>
        <v>576</v>
      </c>
      <c r="J14" s="2">
        <v>503</v>
      </c>
      <c r="K14" s="2">
        <v>457</v>
      </c>
      <c r="L14" s="2">
        <v>257</v>
      </c>
      <c r="M14" s="2">
        <v>286</v>
      </c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>
        <v>502</v>
      </c>
      <c r="J15" s="2">
        <v>473</v>
      </c>
      <c r="K15" s="2">
        <v>510</v>
      </c>
      <c r="L15" s="2">
        <v>272</v>
      </c>
      <c r="M15" s="2">
        <v>239</v>
      </c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>
        <v>434</v>
      </c>
      <c r="J16" s="2">
        <v>410</v>
      </c>
      <c r="K16" s="2">
        <v>368</v>
      </c>
      <c r="L16" s="2">
        <v>229</v>
      </c>
      <c r="M16" s="2">
        <v>224</v>
      </c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>
        <v>382</v>
      </c>
      <c r="J17" s="2">
        <v>339</v>
      </c>
      <c r="K17" s="2">
        <v>336</v>
      </c>
      <c r="L17" s="2">
        <v>245</v>
      </c>
      <c r="M17" s="2">
        <v>223</v>
      </c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>
        <v>296</v>
      </c>
      <c r="J18" s="2">
        <v>311</v>
      </c>
      <c r="K18" s="2">
        <v>284</v>
      </c>
      <c r="L18" s="2">
        <v>254</v>
      </c>
      <c r="M18" s="2">
        <v>230</v>
      </c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>
        <v>265</v>
      </c>
      <c r="J19" s="2">
        <v>262</v>
      </c>
      <c r="K19" s="2">
        <v>309</v>
      </c>
      <c r="L19" s="2">
        <v>338</v>
      </c>
      <c r="M19" s="2">
        <v>390</v>
      </c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>
        <v>218</v>
      </c>
      <c r="J20" s="2">
        <v>247</v>
      </c>
      <c r="K20" s="2">
        <v>325</v>
      </c>
      <c r="L20" s="2">
        <v>426</v>
      </c>
      <c r="M20" s="2">
        <v>546</v>
      </c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>
        <v>224</v>
      </c>
      <c r="J21" s="2">
        <v>270</v>
      </c>
      <c r="K21" s="2">
        <v>316</v>
      </c>
      <c r="L21" s="2">
        <v>206</v>
      </c>
      <c r="M21" s="2">
        <v>289</v>
      </c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>
        <v>271</v>
      </c>
      <c r="J22" s="2">
        <v>225</v>
      </c>
      <c r="K22" s="2">
        <v>230</v>
      </c>
      <c r="L22" s="2">
        <v>202</v>
      </c>
      <c r="M22" s="2">
        <v>188</v>
      </c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>
        <v>199</v>
      </c>
      <c r="J23" s="2">
        <v>170</v>
      </c>
      <c r="K23" s="2">
        <v>264</v>
      </c>
      <c r="L23" s="2">
        <v>157</v>
      </c>
      <c r="M23" s="2">
        <v>148</v>
      </c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>
        <v>117</v>
      </c>
      <c r="J24" s="2">
        <v>136</v>
      </c>
      <c r="K24" s="2">
        <v>179</v>
      </c>
      <c r="L24" s="2">
        <v>153</v>
      </c>
      <c r="M24" s="2">
        <v>153</v>
      </c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>
        <v>189</v>
      </c>
      <c r="L25" s="2">
        <v>160</v>
      </c>
      <c r="M25" s="2">
        <v>137</v>
      </c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>
        <v>161</v>
      </c>
      <c r="L26" s="2">
        <v>196</v>
      </c>
      <c r="M26" s="2">
        <v>129</v>
      </c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7560</v>
      </c>
      <c r="J27" s="5">
        <f t="shared" si="0"/>
        <v>7233</v>
      </c>
      <c r="K27" s="5">
        <f t="shared" si="0"/>
        <v>7363</v>
      </c>
      <c r="L27" s="5">
        <f t="shared" si="0"/>
        <v>6434</v>
      </c>
      <c r="M27" s="5">
        <f t="shared" si="0"/>
        <v>6537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>
        <f t="shared" si="1"/>
        <v>315</v>
      </c>
      <c r="J28" s="7">
        <f t="shared" si="1"/>
        <v>301.375</v>
      </c>
      <c r="K28" s="7">
        <f t="shared" si="1"/>
        <v>306.79166666666669</v>
      </c>
      <c r="L28" s="7">
        <f t="shared" si="1"/>
        <v>268.08333333333331</v>
      </c>
      <c r="M28" s="7">
        <f t="shared" si="1"/>
        <v>272.375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8"/>
  <sheetViews>
    <sheetView zoomScale="55" zoomScaleNormal="55" workbookViewId="0">
      <selection sqref="A1:M27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27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>
        <v>391</v>
      </c>
      <c r="L3" s="2">
        <v>294</v>
      </c>
      <c r="M3" s="2">
        <v>247</v>
      </c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>
        <v>265</v>
      </c>
      <c r="L4" s="2">
        <v>226</v>
      </c>
      <c r="M4" s="2">
        <v>206</v>
      </c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>
        <v>213</v>
      </c>
      <c r="L5" s="2">
        <v>175</v>
      </c>
      <c r="M5" s="2">
        <v>178</v>
      </c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>
        <v>183</v>
      </c>
      <c r="L6" s="2">
        <v>165</v>
      </c>
      <c r="M6" s="2">
        <v>146</v>
      </c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>
        <v>161</v>
      </c>
      <c r="L7" s="2">
        <v>243</v>
      </c>
      <c r="M7" s="2">
        <v>184</v>
      </c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>
        <v>265</v>
      </c>
      <c r="L8" s="2">
        <v>257</v>
      </c>
      <c r="M8" s="2">
        <v>263</v>
      </c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>
        <v>204</v>
      </c>
      <c r="J9" s="2">
        <v>156</v>
      </c>
      <c r="K9" s="2">
        <v>184</v>
      </c>
      <c r="L9" s="2">
        <v>182</v>
      </c>
      <c r="M9" s="2">
        <v>225</v>
      </c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>
        <v>187</v>
      </c>
      <c r="J10" s="2">
        <v>187</v>
      </c>
      <c r="K10" s="2">
        <v>218</v>
      </c>
      <c r="L10" s="2">
        <v>239</v>
      </c>
      <c r="M10" s="2">
        <v>258</v>
      </c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>
        <v>222</v>
      </c>
      <c r="J11" s="2">
        <v>227</v>
      </c>
      <c r="K11" s="2">
        <v>236</v>
      </c>
      <c r="L11" s="2">
        <v>288</v>
      </c>
      <c r="M11" s="2">
        <v>393</v>
      </c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>
        <v>234</v>
      </c>
      <c r="J12" s="2">
        <v>265</v>
      </c>
      <c r="K12" s="2">
        <v>324</v>
      </c>
      <c r="L12" s="2">
        <v>261</v>
      </c>
      <c r="M12" s="2">
        <v>274</v>
      </c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>
        <v>209</v>
      </c>
      <c r="J13" s="2">
        <v>329</v>
      </c>
      <c r="K13" s="2">
        <v>235</v>
      </c>
      <c r="L13" s="2">
        <v>276</v>
      </c>
      <c r="M13" s="2">
        <v>328</v>
      </c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>
        <v>169</v>
      </c>
      <c r="J14" s="2">
        <v>251</v>
      </c>
      <c r="K14" s="2">
        <v>255</v>
      </c>
      <c r="L14" s="2">
        <v>257</v>
      </c>
      <c r="M14" s="2">
        <v>320</v>
      </c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>
        <v>170</v>
      </c>
      <c r="J15" s="2">
        <v>195</v>
      </c>
      <c r="K15" s="2">
        <v>244</v>
      </c>
      <c r="L15" s="2">
        <v>232</v>
      </c>
      <c r="M15" s="2">
        <v>269</v>
      </c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>
        <v>237</v>
      </c>
      <c r="J16" s="2">
        <v>171</v>
      </c>
      <c r="K16" s="2">
        <v>198</v>
      </c>
      <c r="L16" s="2">
        <v>253</v>
      </c>
      <c r="M16" s="2">
        <v>238</v>
      </c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>
        <v>223</v>
      </c>
      <c r="J17" s="2">
        <v>174</v>
      </c>
      <c r="K17" s="2">
        <v>221</v>
      </c>
      <c r="L17" s="2">
        <v>233</v>
      </c>
      <c r="M17" s="2">
        <v>224</v>
      </c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>
        <v>223</v>
      </c>
      <c r="J18" s="2">
        <v>231</v>
      </c>
      <c r="K18" s="2">
        <v>226</v>
      </c>
      <c r="L18" s="2">
        <v>188</v>
      </c>
      <c r="M18" s="2">
        <v>191</v>
      </c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>
        <v>315</v>
      </c>
      <c r="J19" s="2">
        <v>260</v>
      </c>
      <c r="K19" s="2">
        <v>326</v>
      </c>
      <c r="L19" s="2">
        <v>185</v>
      </c>
      <c r="M19" s="2">
        <v>176</v>
      </c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>
        <v>390</v>
      </c>
      <c r="J20" s="2">
        <v>346</v>
      </c>
      <c r="K20" s="2">
        <v>360</v>
      </c>
      <c r="L20" s="2">
        <v>182</v>
      </c>
      <c r="M20" s="2">
        <v>181</v>
      </c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>
        <v>451</v>
      </c>
      <c r="J21" s="2">
        <v>449</v>
      </c>
      <c r="K21" s="2">
        <v>384</v>
      </c>
      <c r="L21" s="2">
        <v>320</v>
      </c>
      <c r="M21" s="2">
        <v>313</v>
      </c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>
        <v>451</v>
      </c>
      <c r="J22" s="2">
        <v>385</v>
      </c>
      <c r="K22" s="2">
        <v>371</v>
      </c>
      <c r="L22" s="2">
        <v>333</v>
      </c>
      <c r="M22" s="2">
        <v>277</v>
      </c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>
        <v>452</v>
      </c>
      <c r="J23" s="2">
        <v>506</v>
      </c>
      <c r="K23" s="2">
        <v>460</v>
      </c>
      <c r="L23" s="2">
        <v>310</v>
      </c>
      <c r="M23" s="2">
        <v>285</v>
      </c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>
        <v>569</v>
      </c>
      <c r="J24" s="2">
        <v>552</v>
      </c>
      <c r="K24" s="2">
        <v>483</v>
      </c>
      <c r="L24" s="2">
        <v>328</v>
      </c>
      <c r="M24" s="2">
        <v>326</v>
      </c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>
        <v>447</v>
      </c>
      <c r="L25" s="2">
        <v>368</v>
      </c>
      <c r="M25" s="2">
        <v>345</v>
      </c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>
        <v>419</v>
      </c>
      <c r="L26" s="2">
        <v>347</v>
      </c>
      <c r="M26" s="2">
        <v>313</v>
      </c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7424</v>
      </c>
      <c r="J27" s="5">
        <f t="shared" si="0"/>
        <v>7168</v>
      </c>
      <c r="K27" s="5">
        <f t="shared" si="0"/>
        <v>7069</v>
      </c>
      <c r="L27" s="5">
        <f t="shared" si="0"/>
        <v>6142</v>
      </c>
      <c r="M27" s="5">
        <f t="shared" si="0"/>
        <v>6160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>
        <f t="shared" si="1"/>
        <v>309.33333333333331</v>
      </c>
      <c r="J28" s="7">
        <f t="shared" si="1"/>
        <v>298.66666666666669</v>
      </c>
      <c r="K28" s="7">
        <f t="shared" si="1"/>
        <v>294.54166666666669</v>
      </c>
      <c r="L28" s="7">
        <f t="shared" si="1"/>
        <v>255.91666666666666</v>
      </c>
      <c r="M28" s="7">
        <f t="shared" si="1"/>
        <v>256.66666666666669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2E80-D19F-4806-B8F1-CBABC976B388}">
  <dimension ref="A1:M27"/>
  <sheetViews>
    <sheetView tabSelected="1" zoomScale="70" zoomScaleNormal="70" workbookViewId="0">
      <selection activeCell="P10" sqref="P10"/>
    </sheetView>
  </sheetViews>
  <sheetFormatPr defaultRowHeight="14.5" x14ac:dyDescent="0.35"/>
  <sheetData>
    <row r="1" spans="1:13" s="1" customFormat="1" ht="18.5" x14ac:dyDescent="0.35">
      <c r="E1" s="6" t="s">
        <v>36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232.57866679032639</v>
      </c>
      <c r="C3" s="2">
        <v>228.8693334529797</v>
      </c>
      <c r="D3" s="2">
        <v>302.38799955993892</v>
      </c>
      <c r="E3" s="2">
        <v>215.16000011563301</v>
      </c>
      <c r="F3" s="2">
        <v>200.16000011563301</v>
      </c>
      <c r="G3" s="2">
        <v>251.36622225244841</v>
      </c>
      <c r="H3" s="2">
        <v>190.53666659742589</v>
      </c>
      <c r="I3" s="2">
        <v>202</v>
      </c>
      <c r="J3" s="2"/>
      <c r="K3" s="2"/>
      <c r="L3" s="2"/>
      <c r="M3" s="2"/>
    </row>
    <row r="4" spans="1:13" ht="18.5" x14ac:dyDescent="0.35">
      <c r="A4" s="4">
        <v>2</v>
      </c>
      <c r="B4" s="2">
        <v>193.67200013995171</v>
      </c>
      <c r="C4" s="2">
        <v>207.80000024661419</v>
      </c>
      <c r="D4" s="2">
        <v>254.16000011563301</v>
      </c>
      <c r="E4" s="2">
        <v>197.20000007748601</v>
      </c>
      <c r="F4" s="2">
        <v>266.20000007748598</v>
      </c>
      <c r="G4" s="2">
        <v>169.84000012427569</v>
      </c>
      <c r="H4" s="2">
        <v>147.87866662393009</v>
      </c>
      <c r="I4" s="2">
        <v>131</v>
      </c>
      <c r="J4" s="2"/>
      <c r="K4" s="2"/>
      <c r="L4" s="2"/>
      <c r="M4" s="2"/>
    </row>
    <row r="5" spans="1:13" ht="18.5" x14ac:dyDescent="0.35">
      <c r="A5" s="4">
        <v>3</v>
      </c>
      <c r="B5" s="2">
        <v>222.09066662391029</v>
      </c>
      <c r="C5" s="2">
        <v>248.3066668882966</v>
      </c>
      <c r="D5" s="2">
        <v>233.16000011563301</v>
      </c>
      <c r="E5" s="2">
        <v>197.20000007748601</v>
      </c>
      <c r="F5" s="2">
        <v>256.98999973237522</v>
      </c>
      <c r="G5" s="2">
        <v>218.5599998533726</v>
      </c>
      <c r="H5" s="2">
        <v>170.8859999239445</v>
      </c>
      <c r="I5" s="2">
        <v>155</v>
      </c>
      <c r="J5" s="2"/>
      <c r="K5" s="2"/>
      <c r="L5" s="2"/>
      <c r="M5" s="2"/>
    </row>
    <row r="6" spans="1:13" ht="18.5" x14ac:dyDescent="0.35">
      <c r="A6" s="4">
        <v>4</v>
      </c>
      <c r="B6" s="2">
        <v>268.12666683892411</v>
      </c>
      <c r="C6" s="2">
        <v>265.36000014642872</v>
      </c>
      <c r="D6" s="2">
        <v>260.15999963879591</v>
      </c>
      <c r="E6" s="2">
        <v>260.63111124932772</v>
      </c>
      <c r="F6" s="2">
        <v>267.36000007490321</v>
      </c>
      <c r="G6" s="2">
        <v>267.39111123184358</v>
      </c>
      <c r="H6" s="2">
        <v>204.85199995487929</v>
      </c>
      <c r="I6" s="2">
        <v>191</v>
      </c>
      <c r="J6" s="2"/>
      <c r="K6" s="2"/>
      <c r="L6" s="2"/>
      <c r="M6" s="2"/>
    </row>
    <row r="7" spans="1:13" ht="18.5" x14ac:dyDescent="0.35">
      <c r="A7" s="4">
        <v>5</v>
      </c>
      <c r="B7" s="2">
        <v>373.42222232619918</v>
      </c>
      <c r="C7" s="2">
        <v>384.01733349859711</v>
      </c>
      <c r="D7" s="2">
        <v>309.16000011563301</v>
      </c>
      <c r="E7" s="2">
        <v>273.92044455359382</v>
      </c>
      <c r="F7" s="2">
        <v>288.41600011587138</v>
      </c>
      <c r="G7" s="2">
        <v>276.82400008191672</v>
      </c>
      <c r="H7" s="2">
        <v>249.31111120184261</v>
      </c>
      <c r="I7" s="2">
        <v>259</v>
      </c>
      <c r="J7" s="2"/>
      <c r="K7" s="2"/>
      <c r="L7" s="2"/>
      <c r="M7" s="2"/>
    </row>
    <row r="8" spans="1:13" ht="18.5" x14ac:dyDescent="0.35">
      <c r="A8" s="4">
        <v>6</v>
      </c>
      <c r="B8" s="2">
        <v>534.15999993681908</v>
      </c>
      <c r="C8" s="2">
        <v>539.19999907910824</v>
      </c>
      <c r="D8" s="2">
        <v>446.63611107319588</v>
      </c>
      <c r="E8" s="2">
        <v>400.00000014901161</v>
      </c>
      <c r="F8" s="2">
        <v>363.20000007748598</v>
      </c>
      <c r="G8" s="2">
        <v>366.17800006940962</v>
      </c>
      <c r="H8" s="2">
        <v>319.29799987748271</v>
      </c>
      <c r="I8" s="2">
        <v>322</v>
      </c>
      <c r="J8" s="2"/>
      <c r="K8" s="2"/>
      <c r="L8" s="2"/>
      <c r="M8" s="2"/>
    </row>
    <row r="9" spans="1:13" ht="18.5" x14ac:dyDescent="0.35">
      <c r="A9" s="4">
        <v>7</v>
      </c>
      <c r="B9" s="2">
        <v>654.16000002622604</v>
      </c>
      <c r="C9" s="2">
        <v>684.31999990344048</v>
      </c>
      <c r="D9" s="2">
        <v>532.88499984393525</v>
      </c>
      <c r="E9" s="2">
        <v>520.07999993860722</v>
      </c>
      <c r="F9" s="2">
        <v>511.20000007748598</v>
      </c>
      <c r="G9" s="2">
        <v>435.43666669577362</v>
      </c>
      <c r="H9" s="2">
        <v>389.90444454451398</v>
      </c>
      <c r="I9" s="2">
        <v>427</v>
      </c>
      <c r="J9" s="2"/>
      <c r="K9" s="2"/>
      <c r="L9" s="2"/>
      <c r="M9" s="2"/>
    </row>
    <row r="10" spans="1:13" ht="18.5" x14ac:dyDescent="0.35">
      <c r="A10" s="4">
        <v>8</v>
      </c>
      <c r="B10" s="2">
        <v>393.40399994899832</v>
      </c>
      <c r="C10" s="2">
        <v>371.08000013232231</v>
      </c>
      <c r="D10" s="2">
        <v>401.16000011563301</v>
      </c>
      <c r="E10" s="2">
        <v>316.84444462259609</v>
      </c>
      <c r="F10" s="2">
        <v>357.4337778737148</v>
      </c>
      <c r="G10" s="2">
        <v>408.13911114409569</v>
      </c>
      <c r="H10" s="2">
        <v>350.35066672513881</v>
      </c>
      <c r="I10" s="2">
        <v>307</v>
      </c>
      <c r="J10" s="2"/>
      <c r="K10" s="2"/>
      <c r="L10" s="2"/>
      <c r="M10" s="2"/>
    </row>
    <row r="11" spans="1:13" ht="18.5" x14ac:dyDescent="0.35">
      <c r="A11" s="4">
        <v>9</v>
      </c>
      <c r="B11" s="2">
        <v>311.84444459279382</v>
      </c>
      <c r="C11" s="2">
        <v>381.6442222729325</v>
      </c>
      <c r="D11" s="2">
        <v>357.92133346324169</v>
      </c>
      <c r="E11" s="2">
        <v>365.84444462259609</v>
      </c>
      <c r="F11" s="2">
        <v>404.20000007748598</v>
      </c>
      <c r="G11" s="2">
        <v>431.87733333955208</v>
      </c>
      <c r="H11" s="2">
        <v>368.76000003616019</v>
      </c>
      <c r="I11" s="2">
        <v>437</v>
      </c>
      <c r="J11" s="2"/>
      <c r="K11" s="2"/>
      <c r="L11" s="2"/>
      <c r="M11" s="2"/>
    </row>
    <row r="12" spans="1:13" ht="18.5" x14ac:dyDescent="0.35">
      <c r="A12" s="4">
        <v>10</v>
      </c>
      <c r="B12" s="2">
        <v>356.96183320134878</v>
      </c>
      <c r="C12" s="2">
        <v>381.16000005602842</v>
      </c>
      <c r="D12" s="2">
        <v>449.66666642228762</v>
      </c>
      <c r="E12" s="2">
        <v>457.17233342031642</v>
      </c>
      <c r="F12" s="2">
        <v>502.16000011563301</v>
      </c>
      <c r="G12" s="2">
        <v>568.07377777298291</v>
      </c>
      <c r="H12" s="2">
        <v>569.7561107717454</v>
      </c>
      <c r="I12" s="2">
        <v>542</v>
      </c>
      <c r="J12" s="2"/>
      <c r="K12" s="2"/>
      <c r="L12" s="2"/>
      <c r="M12" s="2"/>
    </row>
    <row r="13" spans="1:13" ht="18.5" x14ac:dyDescent="0.35">
      <c r="A13" s="4">
        <v>11</v>
      </c>
      <c r="B13" s="2">
        <v>340.16000011563301</v>
      </c>
      <c r="C13" s="2">
        <v>355.88000020384789</v>
      </c>
      <c r="D13" s="2">
        <v>455.3666662355264</v>
      </c>
      <c r="E13" s="2">
        <v>412.21066679656508</v>
      </c>
      <c r="F13" s="2">
        <v>579.55088896540303</v>
      </c>
      <c r="G13" s="2">
        <v>629.41600013971333</v>
      </c>
      <c r="H13" s="2">
        <v>618.44394434541459</v>
      </c>
      <c r="I13" s="2">
        <v>675</v>
      </c>
      <c r="J13" s="2"/>
      <c r="K13" s="2"/>
      <c r="L13" s="2"/>
      <c r="M13" s="2"/>
    </row>
    <row r="14" spans="1:13" ht="18.5" x14ac:dyDescent="0.35">
      <c r="A14" s="4">
        <v>12</v>
      </c>
      <c r="B14" s="2">
        <v>378.23999932408333</v>
      </c>
      <c r="C14" s="2">
        <v>373.9999992698431</v>
      </c>
      <c r="D14" s="2">
        <v>434.64999979138372</v>
      </c>
      <c r="E14" s="2">
        <v>467.62122203310332</v>
      </c>
      <c r="F14" s="2">
        <v>565.35999980568886</v>
      </c>
      <c r="G14" s="2">
        <v>606.8800000846386</v>
      </c>
      <c r="H14" s="2">
        <v>631.11999912559986</v>
      </c>
      <c r="I14" s="2">
        <v>667</v>
      </c>
      <c r="J14" s="2"/>
      <c r="K14" s="2"/>
      <c r="L14" s="2"/>
      <c r="M14" s="2"/>
    </row>
    <row r="15" spans="1:13" ht="18.5" x14ac:dyDescent="0.35">
      <c r="A15" s="4">
        <v>13</v>
      </c>
      <c r="B15" s="2">
        <v>334.2399996623397</v>
      </c>
      <c r="C15" s="2">
        <v>451.19999974966049</v>
      </c>
      <c r="D15" s="2">
        <v>482.17549971317248</v>
      </c>
      <c r="E15" s="2">
        <v>467.26999977926408</v>
      </c>
      <c r="F15" s="2">
        <v>535.48399973660707</v>
      </c>
      <c r="G15" s="2">
        <v>552.00000008940697</v>
      </c>
      <c r="H15" s="2">
        <v>545.91116612975804</v>
      </c>
      <c r="I15" s="2">
        <v>599</v>
      </c>
      <c r="J15" s="2"/>
      <c r="K15" s="2"/>
      <c r="L15" s="2"/>
      <c r="M15" s="2"/>
    </row>
    <row r="16" spans="1:13" ht="18.5" x14ac:dyDescent="0.35">
      <c r="A16" s="4">
        <v>14</v>
      </c>
      <c r="B16" s="2">
        <v>320.23999932408333</v>
      </c>
      <c r="C16" s="2">
        <v>416.35999939143659</v>
      </c>
      <c r="D16" s="2">
        <v>456.65199935858448</v>
      </c>
      <c r="E16" s="2">
        <v>468.39499993324279</v>
      </c>
      <c r="F16" s="2">
        <v>510.8999996289611</v>
      </c>
      <c r="G16" s="2">
        <v>492.00000008940702</v>
      </c>
      <c r="H16" s="2">
        <v>498.39999955147499</v>
      </c>
      <c r="I16" s="2">
        <v>539</v>
      </c>
      <c r="J16" s="2"/>
      <c r="K16" s="2"/>
      <c r="L16" s="2"/>
      <c r="M16" s="2"/>
    </row>
    <row r="17" spans="1:13" ht="18.5" x14ac:dyDescent="0.35">
      <c r="A17" s="4">
        <v>15</v>
      </c>
      <c r="B17" s="2">
        <v>346.23999932408333</v>
      </c>
      <c r="C17" s="2">
        <v>424.15999932587152</v>
      </c>
      <c r="D17" s="2">
        <v>441.83333420852819</v>
      </c>
      <c r="E17" s="2">
        <v>472.7533335313201</v>
      </c>
      <c r="F17" s="2">
        <v>485.6993331198891</v>
      </c>
      <c r="G17" s="2">
        <v>455.00000008940702</v>
      </c>
      <c r="H17" s="2">
        <v>437.00000008940702</v>
      </c>
      <c r="I17" s="2">
        <v>481</v>
      </c>
      <c r="J17" s="2"/>
      <c r="K17" s="2"/>
      <c r="L17" s="2"/>
      <c r="M17" s="2"/>
    </row>
    <row r="18" spans="1:13" ht="18.5" x14ac:dyDescent="0.35">
      <c r="A18" s="4">
        <v>16</v>
      </c>
      <c r="B18" s="2">
        <v>436.20000067353249</v>
      </c>
      <c r="C18" s="2">
        <v>455.20000067353249</v>
      </c>
      <c r="D18" s="2">
        <v>452.674666834871</v>
      </c>
      <c r="E18" s="2">
        <v>471.76127706747502</v>
      </c>
      <c r="F18" s="2">
        <v>490.70949931095038</v>
      </c>
      <c r="G18" s="2">
        <v>402.39999963343138</v>
      </c>
      <c r="H18" s="2">
        <v>409.58499998425441</v>
      </c>
      <c r="I18" s="2">
        <v>436</v>
      </c>
      <c r="J18" s="2"/>
      <c r="K18" s="2"/>
      <c r="L18" s="2"/>
      <c r="M18" s="2"/>
    </row>
    <row r="19" spans="1:13" ht="18.5" x14ac:dyDescent="0.35">
      <c r="A19" s="4">
        <v>17</v>
      </c>
      <c r="B19" s="2">
        <v>563.27999967336655</v>
      </c>
      <c r="C19" s="2">
        <v>548.77433270663016</v>
      </c>
      <c r="D19" s="2">
        <v>564.42849968348935</v>
      </c>
      <c r="E19" s="2">
        <v>480.6066103531669</v>
      </c>
      <c r="F19" s="2">
        <v>503.19999965727328</v>
      </c>
      <c r="G19" s="2">
        <v>377.96899943351752</v>
      </c>
      <c r="H19" s="2">
        <v>389.31999953091139</v>
      </c>
      <c r="I19" s="2">
        <v>399</v>
      </c>
      <c r="J19" s="2"/>
      <c r="K19" s="2"/>
      <c r="L19" s="2"/>
      <c r="M19" s="2"/>
    </row>
    <row r="20" spans="1:13" ht="18.5" x14ac:dyDescent="0.35">
      <c r="A20" s="4">
        <v>18</v>
      </c>
      <c r="B20" s="2">
        <v>676.47999966144562</v>
      </c>
      <c r="C20" s="2">
        <v>621.59900002752738</v>
      </c>
      <c r="D20" s="2">
        <v>548.82161054288349</v>
      </c>
      <c r="E20" s="2">
        <v>510.28611069793499</v>
      </c>
      <c r="F20" s="2">
        <v>417.00194378296533</v>
      </c>
      <c r="G20" s="2">
        <v>370.19299981395397</v>
      </c>
      <c r="H20" s="2">
        <v>382.39999969303608</v>
      </c>
      <c r="I20" s="2">
        <v>379</v>
      </c>
      <c r="J20" s="2"/>
      <c r="K20" s="2"/>
      <c r="L20" s="2"/>
      <c r="M20" s="2"/>
    </row>
    <row r="21" spans="1:13" ht="18.5" x14ac:dyDescent="0.35">
      <c r="A21" s="4">
        <v>19</v>
      </c>
      <c r="B21" s="2">
        <v>367.3911110957464</v>
      </c>
      <c r="C21" s="2">
        <v>513.8022222871582</v>
      </c>
      <c r="D21" s="2">
        <v>590.04600009620185</v>
      </c>
      <c r="E21" s="2">
        <v>534.48133321205785</v>
      </c>
      <c r="F21" s="2">
        <v>454.43099994659417</v>
      </c>
      <c r="G21" s="2">
        <v>398.15999993681908</v>
      </c>
      <c r="H21" s="2">
        <v>310.31999990344048</v>
      </c>
      <c r="I21" s="2">
        <v>346</v>
      </c>
      <c r="J21" s="2"/>
      <c r="K21" s="2"/>
      <c r="L21" s="2"/>
      <c r="M21" s="2"/>
    </row>
    <row r="22" spans="1:13" ht="18.5" x14ac:dyDescent="0.35">
      <c r="A22" s="4">
        <v>20</v>
      </c>
      <c r="B22" s="2">
        <v>186.6562222674489</v>
      </c>
      <c r="C22" s="2">
        <v>241.01733335753281</v>
      </c>
      <c r="D22" s="2">
        <v>512.44833322465422</v>
      </c>
      <c r="E22" s="2">
        <v>481.24666633084422</v>
      </c>
      <c r="F22" s="2">
        <v>444.92999970614909</v>
      </c>
      <c r="G22" s="2">
        <v>348.20000007748598</v>
      </c>
      <c r="H22" s="2">
        <v>366.56400002539158</v>
      </c>
      <c r="I22" s="2">
        <v>290</v>
      </c>
      <c r="J22" s="2"/>
      <c r="K22" s="2"/>
      <c r="L22" s="2"/>
      <c r="M22" s="2"/>
    </row>
    <row r="23" spans="1:13" ht="18.5" x14ac:dyDescent="0.35">
      <c r="A23" s="4">
        <v>21</v>
      </c>
      <c r="B23" s="2">
        <v>241.60400011291111</v>
      </c>
      <c r="C23" s="2">
        <v>254.80222244113679</v>
      </c>
      <c r="D23" s="2">
        <v>253.29999958574768</v>
      </c>
      <c r="E23" s="2">
        <v>313.199999922514</v>
      </c>
      <c r="F23" s="2">
        <v>304.07999993860722</v>
      </c>
      <c r="G23" s="2">
        <v>245.10000011672579</v>
      </c>
      <c r="H23" s="2">
        <v>304.20000007748598</v>
      </c>
      <c r="I23" s="2">
        <v>257</v>
      </c>
      <c r="J23" s="2"/>
      <c r="K23" s="2"/>
      <c r="L23" s="2"/>
      <c r="M23" s="2"/>
    </row>
    <row r="24" spans="1:13" ht="18.5" x14ac:dyDescent="0.35">
      <c r="A24" s="4">
        <v>22</v>
      </c>
      <c r="B24" s="2">
        <v>178.8800000846386</v>
      </c>
      <c r="C24" s="2">
        <v>182.29555557767549</v>
      </c>
      <c r="D24" s="2">
        <v>211.16000011563301</v>
      </c>
      <c r="E24" s="2">
        <v>279.27700000504649</v>
      </c>
      <c r="F24" s="2">
        <v>471.20000007748598</v>
      </c>
      <c r="G24" s="2">
        <v>219.49999985098839</v>
      </c>
      <c r="H24" s="2">
        <v>117.12333339403069</v>
      </c>
      <c r="I24" s="2">
        <v>73</v>
      </c>
      <c r="J24" s="2"/>
      <c r="K24" s="2"/>
      <c r="L24" s="2"/>
      <c r="M24" s="2"/>
    </row>
    <row r="25" spans="1:13" ht="18.5" x14ac:dyDescent="0.35">
      <c r="A25" s="4">
        <v>23</v>
      </c>
      <c r="B25" s="2">
        <v>181.000000089407</v>
      </c>
      <c r="C25" s="2">
        <v>243.96000008285051</v>
      </c>
      <c r="D25" s="2">
        <v>296.10633361563089</v>
      </c>
      <c r="E25" s="2">
        <v>174.07333343774081</v>
      </c>
      <c r="F25" s="2">
        <v>238.5420002388457</v>
      </c>
      <c r="G25" s="2">
        <v>258.88666676779587</v>
      </c>
      <c r="H25" s="2">
        <v>176.8533333833019</v>
      </c>
      <c r="I25" s="2">
        <v>121</v>
      </c>
      <c r="J25" s="2"/>
      <c r="K25" s="2"/>
      <c r="L25" s="2"/>
      <c r="M25" s="2"/>
    </row>
    <row r="26" spans="1:13" ht="18.5" x14ac:dyDescent="0.35">
      <c r="A26" s="4">
        <v>24</v>
      </c>
      <c r="B26" s="2">
        <v>204.0000002682209</v>
      </c>
      <c r="C26" s="2">
        <v>163.8800002634525</v>
      </c>
      <c r="D26" s="2">
        <v>216.5138884837429</v>
      </c>
      <c r="E26" s="2">
        <v>225.08000011742121</v>
      </c>
      <c r="F26" s="2">
        <v>171.16000011563301</v>
      </c>
      <c r="G26" s="2">
        <v>177.72000012844799</v>
      </c>
      <c r="H26" s="2">
        <v>93.361777659878101</v>
      </c>
      <c r="I26" s="2">
        <v>112</v>
      </c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8295.0318321024388</v>
      </c>
      <c r="C27" s="5">
        <f t="shared" ref="C27:M27" si="0">SUM(C3:C26)</f>
        <v>8938.6882210349031</v>
      </c>
      <c r="D27" s="5">
        <f t="shared" si="0"/>
        <v>9463.4739419539783</v>
      </c>
      <c r="E27" s="5">
        <f t="shared" si="0"/>
        <v>8962.3153320443489</v>
      </c>
      <c r="F27" s="5">
        <f t="shared" si="0"/>
        <v>9589.5684423691273</v>
      </c>
      <c r="G27" s="5">
        <f t="shared" si="0"/>
        <v>8927.1108888174076</v>
      </c>
      <c r="H27" s="5">
        <f t="shared" si="0"/>
        <v>8242.1362191504504</v>
      </c>
      <c r="I27" s="5">
        <f t="shared" si="0"/>
        <v>8347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20CF-C5E5-46DB-B494-AB4F2C8F51A2}">
  <dimension ref="A1:M27"/>
  <sheetViews>
    <sheetView topLeftCell="A10" zoomScale="85" zoomScaleNormal="85" workbookViewId="0">
      <selection sqref="A1:M27"/>
    </sheetView>
  </sheetViews>
  <sheetFormatPr defaultRowHeight="14.5" x14ac:dyDescent="0.35"/>
  <sheetData>
    <row r="1" spans="1:13" s="1" customFormat="1" ht="18.5" x14ac:dyDescent="0.35">
      <c r="E1" s="6" t="s">
        <v>37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269.82533320846659</v>
      </c>
      <c r="C3" s="2">
        <v>297.31433336511253</v>
      </c>
      <c r="D3" s="2">
        <v>391.726666367799</v>
      </c>
      <c r="E3" s="2">
        <v>363.23733342656237</v>
      </c>
      <c r="F3" s="2">
        <v>425.35500013977293</v>
      </c>
      <c r="G3" s="2">
        <v>423.60000009536742</v>
      </c>
      <c r="H3" s="2">
        <v>443</v>
      </c>
      <c r="I3" s="2">
        <v>421</v>
      </c>
      <c r="J3" s="2"/>
      <c r="K3" s="2"/>
      <c r="L3" s="2"/>
      <c r="M3" s="2"/>
    </row>
    <row r="4" spans="1:13" ht="18.5" x14ac:dyDescent="0.35">
      <c r="A4" s="4">
        <v>2</v>
      </c>
      <c r="B4" s="2">
        <v>220.25644399772091</v>
      </c>
      <c r="C4" s="2">
        <v>259.41333331850666</v>
      </c>
      <c r="D4" s="2">
        <v>267.68799978742999</v>
      </c>
      <c r="E4" s="2">
        <v>294.62933330560719</v>
      </c>
      <c r="F4" s="2">
        <v>330.55155555522072</v>
      </c>
      <c r="G4" s="2">
        <v>354.99866660386323</v>
      </c>
      <c r="H4" s="2">
        <v>348</v>
      </c>
      <c r="I4" s="2">
        <v>308</v>
      </c>
      <c r="J4" s="2"/>
      <c r="K4" s="2"/>
      <c r="L4" s="2"/>
      <c r="M4" s="2"/>
    </row>
    <row r="5" spans="1:13" ht="18.5" x14ac:dyDescent="0.35">
      <c r="A5" s="4">
        <v>3</v>
      </c>
      <c r="B5" s="2">
        <v>212.80377739233279</v>
      </c>
      <c r="C5" s="2">
        <v>252.34666648618878</v>
      </c>
      <c r="D5" s="2">
        <v>261.93777750581501</v>
      </c>
      <c r="E5" s="2">
        <v>240.79599956773839</v>
      </c>
      <c r="F5" s="2">
        <v>246.4559998631477</v>
      </c>
      <c r="G5" s="2">
        <v>314.34133330980939</v>
      </c>
      <c r="H5" s="2">
        <v>264.05422216802833</v>
      </c>
      <c r="I5" s="2">
        <v>268</v>
      </c>
      <c r="J5" s="2"/>
      <c r="K5" s="2"/>
      <c r="L5" s="2"/>
      <c r="M5" s="2"/>
    </row>
    <row r="6" spans="1:13" ht="18.5" x14ac:dyDescent="0.35">
      <c r="A6" s="4">
        <v>4</v>
      </c>
      <c r="B6" s="2">
        <v>204.05733307798701</v>
      </c>
      <c r="C6" s="2">
        <v>194.30333321839572</v>
      </c>
      <c r="D6" s="2">
        <v>229.6879998597006</v>
      </c>
      <c r="E6" s="2">
        <v>228.7248885825276</v>
      </c>
      <c r="F6" s="2">
        <v>226.50133322427669</v>
      </c>
      <c r="G6" s="2">
        <v>220.67999992072583</v>
      </c>
      <c r="H6" s="2">
        <v>226.21199995838106</v>
      </c>
      <c r="I6" s="2">
        <v>224</v>
      </c>
      <c r="J6" s="2"/>
      <c r="K6" s="2"/>
      <c r="L6" s="2"/>
      <c r="M6" s="2"/>
    </row>
    <row r="7" spans="1:13" ht="18.5" x14ac:dyDescent="0.35">
      <c r="A7" s="4">
        <v>5</v>
      </c>
      <c r="B7" s="2">
        <v>199.93399974505107</v>
      </c>
      <c r="C7" s="2">
        <v>302.44799983464179</v>
      </c>
      <c r="D7" s="2">
        <v>232.68799978718161</v>
      </c>
      <c r="E7" s="2">
        <v>210.2906663070122</v>
      </c>
      <c r="F7" s="2">
        <v>229.7306667293112</v>
      </c>
      <c r="G7" s="2">
        <v>188.60666663795709</v>
      </c>
      <c r="H7" s="2">
        <v>182.86399997398257</v>
      </c>
      <c r="I7" s="2">
        <v>173</v>
      </c>
      <c r="J7" s="2"/>
      <c r="K7" s="2"/>
      <c r="L7" s="2"/>
      <c r="M7" s="2"/>
    </row>
    <row r="8" spans="1:13" ht="18.5" x14ac:dyDescent="0.35">
      <c r="A8" s="4">
        <v>6</v>
      </c>
      <c r="B8" s="2">
        <v>269.29599957317112</v>
      </c>
      <c r="C8" s="2">
        <v>521.5309998136014</v>
      </c>
      <c r="D8" s="2">
        <v>302.90133313213789</v>
      </c>
      <c r="E8" s="2">
        <v>256.79444447656471</v>
      </c>
      <c r="F8" s="2">
        <v>304.16399992182852</v>
      </c>
      <c r="G8" s="2">
        <v>214.31999988779427</v>
      </c>
      <c r="H8" s="2">
        <v>191.77333318938813</v>
      </c>
      <c r="I8" s="2">
        <v>151</v>
      </c>
      <c r="J8" s="2"/>
      <c r="K8" s="2"/>
      <c r="L8" s="2"/>
      <c r="M8" s="2"/>
    </row>
    <row r="9" spans="1:13" ht="18.5" x14ac:dyDescent="0.35">
      <c r="A9" s="4">
        <v>7</v>
      </c>
      <c r="B9" s="2">
        <v>242.50799980014563</v>
      </c>
      <c r="C9" s="2">
        <v>306.35466656088829</v>
      </c>
      <c r="D9" s="2">
        <v>263.15266644507648</v>
      </c>
      <c r="E9" s="2">
        <v>236.44266638408101</v>
      </c>
      <c r="F9" s="2">
        <v>262.70799980250501</v>
      </c>
      <c r="G9" s="2">
        <v>245.15999989919365</v>
      </c>
      <c r="H9" s="2">
        <v>262.38933326452968</v>
      </c>
      <c r="I9" s="2">
        <v>171</v>
      </c>
      <c r="J9" s="2"/>
      <c r="K9" s="2"/>
      <c r="L9" s="2"/>
      <c r="M9" s="2"/>
    </row>
    <row r="10" spans="1:13" ht="18.5" x14ac:dyDescent="0.35">
      <c r="A10" s="4">
        <v>8</v>
      </c>
      <c r="B10" s="2">
        <v>270.11599982753398</v>
      </c>
      <c r="C10" s="2">
        <v>358.58933326527477</v>
      </c>
      <c r="D10" s="2">
        <v>390.91199987754226</v>
      </c>
      <c r="E10" s="2">
        <v>291.94266673969105</v>
      </c>
      <c r="F10" s="2">
        <v>318.68066646680239</v>
      </c>
      <c r="G10" s="2">
        <v>235.53499985684951</v>
      </c>
      <c r="H10" s="2">
        <v>163.83833335799477</v>
      </c>
      <c r="I10" s="2">
        <v>188</v>
      </c>
      <c r="J10" s="2"/>
      <c r="K10" s="2"/>
      <c r="L10" s="2"/>
      <c r="M10" s="2"/>
    </row>
    <row r="11" spans="1:13" ht="18.5" x14ac:dyDescent="0.35">
      <c r="A11" s="4">
        <v>9</v>
      </c>
      <c r="B11" s="2">
        <v>502.77999990632139</v>
      </c>
      <c r="C11" s="2">
        <v>549.36199982749918</v>
      </c>
      <c r="D11" s="2">
        <v>476.6546665228903</v>
      </c>
      <c r="E11" s="2">
        <v>393.84066676422952</v>
      </c>
      <c r="F11" s="2">
        <v>468.41333318563801</v>
      </c>
      <c r="G11" s="2">
        <v>304.28777767643334</v>
      </c>
      <c r="H11" s="2">
        <v>282.57283328125874</v>
      </c>
      <c r="I11" s="2">
        <v>267</v>
      </c>
      <c r="J11" s="2"/>
      <c r="K11" s="2"/>
      <c r="L11" s="2"/>
      <c r="M11" s="2"/>
    </row>
    <row r="12" spans="1:13" ht="18.5" x14ac:dyDescent="0.35">
      <c r="A12" s="4">
        <v>10</v>
      </c>
      <c r="B12" s="2">
        <v>509.55599974393846</v>
      </c>
      <c r="C12" s="2">
        <v>540.11866664501531</v>
      </c>
      <c r="D12" s="2">
        <v>595.87133313938978</v>
      </c>
      <c r="E12" s="2">
        <v>488.82800008766355</v>
      </c>
      <c r="F12" s="2">
        <v>442.00133326227467</v>
      </c>
      <c r="G12" s="2">
        <v>364</v>
      </c>
      <c r="H12" s="2">
        <v>250</v>
      </c>
      <c r="I12" s="2">
        <v>294</v>
      </c>
      <c r="J12" s="2"/>
      <c r="K12" s="2"/>
      <c r="L12" s="2"/>
      <c r="M12" s="2"/>
    </row>
    <row r="13" spans="1:13" ht="18.5" x14ac:dyDescent="0.35">
      <c r="A13" s="4">
        <v>11</v>
      </c>
      <c r="B13" s="2">
        <v>479.98066652094326</v>
      </c>
      <c r="C13" s="2">
        <v>504.07999965175986</v>
      </c>
      <c r="D13" s="2">
        <v>504.73333326006929</v>
      </c>
      <c r="E13" s="2">
        <v>402.76000002324582</v>
      </c>
      <c r="F13" s="2">
        <v>631.31266650371253</v>
      </c>
      <c r="G13" s="2">
        <v>241</v>
      </c>
      <c r="H13" s="2">
        <v>158</v>
      </c>
      <c r="I13" s="2">
        <v>543</v>
      </c>
      <c r="J13" s="2"/>
      <c r="K13" s="2"/>
      <c r="L13" s="2"/>
      <c r="M13" s="2"/>
    </row>
    <row r="14" spans="1:13" ht="18.5" x14ac:dyDescent="0.35">
      <c r="A14" s="4">
        <v>12</v>
      </c>
      <c r="B14" s="2">
        <v>416.6373331149419</v>
      </c>
      <c r="C14" s="2">
        <v>485.53333331470685</v>
      </c>
      <c r="D14" s="2">
        <v>442.49866646652418</v>
      </c>
      <c r="E14" s="2">
        <v>415.85333330836147</v>
      </c>
      <c r="F14" s="2">
        <v>395.36866678545874</v>
      </c>
      <c r="G14" s="2">
        <v>213</v>
      </c>
      <c r="H14" s="2">
        <v>245</v>
      </c>
      <c r="I14" s="2">
        <v>234</v>
      </c>
      <c r="J14" s="2"/>
      <c r="K14" s="2"/>
      <c r="L14" s="2"/>
      <c r="M14" s="2"/>
    </row>
    <row r="15" spans="1:13" ht="18.5" x14ac:dyDescent="0.35">
      <c r="A15" s="4">
        <v>13</v>
      </c>
      <c r="B15" s="2">
        <v>397.11866641317806</v>
      </c>
      <c r="C15" s="2">
        <v>503.05800005892911</v>
      </c>
      <c r="D15" s="2">
        <v>455.73333324814843</v>
      </c>
      <c r="E15" s="2">
        <v>405.51999993883072</v>
      </c>
      <c r="F15" s="2">
        <v>386.48177776758871</v>
      </c>
      <c r="G15" s="2">
        <v>222</v>
      </c>
      <c r="H15" s="2">
        <v>179</v>
      </c>
      <c r="I15" s="2">
        <v>278</v>
      </c>
      <c r="J15" s="2"/>
      <c r="K15" s="2"/>
      <c r="L15" s="2"/>
      <c r="M15" s="2"/>
    </row>
    <row r="16" spans="1:13" ht="18.5" x14ac:dyDescent="0.35">
      <c r="A16" s="4">
        <v>14</v>
      </c>
      <c r="B16" s="2">
        <v>374.43666640544933</v>
      </c>
      <c r="C16" s="2">
        <v>497.91111114161708</v>
      </c>
      <c r="D16" s="2">
        <v>448.88666644717262</v>
      </c>
      <c r="E16" s="2">
        <v>372.25733323606352</v>
      </c>
      <c r="F16" s="2">
        <v>361.46600000346081</v>
      </c>
      <c r="G16" s="2">
        <v>345</v>
      </c>
      <c r="H16" s="2">
        <v>233</v>
      </c>
      <c r="I16" s="2">
        <v>299</v>
      </c>
      <c r="J16" s="2"/>
      <c r="K16" s="2"/>
      <c r="L16" s="2"/>
      <c r="M16" s="2"/>
    </row>
    <row r="17" spans="1:13" ht="18.5" x14ac:dyDescent="0.35">
      <c r="A17" s="4">
        <v>15</v>
      </c>
      <c r="B17" s="2">
        <v>402.59199975281956</v>
      </c>
      <c r="C17" s="2">
        <v>466.47199991978704</v>
      </c>
      <c r="D17" s="2">
        <v>446.55999996165434</v>
      </c>
      <c r="E17" s="2">
        <v>419.09266657847911</v>
      </c>
      <c r="F17" s="2">
        <v>345.32555553987623</v>
      </c>
      <c r="G17" s="2">
        <v>307</v>
      </c>
      <c r="H17" s="2">
        <v>260</v>
      </c>
      <c r="I17" s="2">
        <v>327</v>
      </c>
      <c r="J17" s="2"/>
      <c r="K17" s="2"/>
      <c r="L17" s="2"/>
      <c r="M17" s="2"/>
    </row>
    <row r="18" spans="1:13" ht="18.5" x14ac:dyDescent="0.35">
      <c r="A18" s="4">
        <v>16</v>
      </c>
      <c r="B18" s="2">
        <v>342.60199980773029</v>
      </c>
      <c r="C18" s="2">
        <v>424.62666668395201</v>
      </c>
      <c r="D18" s="2">
        <v>427.44266656388839</v>
      </c>
      <c r="E18" s="2">
        <v>455.41333303339781</v>
      </c>
      <c r="F18" s="2">
        <v>388.07933335180081</v>
      </c>
      <c r="G18" s="2">
        <v>338</v>
      </c>
      <c r="H18" s="2">
        <v>341</v>
      </c>
      <c r="I18" s="2">
        <v>301</v>
      </c>
      <c r="J18" s="2"/>
      <c r="K18" s="2"/>
      <c r="L18" s="2"/>
      <c r="M18" s="2"/>
    </row>
    <row r="19" spans="1:13" ht="18.5" x14ac:dyDescent="0.35">
      <c r="A19" s="4">
        <v>17</v>
      </c>
      <c r="B19" s="2">
        <v>271.88399988412857</v>
      </c>
      <c r="C19" s="2">
        <v>408.55199992855393</v>
      </c>
      <c r="D19" s="2">
        <v>436.76533304949601</v>
      </c>
      <c r="E19" s="2">
        <v>450.01999984215945</v>
      </c>
      <c r="F19" s="2">
        <v>414.78666666398448</v>
      </c>
      <c r="G19" s="2">
        <v>378</v>
      </c>
      <c r="H19" s="2">
        <v>371</v>
      </c>
      <c r="I19" s="2">
        <v>408</v>
      </c>
      <c r="J19" s="2"/>
      <c r="K19" s="2"/>
      <c r="L19" s="2"/>
      <c r="M19" s="2"/>
    </row>
    <row r="20" spans="1:13" ht="18.5" x14ac:dyDescent="0.35">
      <c r="A20" s="4">
        <v>18</v>
      </c>
      <c r="B20" s="2">
        <v>244.72049990302571</v>
      </c>
      <c r="C20" s="2">
        <v>375.98999993639688</v>
      </c>
      <c r="D20" s="2">
        <v>399.29600006242589</v>
      </c>
      <c r="E20" s="2">
        <v>411.62666652202608</v>
      </c>
      <c r="F20" s="2">
        <v>489</v>
      </c>
      <c r="G20" s="2">
        <v>432</v>
      </c>
      <c r="H20" s="2">
        <v>458</v>
      </c>
      <c r="I20" s="2">
        <v>442</v>
      </c>
      <c r="J20" s="2"/>
      <c r="K20" s="2"/>
      <c r="L20" s="2"/>
      <c r="M20" s="2"/>
    </row>
    <row r="21" spans="1:13" ht="18.5" x14ac:dyDescent="0.35">
      <c r="A21" s="4">
        <v>19</v>
      </c>
      <c r="B21" s="2">
        <v>283.82533320846659</v>
      </c>
      <c r="C21" s="2">
        <v>318.89199986184639</v>
      </c>
      <c r="D21" s="2">
        <v>338.73333386008937</v>
      </c>
      <c r="E21" s="2">
        <v>430.85066650708518</v>
      </c>
      <c r="F21" s="2">
        <v>490.42533329948782</v>
      </c>
      <c r="G21" s="2">
        <v>481</v>
      </c>
      <c r="H21" s="2">
        <v>510</v>
      </c>
      <c r="I21" s="2">
        <v>484</v>
      </c>
      <c r="J21" s="2"/>
      <c r="K21" s="2"/>
      <c r="L21" s="2"/>
      <c r="M21" s="2"/>
    </row>
    <row r="22" spans="1:13" ht="18.5" x14ac:dyDescent="0.35">
      <c r="A22" s="4">
        <v>20</v>
      </c>
      <c r="B22" s="2">
        <v>277.67599992007018</v>
      </c>
      <c r="C22" s="2">
        <v>339.7973333120346</v>
      </c>
      <c r="D22" s="2">
        <v>328.35466636717319</v>
      </c>
      <c r="E22" s="2">
        <v>371.03999986499548</v>
      </c>
      <c r="F22" s="2">
        <v>418</v>
      </c>
      <c r="G22" s="2">
        <v>373</v>
      </c>
      <c r="H22" s="2">
        <v>383</v>
      </c>
      <c r="I22" s="2">
        <v>389</v>
      </c>
      <c r="J22" s="2"/>
      <c r="K22" s="2"/>
      <c r="L22" s="2"/>
      <c r="M22" s="2"/>
    </row>
    <row r="23" spans="1:13" ht="18.5" x14ac:dyDescent="0.35">
      <c r="A23" s="4">
        <v>21</v>
      </c>
      <c r="B23" s="2">
        <v>324.57066645100713</v>
      </c>
      <c r="C23" s="2">
        <v>322.58899997149905</v>
      </c>
      <c r="D23" s="2">
        <v>389.79999989146989</v>
      </c>
      <c r="E23" s="2">
        <v>407.76399974158647</v>
      </c>
      <c r="F23" s="2">
        <v>401.7066665937503</v>
      </c>
      <c r="G23" s="2">
        <v>337</v>
      </c>
      <c r="H23" s="2">
        <v>375</v>
      </c>
      <c r="I23" s="2">
        <v>471</v>
      </c>
      <c r="J23" s="2"/>
      <c r="K23" s="2"/>
      <c r="L23" s="2"/>
      <c r="M23" s="2"/>
    </row>
    <row r="24" spans="1:13" ht="18.5" x14ac:dyDescent="0.35">
      <c r="A24" s="4">
        <v>22</v>
      </c>
      <c r="B24" s="2">
        <v>373.96799978775283</v>
      </c>
      <c r="C24" s="2">
        <v>365.58933318307004</v>
      </c>
      <c r="D24" s="2">
        <v>418.7386662963778</v>
      </c>
      <c r="E24" s="2">
        <v>456.35466697936261</v>
      </c>
      <c r="F24" s="2">
        <v>525.59199991375203</v>
      </c>
      <c r="G24" s="2">
        <v>528</v>
      </c>
      <c r="H24" s="2">
        <v>508</v>
      </c>
      <c r="I24" s="2">
        <v>589</v>
      </c>
      <c r="J24" s="2"/>
      <c r="K24" s="2"/>
      <c r="L24" s="2"/>
      <c r="M24" s="2"/>
    </row>
    <row r="25" spans="1:13" ht="18.5" x14ac:dyDescent="0.35">
      <c r="A25" s="4">
        <v>23</v>
      </c>
      <c r="B25" s="2">
        <v>383.06933307175836</v>
      </c>
      <c r="C25" s="2">
        <v>379.53066658861934</v>
      </c>
      <c r="D25" s="2">
        <v>426.28933314929412</v>
      </c>
      <c r="E25" s="2">
        <v>469.7658330040673</v>
      </c>
      <c r="F25" s="2">
        <v>546.6079998960098</v>
      </c>
      <c r="G25" s="2">
        <v>557</v>
      </c>
      <c r="H25" s="2">
        <v>564</v>
      </c>
      <c r="I25" s="2">
        <v>579</v>
      </c>
      <c r="J25" s="2"/>
      <c r="K25" s="2"/>
      <c r="L25" s="2"/>
      <c r="M25" s="2"/>
    </row>
    <row r="26" spans="1:13" ht="18.5" x14ac:dyDescent="0.35">
      <c r="A26" s="4">
        <v>24</v>
      </c>
      <c r="B26" s="2">
        <v>328.32799994349477</v>
      </c>
      <c r="C26" s="2">
        <v>337.22488874892389</v>
      </c>
      <c r="D26" s="2">
        <v>400.90133313213789</v>
      </c>
      <c r="E26" s="2">
        <v>445.76666636640829</v>
      </c>
      <c r="F26" s="2">
        <v>473.10333338417115</v>
      </c>
      <c r="G26" s="2">
        <v>519.30622220784426</v>
      </c>
      <c r="H26" s="2">
        <v>506</v>
      </c>
      <c r="I26" s="2">
        <v>515</v>
      </c>
      <c r="J26" s="2"/>
      <c r="K26" s="2"/>
      <c r="L26" s="2"/>
      <c r="M26" s="2"/>
    </row>
    <row r="27" spans="1:13" ht="18.5" x14ac:dyDescent="0.35">
      <c r="A27" s="4" t="s">
        <v>10</v>
      </c>
      <c r="B27" s="5">
        <f>SUM(B3:B26)</f>
        <v>7802.5420504574358</v>
      </c>
      <c r="C27" s="5">
        <f t="shared" ref="C27:M27" si="0">SUM(C3:C26)</f>
        <v>9311.6276646368206</v>
      </c>
      <c r="D27" s="5">
        <f t="shared" si="0"/>
        <v>9277.9537741808854</v>
      </c>
      <c r="E27" s="5">
        <f t="shared" si="0"/>
        <v>8919.6118305877462</v>
      </c>
      <c r="F27" s="5">
        <f t="shared" si="0"/>
        <v>9521.8178878538311</v>
      </c>
      <c r="G27" s="5">
        <f t="shared" si="0"/>
        <v>8136.835666095838</v>
      </c>
      <c r="H27" s="5">
        <f t="shared" si="0"/>
        <v>7705.7040551935634</v>
      </c>
      <c r="I27" s="5">
        <f t="shared" si="0"/>
        <v>8324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1FA9E-90E4-49AB-9539-D0E4AEB9FD0C}">
  <dimension ref="A1:M27"/>
  <sheetViews>
    <sheetView workbookViewId="0">
      <selection sqref="A1:M27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233</v>
      </c>
      <c r="C3" s="20">
        <v>229</v>
      </c>
      <c r="D3" s="20">
        <v>302</v>
      </c>
      <c r="E3" s="20">
        <v>215</v>
      </c>
      <c r="F3" s="20">
        <v>200</v>
      </c>
      <c r="G3" s="20">
        <v>251</v>
      </c>
      <c r="H3" s="20">
        <v>191</v>
      </c>
      <c r="I3" s="20">
        <v>202</v>
      </c>
      <c r="J3" s="20"/>
      <c r="K3" s="20"/>
      <c r="L3" s="20"/>
      <c r="M3" s="20"/>
    </row>
    <row r="4" spans="1:13" ht="18.5" x14ac:dyDescent="0.35">
      <c r="A4" s="19">
        <v>2</v>
      </c>
      <c r="B4" s="20">
        <v>194</v>
      </c>
      <c r="C4" s="20">
        <v>208</v>
      </c>
      <c r="D4" s="20">
        <v>254</v>
      </c>
      <c r="E4" s="20">
        <v>197</v>
      </c>
      <c r="F4" s="20">
        <v>266</v>
      </c>
      <c r="G4" s="20">
        <v>170</v>
      </c>
      <c r="H4" s="20">
        <v>148</v>
      </c>
      <c r="I4" s="20">
        <v>131</v>
      </c>
      <c r="J4" s="20"/>
      <c r="K4" s="20"/>
      <c r="L4" s="20"/>
      <c r="M4" s="20"/>
    </row>
    <row r="5" spans="1:13" ht="18.5" x14ac:dyDescent="0.35">
      <c r="A5" s="19">
        <v>3</v>
      </c>
      <c r="B5" s="20">
        <v>222</v>
      </c>
      <c r="C5" s="20">
        <v>248</v>
      </c>
      <c r="D5" s="20">
        <v>233</v>
      </c>
      <c r="E5" s="20">
        <v>197</v>
      </c>
      <c r="F5" s="20">
        <v>257</v>
      </c>
      <c r="G5" s="20">
        <v>219</v>
      </c>
      <c r="H5" s="20">
        <v>171</v>
      </c>
      <c r="I5" s="20">
        <v>155</v>
      </c>
      <c r="J5" s="20"/>
      <c r="K5" s="20"/>
      <c r="L5" s="20"/>
      <c r="M5" s="20"/>
    </row>
    <row r="6" spans="1:13" ht="18.5" x14ac:dyDescent="0.35">
      <c r="A6" s="19">
        <v>4</v>
      </c>
      <c r="B6" s="20">
        <v>268</v>
      </c>
      <c r="C6" s="20">
        <v>265</v>
      </c>
      <c r="D6" s="20">
        <v>260</v>
      </c>
      <c r="E6" s="20">
        <v>261</v>
      </c>
      <c r="F6" s="20">
        <v>267</v>
      </c>
      <c r="G6" s="20">
        <v>267</v>
      </c>
      <c r="H6" s="20">
        <v>205</v>
      </c>
      <c r="I6" s="20">
        <v>191</v>
      </c>
      <c r="J6" s="20"/>
      <c r="K6" s="20"/>
      <c r="L6" s="20"/>
      <c r="M6" s="20"/>
    </row>
    <row r="7" spans="1:13" ht="18.5" x14ac:dyDescent="0.35">
      <c r="A7" s="19">
        <v>5</v>
      </c>
      <c r="B7" s="20">
        <v>373</v>
      </c>
      <c r="C7" s="20">
        <v>384</v>
      </c>
      <c r="D7" s="20">
        <v>309</v>
      </c>
      <c r="E7" s="20">
        <v>274</v>
      </c>
      <c r="F7" s="20">
        <v>288</v>
      </c>
      <c r="G7" s="20">
        <v>277</v>
      </c>
      <c r="H7" s="20">
        <v>249</v>
      </c>
      <c r="I7" s="20">
        <v>259</v>
      </c>
      <c r="J7" s="20"/>
      <c r="K7" s="20"/>
      <c r="L7" s="20"/>
      <c r="M7" s="20"/>
    </row>
    <row r="8" spans="1:13" ht="18.5" x14ac:dyDescent="0.35">
      <c r="A8" s="19">
        <v>6</v>
      </c>
      <c r="B8" s="20">
        <v>534</v>
      </c>
      <c r="C8" s="20">
        <v>539</v>
      </c>
      <c r="D8" s="20">
        <v>447</v>
      </c>
      <c r="E8" s="20">
        <v>400</v>
      </c>
      <c r="F8" s="20">
        <v>363</v>
      </c>
      <c r="G8" s="20">
        <v>366</v>
      </c>
      <c r="H8" s="20">
        <v>319</v>
      </c>
      <c r="I8" s="20">
        <v>322</v>
      </c>
      <c r="J8" s="20"/>
      <c r="K8" s="20"/>
      <c r="L8" s="20"/>
      <c r="M8" s="20"/>
    </row>
    <row r="9" spans="1:13" ht="18.5" x14ac:dyDescent="0.35">
      <c r="A9" s="19">
        <v>7</v>
      </c>
      <c r="B9" s="20">
        <v>654</v>
      </c>
      <c r="C9" s="20">
        <v>685</v>
      </c>
      <c r="D9" s="20">
        <v>533</v>
      </c>
      <c r="E9" s="20">
        <v>520</v>
      </c>
      <c r="F9" s="20">
        <v>514</v>
      </c>
      <c r="G9" s="20">
        <v>438</v>
      </c>
      <c r="H9" s="20">
        <v>392</v>
      </c>
      <c r="I9" s="20">
        <v>429</v>
      </c>
      <c r="J9" s="20"/>
      <c r="K9" s="20"/>
      <c r="L9" s="20"/>
      <c r="M9" s="20"/>
    </row>
    <row r="10" spans="1:13" ht="18.5" x14ac:dyDescent="0.35">
      <c r="A10" s="19">
        <v>8</v>
      </c>
      <c r="B10" s="20">
        <v>393</v>
      </c>
      <c r="C10" s="20">
        <v>371</v>
      </c>
      <c r="D10" s="20">
        <v>400</v>
      </c>
      <c r="E10" s="20">
        <v>318</v>
      </c>
      <c r="F10" s="20">
        <v>368</v>
      </c>
      <c r="G10" s="20">
        <v>420</v>
      </c>
      <c r="H10" s="20">
        <v>361</v>
      </c>
      <c r="I10" s="20">
        <v>318</v>
      </c>
      <c r="J10" s="20"/>
      <c r="K10" s="20"/>
      <c r="L10" s="20"/>
      <c r="M10" s="20"/>
    </row>
    <row r="11" spans="1:13" ht="18.5" x14ac:dyDescent="0.35">
      <c r="A11" s="19">
        <v>9</v>
      </c>
      <c r="B11" s="20">
        <v>310</v>
      </c>
      <c r="C11" s="20">
        <v>365</v>
      </c>
      <c r="D11" s="20">
        <v>337</v>
      </c>
      <c r="E11" s="20">
        <v>347</v>
      </c>
      <c r="F11" s="20">
        <v>387</v>
      </c>
      <c r="G11" s="20">
        <v>414</v>
      </c>
      <c r="H11" s="20">
        <v>363</v>
      </c>
      <c r="I11" s="20">
        <v>437</v>
      </c>
      <c r="J11" s="20"/>
      <c r="K11" s="20"/>
      <c r="L11" s="20"/>
      <c r="M11" s="20"/>
    </row>
    <row r="12" spans="1:13" ht="18.5" x14ac:dyDescent="0.35">
      <c r="A12" s="19">
        <v>10</v>
      </c>
      <c r="B12" s="20">
        <v>299</v>
      </c>
      <c r="C12" s="20">
        <v>331</v>
      </c>
      <c r="D12" s="20">
        <v>384</v>
      </c>
      <c r="E12" s="20">
        <v>396</v>
      </c>
      <c r="F12" s="20">
        <v>437</v>
      </c>
      <c r="G12" s="20">
        <v>514</v>
      </c>
      <c r="H12" s="20">
        <v>531</v>
      </c>
      <c r="I12" s="20">
        <v>512</v>
      </c>
      <c r="J12" s="20"/>
      <c r="K12" s="20"/>
      <c r="L12" s="20"/>
      <c r="M12" s="20"/>
    </row>
    <row r="13" spans="1:13" ht="18.5" x14ac:dyDescent="0.35">
      <c r="A13" s="19">
        <v>11</v>
      </c>
      <c r="B13" s="20">
        <v>301</v>
      </c>
      <c r="C13" s="20">
        <v>301</v>
      </c>
      <c r="D13" s="20">
        <v>376</v>
      </c>
      <c r="E13" s="20">
        <v>347</v>
      </c>
      <c r="F13" s="20">
        <v>504</v>
      </c>
      <c r="G13" s="20">
        <v>574</v>
      </c>
      <c r="H13" s="20">
        <v>586</v>
      </c>
      <c r="I13" s="20">
        <v>636</v>
      </c>
      <c r="J13" s="20"/>
      <c r="K13" s="20"/>
      <c r="L13" s="20"/>
      <c r="M13" s="20"/>
    </row>
    <row r="14" spans="1:13" ht="18.5" x14ac:dyDescent="0.35">
      <c r="A14" s="19">
        <v>12</v>
      </c>
      <c r="B14" s="20">
        <v>319</v>
      </c>
      <c r="C14" s="20">
        <v>315</v>
      </c>
      <c r="D14" s="20">
        <v>350</v>
      </c>
      <c r="E14" s="20">
        <v>408</v>
      </c>
      <c r="F14" s="20">
        <v>511</v>
      </c>
      <c r="G14" s="20">
        <v>559</v>
      </c>
      <c r="H14" s="20">
        <v>598</v>
      </c>
      <c r="I14" s="20">
        <v>617</v>
      </c>
      <c r="J14" s="20"/>
      <c r="K14" s="20"/>
      <c r="L14" s="20"/>
      <c r="M14" s="20"/>
    </row>
    <row r="15" spans="1:13" ht="18.5" x14ac:dyDescent="0.35">
      <c r="A15" s="19">
        <v>13</v>
      </c>
      <c r="B15" s="20">
        <v>281</v>
      </c>
      <c r="C15" s="20">
        <v>377</v>
      </c>
      <c r="D15" s="20">
        <v>376</v>
      </c>
      <c r="E15" s="20">
        <v>394</v>
      </c>
      <c r="F15" s="20">
        <v>477</v>
      </c>
      <c r="G15" s="20">
        <v>492</v>
      </c>
      <c r="H15" s="20">
        <v>498</v>
      </c>
      <c r="I15" s="20">
        <v>537</v>
      </c>
      <c r="J15" s="20"/>
      <c r="K15" s="20"/>
      <c r="L15" s="20"/>
      <c r="M15" s="20"/>
    </row>
    <row r="16" spans="1:13" ht="18.5" x14ac:dyDescent="0.35">
      <c r="A16" s="19">
        <v>14</v>
      </c>
      <c r="B16" s="20">
        <v>266</v>
      </c>
      <c r="C16" s="20">
        <v>331</v>
      </c>
      <c r="D16" s="20">
        <v>345</v>
      </c>
      <c r="E16" s="20">
        <v>404</v>
      </c>
      <c r="F16" s="20">
        <v>452</v>
      </c>
      <c r="G16" s="20">
        <v>434</v>
      </c>
      <c r="H16" s="20">
        <v>443</v>
      </c>
      <c r="I16" s="20">
        <v>466</v>
      </c>
      <c r="J16" s="20"/>
      <c r="K16" s="20"/>
      <c r="L16" s="20"/>
      <c r="M16" s="20"/>
    </row>
    <row r="17" spans="1:13" ht="18.5" x14ac:dyDescent="0.35">
      <c r="A17" s="19">
        <v>15</v>
      </c>
      <c r="B17" s="20">
        <v>280</v>
      </c>
      <c r="C17" s="20">
        <v>339</v>
      </c>
      <c r="D17" s="20">
        <v>335</v>
      </c>
      <c r="E17" s="20">
        <v>408</v>
      </c>
      <c r="F17" s="20">
        <v>406</v>
      </c>
      <c r="G17" s="20">
        <v>390</v>
      </c>
      <c r="H17" s="20">
        <v>380</v>
      </c>
      <c r="I17" s="20">
        <v>411</v>
      </c>
      <c r="J17" s="20"/>
      <c r="K17" s="20"/>
      <c r="L17" s="20"/>
      <c r="M17" s="20"/>
    </row>
    <row r="18" spans="1:13" ht="18.5" x14ac:dyDescent="0.35">
      <c r="A18" s="19">
        <v>16</v>
      </c>
      <c r="B18" s="20">
        <v>352</v>
      </c>
      <c r="C18" s="20">
        <v>362</v>
      </c>
      <c r="D18" s="20">
        <v>349</v>
      </c>
      <c r="E18" s="20">
        <v>400</v>
      </c>
      <c r="F18" s="20">
        <v>411</v>
      </c>
      <c r="G18" s="20">
        <v>332</v>
      </c>
      <c r="H18" s="20">
        <v>347</v>
      </c>
      <c r="I18" s="20">
        <v>364</v>
      </c>
      <c r="J18" s="20"/>
      <c r="K18" s="20"/>
      <c r="L18" s="20"/>
      <c r="M18" s="20"/>
    </row>
    <row r="19" spans="1:13" ht="18.5" x14ac:dyDescent="0.35">
      <c r="A19" s="19">
        <v>17</v>
      </c>
      <c r="B19" s="20">
        <v>473</v>
      </c>
      <c r="C19" s="20">
        <v>454</v>
      </c>
      <c r="D19" s="20">
        <v>445</v>
      </c>
      <c r="E19" s="20">
        <v>383</v>
      </c>
      <c r="F19" s="20">
        <v>411</v>
      </c>
      <c r="G19" s="20">
        <v>304</v>
      </c>
      <c r="H19" s="20">
        <v>326</v>
      </c>
      <c r="I19" s="20">
        <v>327</v>
      </c>
      <c r="J19" s="20"/>
      <c r="K19" s="20"/>
      <c r="L19" s="20"/>
      <c r="M19" s="20"/>
    </row>
    <row r="20" spans="1:13" ht="18.5" x14ac:dyDescent="0.35">
      <c r="A20" s="19">
        <v>18</v>
      </c>
      <c r="B20" s="20">
        <v>622</v>
      </c>
      <c r="C20" s="20">
        <v>554</v>
      </c>
      <c r="D20" s="20">
        <v>437</v>
      </c>
      <c r="E20" s="20">
        <v>415</v>
      </c>
      <c r="F20" s="20">
        <v>329</v>
      </c>
      <c r="G20" s="20">
        <v>287</v>
      </c>
      <c r="H20" s="20">
        <v>309</v>
      </c>
      <c r="I20" s="20">
        <v>300</v>
      </c>
      <c r="J20" s="20"/>
      <c r="K20" s="20"/>
      <c r="L20" s="20"/>
      <c r="M20" s="20"/>
    </row>
    <row r="21" spans="1:13" ht="18.5" x14ac:dyDescent="0.35">
      <c r="A21" s="19">
        <v>19</v>
      </c>
      <c r="B21" s="20">
        <v>366</v>
      </c>
      <c r="C21" s="20">
        <v>487</v>
      </c>
      <c r="D21" s="20">
        <v>499</v>
      </c>
      <c r="E21" s="20">
        <v>436</v>
      </c>
      <c r="F21" s="20">
        <v>370</v>
      </c>
      <c r="G21" s="20">
        <v>306</v>
      </c>
      <c r="H21" s="20">
        <v>245</v>
      </c>
      <c r="I21" s="20">
        <v>281</v>
      </c>
      <c r="J21" s="20"/>
      <c r="K21" s="20"/>
      <c r="L21" s="20"/>
      <c r="M21" s="20"/>
    </row>
    <row r="22" spans="1:13" ht="18.5" x14ac:dyDescent="0.35">
      <c r="A22" s="19">
        <v>20</v>
      </c>
      <c r="B22" s="20">
        <v>187</v>
      </c>
      <c r="C22" s="20">
        <v>236</v>
      </c>
      <c r="D22" s="20">
        <v>478</v>
      </c>
      <c r="E22" s="20">
        <v>433</v>
      </c>
      <c r="F22" s="20">
        <v>394</v>
      </c>
      <c r="G22" s="20">
        <v>282</v>
      </c>
      <c r="H22" s="20">
        <v>318</v>
      </c>
      <c r="I22" s="20">
        <v>250</v>
      </c>
      <c r="J22" s="20"/>
      <c r="K22" s="20"/>
      <c r="L22" s="20"/>
      <c r="M22" s="20"/>
    </row>
    <row r="23" spans="1:13" ht="18.5" x14ac:dyDescent="0.35">
      <c r="A23" s="19">
        <v>21</v>
      </c>
      <c r="B23" s="20">
        <v>242</v>
      </c>
      <c r="C23" s="20">
        <v>255</v>
      </c>
      <c r="D23" s="20">
        <v>249</v>
      </c>
      <c r="E23" s="20">
        <v>304</v>
      </c>
      <c r="F23" s="20">
        <v>287</v>
      </c>
      <c r="G23" s="20">
        <v>223</v>
      </c>
      <c r="H23" s="20">
        <v>286</v>
      </c>
      <c r="I23" s="20">
        <v>244</v>
      </c>
      <c r="J23" s="20"/>
      <c r="K23" s="20"/>
      <c r="L23" s="20"/>
      <c r="M23" s="20"/>
    </row>
    <row r="24" spans="1:13" ht="18.5" x14ac:dyDescent="0.35">
      <c r="A24" s="19">
        <v>22</v>
      </c>
      <c r="B24" s="20">
        <v>179</v>
      </c>
      <c r="C24" s="20">
        <v>182</v>
      </c>
      <c r="D24" s="20">
        <v>211</v>
      </c>
      <c r="E24" s="20">
        <v>279</v>
      </c>
      <c r="F24" s="20">
        <v>469</v>
      </c>
      <c r="G24" s="20">
        <v>217</v>
      </c>
      <c r="H24" s="20">
        <v>115</v>
      </c>
      <c r="I24" s="20">
        <v>72</v>
      </c>
      <c r="J24" s="20"/>
      <c r="K24" s="20"/>
      <c r="L24" s="20"/>
      <c r="M24" s="20"/>
    </row>
    <row r="25" spans="1:13" ht="18.5" x14ac:dyDescent="0.35">
      <c r="A25" s="19">
        <v>23</v>
      </c>
      <c r="B25" s="20">
        <v>181</v>
      </c>
      <c r="C25" s="20">
        <v>244</v>
      </c>
      <c r="D25" s="20">
        <v>296</v>
      </c>
      <c r="E25" s="20">
        <v>174</v>
      </c>
      <c r="F25" s="20">
        <v>239</v>
      </c>
      <c r="G25" s="20">
        <v>259</v>
      </c>
      <c r="H25" s="20">
        <v>177</v>
      </c>
      <c r="I25" s="20">
        <v>121</v>
      </c>
      <c r="J25" s="20"/>
      <c r="K25" s="20"/>
      <c r="L25" s="20"/>
      <c r="M25" s="20"/>
    </row>
    <row r="26" spans="1:13" ht="18.5" x14ac:dyDescent="0.35">
      <c r="A26" s="19">
        <v>24</v>
      </c>
      <c r="B26" s="20">
        <v>204</v>
      </c>
      <c r="C26" s="20">
        <v>164</v>
      </c>
      <c r="D26" s="20">
        <v>217</v>
      </c>
      <c r="E26" s="20">
        <v>225</v>
      </c>
      <c r="F26" s="20">
        <v>171</v>
      </c>
      <c r="G26" s="20">
        <v>178</v>
      </c>
      <c r="H26" s="20">
        <v>93</v>
      </c>
      <c r="I26" s="20">
        <v>112</v>
      </c>
      <c r="J26" s="20"/>
      <c r="K26" s="20"/>
      <c r="L26" s="20"/>
      <c r="M26" s="20"/>
    </row>
    <row r="27" spans="1:13" ht="18.5" x14ac:dyDescent="0.35">
      <c r="A27" s="19" t="s">
        <v>10</v>
      </c>
      <c r="B27" s="21">
        <v>7733</v>
      </c>
      <c r="C27" s="21">
        <v>8226</v>
      </c>
      <c r="D27" s="21">
        <v>8422</v>
      </c>
      <c r="E27" s="21">
        <v>8135</v>
      </c>
      <c r="F27" s="21">
        <v>8778</v>
      </c>
      <c r="G27" s="21">
        <v>8173</v>
      </c>
      <c r="H27" s="21">
        <v>7651</v>
      </c>
      <c r="I27" s="21">
        <v>7694</v>
      </c>
      <c r="J27" s="21">
        <v>0</v>
      </c>
      <c r="K27" s="21">
        <v>0</v>
      </c>
      <c r="L27" s="21">
        <v>0</v>
      </c>
      <c r="M27" s="2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2022 Solar Adj Table</vt:lpstr>
      <vt:lpstr>2022 Wind Adj Table</vt:lpstr>
      <vt:lpstr>2020 Regulation-up</vt:lpstr>
      <vt:lpstr>2020 Regulation-down</vt:lpstr>
      <vt:lpstr>2021 Regulation-up</vt:lpstr>
      <vt:lpstr>2021 Regulation-down</vt:lpstr>
      <vt:lpstr>2022 Regulation-up</vt:lpstr>
      <vt:lpstr>2022 Regulation-down</vt:lpstr>
      <vt:lpstr>2022 Regulation-up (NoSolarAdj)</vt:lpstr>
      <vt:lpstr>2022 Regulation-dwn(NoSolarAdj)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2021-09-22T04:10:03Z</dcterms:modified>
</cp:coreProperties>
</file>