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<sst xmlns="http://schemas.openxmlformats.org/spreadsheetml/2006/main" count="134" uniqueCount="89">
  <si>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</si>
  <si>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</si>
  <si>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</si>
  <si>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</si>
  <si>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</si>
  <si>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</si>
  <si>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</si>
  <si>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</si>
  <si>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</si>
  <si>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</si>
  <si>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</si>
  <si>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</si>
  <si>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</si>
  <si>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</si>
  <si>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</si>
  <si>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</si>
  <si>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</si>
  <si>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</si>
  <si>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</si>
  <si>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</si>
  <si>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</si>
  <si>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</si>
  <si>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</si>
  <si>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</si>
  <si>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</si>
  <si>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</si>
  <si>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</si>
  <si>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</si>
  <si>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</si>
  <si>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</si>
  <si>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</si>
  <si>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</si>
  <si>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</si>
  <si>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</si>
  <si>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</si>
  <si>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</si>
  <si>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</si>
  <si>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</si>
  <si>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</si>
  <si>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</si>
  <si>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</si>
  <si>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</si>
  <si>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</si>
  <si>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</si>
  <si>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</si>
  <si>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</si>
  <si>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</si>
  <si>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</si>
  <si>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</si>
  <si>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</si>
  <si>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</si>
  <si>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</si>
  <si>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</si>
  <si>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</si>
  <si>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</si>
  <si>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</si>
  <si>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</si>
  <si>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</si>
  <si>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</si>
  <si>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</si>
  <si>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</si>
  <si>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</si>
  <si>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</si>
  <si>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Exelon</t>
  </si>
  <si>
    <t>Lori Simpson</t>
  </si>
  <si>
    <t>Bob Wittmeyer</t>
  </si>
  <si>
    <t>Enel Green Power NA</t>
  </si>
  <si>
    <t>Calpine</t>
  </si>
  <si>
    <t>Bryan Sams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</si>
  <si>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</si>
  <si>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</si>
  <si>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</si>
  <si>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</si>
  <si>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</si>
  <si>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</si>
  <si>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</si>
  <si>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</si>
  <si>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Jupiter Power</t>
  </si>
  <si>
    <t>Marty Downey</t>
  </si>
  <si>
    <t>Need &gt;50% to Pass</t>
  </si>
  <si>
    <t>ENGIE</t>
  </si>
  <si>
    <t>Bob Helton</t>
  </si>
  <si>
    <t>Date:  September 16, 2021</t>
  </si>
  <si>
    <t>PRS Motion:  To grant NPRR1093 Urgent status; to recommend approval of NPRR1093 as amended by the 9/10/21 ERCOT comments as revised by PRS; and to forward to TAC NPRR1093 and the Impact Analysis with a recommended priority of 2021 and rank of 3195</t>
  </si>
  <si>
    <t>Ann Coultas</t>
  </si>
  <si>
    <t>Invenergy</t>
  </si>
  <si>
    <t>Tom Burke</t>
  </si>
  <si>
    <t>Motion Carries</t>
  </si>
  <si>
    <t>Prepared by:  Brittney Albracht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</si>
</sst>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83</v>
      </c>
      <c r="C3" s="69"/>
      <c r="D3" s="69"/>
      <c r="E3" s="6"/>
      <c r="F3" s="56" t="s">
        <v>21</v>
      </c>
      <c r="G3" s="65" t="s">
        <v>87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19</v>
      </c>
      <c r="G5" s="59">
        <f>IF((G58+H58)=0,"",G58)</f>
        <v>4.857142857142857</v>
      </c>
      <c r="H5" s="59">
        <f>IF((G58+H58)=0,"",H58)</f>
        <v>1.1428571428571428</v>
      </c>
      <c r="I5" s="60">
        <f>I58</f>
        <v>7</v>
      </c>
    </row>
    <row r="6" spans="2:9" ht="22.5" customHeight="1">
      <c r="B6" s="6" t="s">
        <v>88</v>
      </c>
      <c r="C6" s="14"/>
      <c r="D6" s="15"/>
      <c r="E6" s="16"/>
      <c r="F6" s="62" t="s">
        <v>79</v>
      </c>
      <c r="G6" s="61">
        <f>G59</f>
        <v>0.8095238095238094</v>
      </c>
      <c r="H6" s="61">
        <f>H59</f>
        <v>0.19047619047619047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/>
      <c r="H16" s="26"/>
      <c r="I16" s="20" t="s">
        <v>20</v>
      </c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/>
      <c r="H17" s="26"/>
      <c r="I17" s="20" t="s">
        <v>20</v>
      </c>
    </row>
    <row r="18" spans="2:9" s="22" customFormat="1" ht="11.25">
      <c r="B18" s="23" t="s">
        <v>72</v>
      </c>
      <c r="C18" s="23"/>
      <c r="D18" s="23"/>
      <c r="E18" s="24" t="s">
        <v>73</v>
      </c>
      <c r="F18" s="25" t="s">
        <v>14</v>
      </c>
      <c r="G18" s="50"/>
      <c r="H18" s="50">
        <v>0.5</v>
      </c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/>
      <c r="H19" s="50">
        <v>0.5</v>
      </c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0</v>
      </c>
      <c r="H21" s="30">
        <f>SUM(H15:H20)</f>
        <v>1</v>
      </c>
      <c r="I21" s="28">
        <f>COUNTA(I15:I20)</f>
        <v>2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/>
      <c r="H23" s="51">
        <v>0.14285714285714285</v>
      </c>
      <c r="I23" s="20"/>
    </row>
    <row r="24" spans="2:9" ht="11.25">
      <c r="B24" s="32" t="s">
        <v>63</v>
      </c>
      <c r="C24" s="32"/>
      <c r="D24" s="32"/>
      <c r="E24" s="52" t="s">
        <v>64</v>
      </c>
      <c r="F24" s="25" t="s">
        <v>14</v>
      </c>
      <c r="G24" s="51"/>
      <c r="H24" s="33"/>
      <c r="I24" s="20" t="s">
        <v>20</v>
      </c>
    </row>
    <row r="25" spans="2:9" ht="11.25">
      <c r="B25" s="32" t="s">
        <v>80</v>
      </c>
      <c r="C25" s="32"/>
      <c r="D25" s="32"/>
      <c r="E25" s="52" t="s">
        <v>81</v>
      </c>
      <c r="F25" s="64" t="s">
        <v>14</v>
      </c>
      <c r="G25" s="51">
        <v>0.14285714285714285</v>
      </c>
      <c r="H25" s="33"/>
      <c r="I25" s="20"/>
    </row>
    <row r="26" spans="2:9" ht="11.25">
      <c r="B26" s="32" t="s">
        <v>71</v>
      </c>
      <c r="C26" s="32"/>
      <c r="D26" s="32"/>
      <c r="E26" s="52" t="s">
        <v>65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77</v>
      </c>
      <c r="C27" s="32"/>
      <c r="D27" s="32"/>
      <c r="E27" s="52" t="s">
        <v>78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66</v>
      </c>
      <c r="C29" s="32"/>
      <c r="D29" s="32"/>
      <c r="E29" s="52" t="s">
        <v>84</v>
      </c>
      <c r="F29" s="25" t="s">
        <v>14</v>
      </c>
      <c r="G29" s="51">
        <v>0.14285714285714285</v>
      </c>
      <c r="H29" s="33"/>
      <c r="I29" s="20"/>
    </row>
    <row r="30" spans="2:9" ht="11.25">
      <c r="B30" s="32" t="s">
        <v>67</v>
      </c>
      <c r="C30" s="32"/>
      <c r="D30" s="32"/>
      <c r="E30" s="52" t="s">
        <v>68</v>
      </c>
      <c r="F30" s="25" t="s">
        <v>14</v>
      </c>
      <c r="G30" s="51"/>
      <c r="H30" s="33"/>
      <c r="I30" s="20" t="s">
        <v>20</v>
      </c>
    </row>
    <row r="31" spans="2:9" ht="11.25">
      <c r="B31" s="32" t="s">
        <v>54</v>
      </c>
      <c r="C31" s="32"/>
      <c r="D31" s="32"/>
      <c r="E31" s="52" t="s">
        <v>53</v>
      </c>
      <c r="F31" s="25" t="s">
        <v>14</v>
      </c>
      <c r="G31" s="51">
        <v>0.14285714285714285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COUNTA(F22:F32)</f>
        <v>9</v>
      </c>
      <c r="G33" s="29">
        <f>SUM(G22:G32)</f>
        <v>0.857142857142857</v>
      </c>
      <c r="H33" s="30">
        <f>SUM(H22:H32)</f>
        <v>0.14285714285714285</v>
      </c>
      <c r="I33" s="28">
        <f>COUNTA(I22:I32)</f>
        <v>2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0.5</v>
      </c>
      <c r="H35" s="51"/>
      <c r="I35" s="20"/>
    </row>
    <row r="36" spans="2:9" ht="11.25">
      <c r="B36" s="32" t="s">
        <v>36</v>
      </c>
      <c r="C36" s="32"/>
      <c r="D36" s="32"/>
      <c r="E36" s="52" t="s">
        <v>37</v>
      </c>
      <c r="F36" s="25" t="s">
        <v>14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8">
        <f>COUNTA(F34:F37)</f>
        <v>2</v>
      </c>
      <c r="G38" s="29">
        <f>SUM(G34:G37)</f>
        <v>1</v>
      </c>
      <c r="H38" s="30">
        <f>SUM(H34:H37)</f>
        <v>0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39</v>
      </c>
      <c r="C40" s="32"/>
      <c r="D40" s="32"/>
      <c r="E40" s="52" t="s">
        <v>51</v>
      </c>
      <c r="F40" s="25" t="s">
        <v>14</v>
      </c>
      <c r="G40" s="51">
        <v>0.5</v>
      </c>
      <c r="H40" s="33"/>
      <c r="I40" s="20"/>
    </row>
    <row r="41" spans="2:9" ht="11.25">
      <c r="B41" s="32" t="s">
        <v>58</v>
      </c>
      <c r="C41" s="32"/>
      <c r="D41" s="32"/>
      <c r="E41" s="52" t="s">
        <v>59</v>
      </c>
      <c r="F41" s="25" t="s">
        <v>14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8">
        <f>COUNTA(F39:F41)</f>
        <v>2</v>
      </c>
      <c r="G43" s="29">
        <f>SUM(G39:G41)</f>
        <v>1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44</v>
      </c>
      <c r="C45" s="32"/>
      <c r="D45" s="32"/>
      <c r="E45" s="52" t="s">
        <v>45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74</v>
      </c>
      <c r="C46" s="32"/>
      <c r="D46" s="32"/>
      <c r="E46" s="52" t="s">
        <v>75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47</v>
      </c>
      <c r="C47" s="32"/>
      <c r="D47" s="32"/>
      <c r="E47" s="52" t="s">
        <v>76</v>
      </c>
      <c r="F47" s="25" t="s">
        <v>14</v>
      </c>
      <c r="G47" s="51">
        <v>0.3333333333333333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COUNTA(F44:F48)</f>
        <v>3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41</v>
      </c>
      <c r="C51" s="32"/>
      <c r="D51" s="32"/>
      <c r="E51" s="52" t="s">
        <v>46</v>
      </c>
      <c r="F51" s="25" t="s">
        <v>14</v>
      </c>
      <c r="G51" s="51"/>
      <c r="H51" s="51"/>
      <c r="I51" s="20" t="s">
        <v>20</v>
      </c>
    </row>
    <row r="52" spans="2:9" ht="11.25">
      <c r="B52" s="32" t="s">
        <v>69</v>
      </c>
      <c r="C52" s="32"/>
      <c r="D52" s="32"/>
      <c r="E52" s="52" t="s">
        <v>70</v>
      </c>
      <c r="F52" s="25" t="s">
        <v>14</v>
      </c>
      <c r="G52" s="51"/>
      <c r="H52" s="51"/>
      <c r="I52" s="20" t="s">
        <v>20</v>
      </c>
    </row>
    <row r="53" spans="2:9" ht="11.25">
      <c r="B53" s="32" t="s">
        <v>35</v>
      </c>
      <c r="C53" s="32"/>
      <c r="D53" s="32"/>
      <c r="E53" s="52" t="s">
        <v>55</v>
      </c>
      <c r="F53" s="25" t="s">
        <v>14</v>
      </c>
      <c r="G53" s="51"/>
      <c r="H53" s="51"/>
      <c r="I53" s="20" t="s">
        <v>20</v>
      </c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COUNTA(F50:F54)</f>
        <v>3</v>
      </c>
      <c r="G55" s="29">
        <f>SUM(G50:G54)</f>
        <v>0</v>
      </c>
      <c r="H55" s="30">
        <f>SUM(H50:H54)</f>
        <v>0</v>
      </c>
      <c r="I55" s="28">
        <f>COUNTA(I50:I54)</f>
        <v>3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F14+F21+F55+F49+F33+F43+F38</f>
        <v>25</v>
      </c>
      <c r="G58" s="43">
        <f>G14+G21+G55+G49+G33+G43+G38</f>
        <v>4.857142857142857</v>
      </c>
      <c r="H58" s="43">
        <f>H14+H21+H55+H49+H33+H43+H38</f>
        <v>1.1428571428571428</v>
      </c>
      <c r="I58" s="28">
        <f>I14+I21+I55+I49+I33+I43+I38</f>
        <v>7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0.8095238095238094</v>
      </c>
      <c r="H59" s="45">
        <f>IF((G58+H58)=0,"",H58/(G58+H58))</f>
        <v>0.19047619047619047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3:I13 F15:I15">
      <formula1>#REF!</formula1>
    </dataValidation>
    <dataValidation type="list" showInputMessage="1" showErrorMessage="1" sqref="F35:F36 F45:F47 F40:F42 F23:F31 F16:F19 F51:F53">
      <formula1>$B$76:$B$77</formula1>
    </dataValidation>
    <dataValidation type="list" showInputMessage="1" showErrorMessage="1" sqref="I35:I36 I45:I47 I40:I42 I11:I12 I23:I31 I16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091621</cp:lastModifiedBy>
  <cp:lastPrinted>2001-05-29T14:33:52Z</cp:lastPrinted>
  <dcterms:created xsi:type="dcterms:W3CDTF">2000-03-13T15:50:20Z</dcterms:created>
  <dcterms:modified xsi:type="dcterms:W3CDTF">2021-09-16T19:04:38Z</dcterms:modified>
  <cp:category/>
  <cp:version/>
  <cp:contentType/>
  <cp:contentStatus/>
</cp:coreProperties>
</file>