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'Vote'!$G$15:$H$58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<sst xmlns="http://schemas.openxmlformats.org/spreadsheetml/2006/main" count="124" uniqueCount="89">
  <si>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</si>
  <si>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</si>
  <si>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</si>
  <si>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</si>
  <si>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</si>
  <si>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</si>
  <si>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</si>
  <si>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</si>
  <si>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</si>
  <si>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</si>
  <si>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</si>
  <si>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</si>
  <si>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</si>
  <si>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</si>
  <si>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</si>
  <si>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</si>
  <si>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</si>
  <si>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</si>
  <si>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</si>
  <si>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</si>
  <si>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</si>
  <si>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</si>
  <si>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</si>
  <si>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</si>
  <si>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</si>
  <si>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</si>
  <si>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</si>
  <si>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</si>
  <si>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</si>
  <si>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</si>
  <si>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</si>
  <si>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</si>
  <si>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</si>
  <si>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</si>
  <si>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</si>
  <si>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</si>
  <si>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</si>
  <si>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</si>
  <si>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</si>
  <si>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</si>
  <si>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</si>
  <si>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</si>
  <si>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</si>
  <si>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</si>
  <si>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</si>
  <si>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</si>
  <si>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</si>
  <si>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</si>
  <si>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</si>
  <si>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</si>
  <si>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</si>
  <si>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</si>
  <si>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</si>
  <si>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</si>
  <si>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</si>
  <si>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</si>
  <si>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</si>
  <si>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</si>
  <si>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</si>
  <si>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</si>
  <si>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</si>
  <si>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Brazos Electric Power Cooperative</t>
  </si>
  <si>
    <t>Shari Heino</t>
  </si>
  <si>
    <t>Exelon</t>
  </si>
  <si>
    <t>Lori Simpson</t>
  </si>
  <si>
    <t>Bob Wittmeyer</t>
  </si>
  <si>
    <t>Enel Green Power NA</t>
  </si>
  <si>
    <t>Calpine</t>
  </si>
  <si>
    <t>Bryan Sams</t>
  </si>
  <si>
    <t>Austin Energy</t>
  </si>
  <si>
    <t>Murali Sithuraj</t>
  </si>
  <si>
    <t>Broad Reach Power</t>
  </si>
  <si>
    <t>LCRA</t>
  </si>
  <si>
    <t>Kim Rainwater</t>
  </si>
  <si>
    <t>CenterPoint Energy</t>
  </si>
  <si>
    <t>Anthony Johnson</t>
  </si>
  <si>
    <t xml:space="preserve">Blake Gross  </t>
  </si>
  <si>
    <t>Jupiter Power</t>
  </si>
  <si>
    <t>Marty Downey</t>
  </si>
  <si>
    <t>Need &gt;50% to Pass</t>
  </si>
  <si>
    <t>ENGIE</t>
  </si>
  <si>
    <t>Bob Helton</t>
  </si>
  <si>
    <t>Ann Coultas</t>
  </si>
  <si>
    <t>Invenergy</t>
  </si>
  <si>
    <t>Tom Burke</t>
  </si>
  <si>
    <t>PRS Motion:  To grant NPRR1090 Urgent status; to recommend approval of NPRR1090 as amended by the 9/7/21 WMS comments as revised by PRS; and to forward to TAC NPRR1090 and the Impact Analysis with a recommended priority of 2021 and rank of 3360</t>
  </si>
  <si>
    <t>Motion Carries</t>
  </si>
  <si>
    <t>Date:  September 16, 2021</t>
  </si>
  <si>
    <t>Prepared by:  Brittney Albracht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</si>
</sst>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85</v>
      </c>
      <c r="C3" s="69"/>
      <c r="D3" s="69"/>
      <c r="E3" s="6"/>
      <c r="F3" s="56" t="s">
        <v>21</v>
      </c>
      <c r="G3" s="65" t="s">
        <v>86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58" t="s">
        <v>19</v>
      </c>
      <c r="G5" s="59">
        <f>IF((G58+H58)=0,"",G58)</f>
        <v>5.5</v>
      </c>
      <c r="H5" s="59">
        <f>IF((G58+H58)=0,"",H58)</f>
        <v>0.5</v>
      </c>
      <c r="I5" s="60">
        <f>I58</f>
        <v>0</v>
      </c>
    </row>
    <row r="6" spans="2:9" ht="22.5" customHeight="1">
      <c r="B6" s="6" t="s">
        <v>88</v>
      </c>
      <c r="C6" s="14"/>
      <c r="D6" s="15"/>
      <c r="E6" s="16"/>
      <c r="F6" s="62" t="s">
        <v>79</v>
      </c>
      <c r="G6" s="61">
        <f>G59</f>
        <v>0.9166666666666666</v>
      </c>
      <c r="H6" s="61">
        <f>H59</f>
        <v>0.08333333333333333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56</v>
      </c>
      <c r="C16" s="23"/>
      <c r="D16" s="23"/>
      <c r="E16" s="24" t="s">
        <v>57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61</v>
      </c>
      <c r="C17" s="23"/>
      <c r="D17" s="23"/>
      <c r="E17" s="24" t="s">
        <v>62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72</v>
      </c>
      <c r="C18" s="23"/>
      <c r="D18" s="23"/>
      <c r="E18" s="24" t="s">
        <v>73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0.125</v>
      </c>
      <c r="H23" s="33"/>
      <c r="I23" s="20"/>
    </row>
    <row r="24" spans="2:9" ht="11.25">
      <c r="B24" s="32" t="s">
        <v>63</v>
      </c>
      <c r="C24" s="32"/>
      <c r="D24" s="32"/>
      <c r="E24" s="52" t="s">
        <v>64</v>
      </c>
      <c r="F24" s="25" t="s">
        <v>14</v>
      </c>
      <c r="G24" s="51">
        <v>0.125</v>
      </c>
      <c r="H24" s="33"/>
      <c r="I24" s="20"/>
    </row>
    <row r="25" spans="2:9" ht="11.25">
      <c r="B25" s="32" t="s">
        <v>80</v>
      </c>
      <c r="C25" s="32"/>
      <c r="D25" s="32"/>
      <c r="E25" s="52" t="s">
        <v>81</v>
      </c>
      <c r="F25" s="64" t="s">
        <v>14</v>
      </c>
      <c r="G25" s="51">
        <v>0.125</v>
      </c>
      <c r="H25" s="33"/>
      <c r="I25" s="20"/>
    </row>
    <row r="26" spans="2:9" ht="11.25">
      <c r="B26" s="32" t="s">
        <v>71</v>
      </c>
      <c r="C26" s="32"/>
      <c r="D26" s="32"/>
      <c r="E26" s="52" t="s">
        <v>65</v>
      </c>
      <c r="F26" s="25" t="s">
        <v>14</v>
      </c>
      <c r="G26" s="51">
        <v>0.125</v>
      </c>
      <c r="H26" s="33"/>
      <c r="I26" s="20"/>
    </row>
    <row r="27" spans="2:9" ht="11.25">
      <c r="B27" s="32" t="s">
        <v>77</v>
      </c>
      <c r="C27" s="32"/>
      <c r="D27" s="32"/>
      <c r="E27" s="52" t="s">
        <v>78</v>
      </c>
      <c r="F27" s="25" t="s">
        <v>14</v>
      </c>
      <c r="G27" s="51">
        <v>0.125</v>
      </c>
      <c r="H27" s="33"/>
      <c r="I27" s="20"/>
    </row>
    <row r="28" spans="2:9" ht="11.25">
      <c r="B28" s="32" t="s">
        <v>83</v>
      </c>
      <c r="C28" s="32"/>
      <c r="D28" s="32"/>
      <c r="E28" s="52" t="s">
        <v>84</v>
      </c>
      <c r="F28" s="64" t="s">
        <v>14</v>
      </c>
      <c r="G28" s="51">
        <v>0.125</v>
      </c>
      <c r="H28" s="33"/>
      <c r="I28" s="20"/>
    </row>
    <row r="29" spans="2:9" ht="11.25">
      <c r="B29" s="32" t="s">
        <v>66</v>
      </c>
      <c r="C29" s="32"/>
      <c r="D29" s="32"/>
      <c r="E29" s="52" t="s">
        <v>82</v>
      </c>
      <c r="F29" s="25" t="s">
        <v>14</v>
      </c>
      <c r="G29" s="51">
        <v>0.125</v>
      </c>
      <c r="H29" s="33"/>
      <c r="I29" s="20"/>
    </row>
    <row r="30" spans="2:9" ht="11.25">
      <c r="B30" s="32" t="s">
        <v>67</v>
      </c>
      <c r="C30" s="32"/>
      <c r="D30" s="32"/>
      <c r="E30" s="52" t="s">
        <v>68</v>
      </c>
      <c r="F30" s="25"/>
      <c r="G30" s="51"/>
      <c r="H30" s="33"/>
      <c r="I30" s="20"/>
    </row>
    <row r="31" spans="2:9" ht="11.25">
      <c r="B31" s="32" t="s">
        <v>54</v>
      </c>
      <c r="C31" s="32"/>
      <c r="D31" s="32"/>
      <c r="E31" s="52" t="s">
        <v>53</v>
      </c>
      <c r="F31" s="25" t="s">
        <v>14</v>
      </c>
      <c r="G31" s="51">
        <v>0.125</v>
      </c>
      <c r="H31" s="51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COUNTA(F22:F32)</f>
        <v>8</v>
      </c>
      <c r="G33" s="29">
        <f>SUM(G22:G32)</f>
        <v>1</v>
      </c>
      <c r="H33" s="30">
        <f>SUM(H22:H32)</f>
        <v>0</v>
      </c>
      <c r="I33" s="28">
        <f>COUNTA(I22:I32)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2" t="s">
        <v>34</v>
      </c>
      <c r="C35" s="32"/>
      <c r="D35" s="32"/>
      <c r="E35" s="52" t="s">
        <v>38</v>
      </c>
      <c r="F35" s="25" t="s">
        <v>14</v>
      </c>
      <c r="G35" s="51">
        <v>0.5</v>
      </c>
      <c r="H35" s="51"/>
      <c r="I35" s="20"/>
    </row>
    <row r="36" spans="2:9" ht="11.25">
      <c r="B36" s="32" t="s">
        <v>36</v>
      </c>
      <c r="C36" s="32"/>
      <c r="D36" s="32"/>
      <c r="E36" s="52" t="s">
        <v>37</v>
      </c>
      <c r="F36" s="25" t="s">
        <v>14</v>
      </c>
      <c r="G36" s="51"/>
      <c r="H36" s="51">
        <v>0.5</v>
      </c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8">
        <f>COUNTA(F34:F37)</f>
        <v>2</v>
      </c>
      <c r="G38" s="29">
        <f>SUM(G34:G37)</f>
        <v>0.5</v>
      </c>
      <c r="H38" s="30">
        <f>SUM(H34:H37)</f>
        <v>0.5</v>
      </c>
      <c r="I38" s="28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2" t="s">
        <v>39</v>
      </c>
      <c r="C40" s="32"/>
      <c r="D40" s="32"/>
      <c r="E40" s="52" t="s">
        <v>51</v>
      </c>
      <c r="F40" s="25"/>
      <c r="G40" s="51"/>
      <c r="H40" s="33"/>
      <c r="I40" s="20"/>
    </row>
    <row r="41" spans="2:9" ht="11.25">
      <c r="B41" s="32" t="s">
        <v>58</v>
      </c>
      <c r="C41" s="32"/>
      <c r="D41" s="32"/>
      <c r="E41" s="52" t="s">
        <v>59</v>
      </c>
      <c r="F41" s="25"/>
      <c r="G41" s="51"/>
      <c r="H41" s="33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8">
        <f>COUNTA(F39:F41)</f>
        <v>0</v>
      </c>
      <c r="G43" s="29">
        <f>SUM(G39:G41)</f>
        <v>0</v>
      </c>
      <c r="H43" s="30">
        <f>SUM(H39:H41)</f>
        <v>0</v>
      </c>
      <c r="I43" s="28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2" t="s">
        <v>44</v>
      </c>
      <c r="C45" s="32"/>
      <c r="D45" s="32"/>
      <c r="E45" s="52" t="s">
        <v>45</v>
      </c>
      <c r="F45" s="25" t="s">
        <v>14</v>
      </c>
      <c r="G45" s="51">
        <v>0.3333333333333333</v>
      </c>
      <c r="H45" s="51"/>
      <c r="I45" s="20"/>
    </row>
    <row r="46" spans="2:9" ht="11.25">
      <c r="B46" s="32" t="s">
        <v>74</v>
      </c>
      <c r="C46" s="32"/>
      <c r="D46" s="32"/>
      <c r="E46" s="52" t="s">
        <v>75</v>
      </c>
      <c r="F46" s="25" t="s">
        <v>14</v>
      </c>
      <c r="G46" s="51">
        <v>0.3333333333333333</v>
      </c>
      <c r="H46" s="51"/>
      <c r="I46" s="20"/>
    </row>
    <row r="47" spans="2:9" ht="11.25">
      <c r="B47" s="32" t="s">
        <v>47</v>
      </c>
      <c r="C47" s="32"/>
      <c r="D47" s="32"/>
      <c r="E47" s="52" t="s">
        <v>76</v>
      </c>
      <c r="F47" s="25" t="s">
        <v>14</v>
      </c>
      <c r="G47" s="51">
        <v>0.3333333333333333</v>
      </c>
      <c r="H47" s="51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8">
        <f>COUNTA(F44:F48)</f>
        <v>3</v>
      </c>
      <c r="G49" s="29">
        <f>SUM(G44:G48)</f>
        <v>1</v>
      </c>
      <c r="H49" s="30">
        <f>SUM(H44:H48)</f>
        <v>0</v>
      </c>
      <c r="I49" s="28">
        <f>COUNTA(I44:I48)</f>
        <v>0</v>
      </c>
    </row>
    <row r="50" spans="2:9" ht="11.25">
      <c r="B50" s="6" t="s">
        <v>10</v>
      </c>
      <c r="C50" s="6"/>
      <c r="D50" s="6"/>
      <c r="E50" s="6"/>
      <c r="F50" s="6"/>
      <c r="G50" s="31"/>
      <c r="H50" s="31"/>
      <c r="I50" s="20"/>
    </row>
    <row r="51" spans="2:9" ht="11.25">
      <c r="B51" s="32" t="s">
        <v>41</v>
      </c>
      <c r="C51" s="32"/>
      <c r="D51" s="32"/>
      <c r="E51" s="52" t="s">
        <v>46</v>
      </c>
      <c r="F51" s="25" t="s">
        <v>14</v>
      </c>
      <c r="G51" s="51">
        <v>0.3333333333333333</v>
      </c>
      <c r="H51" s="51"/>
      <c r="I51" s="20"/>
    </row>
    <row r="52" spans="2:9" ht="11.25">
      <c r="B52" s="32" t="s">
        <v>69</v>
      </c>
      <c r="C52" s="32"/>
      <c r="D52" s="32"/>
      <c r="E52" s="52" t="s">
        <v>70</v>
      </c>
      <c r="F52" s="25" t="s">
        <v>14</v>
      </c>
      <c r="G52" s="51">
        <v>0.3333333333333333</v>
      </c>
      <c r="H52" s="51"/>
      <c r="I52" s="20"/>
    </row>
    <row r="53" spans="2:9" ht="11.25">
      <c r="B53" s="32" t="s">
        <v>35</v>
      </c>
      <c r="C53" s="32"/>
      <c r="D53" s="32"/>
      <c r="E53" s="52" t="s">
        <v>55</v>
      </c>
      <c r="F53" s="25" t="s">
        <v>14</v>
      </c>
      <c r="G53" s="51">
        <v>0.3333333333333333</v>
      </c>
      <c r="H53" s="51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19</v>
      </c>
      <c r="F55" s="28">
        <f>COUNTA(F50:F54)</f>
        <v>3</v>
      </c>
      <c r="G55" s="29">
        <f>SUM(G50:G54)</f>
        <v>1</v>
      </c>
      <c r="H55" s="30">
        <f>SUM(H50:H54)</f>
        <v>0</v>
      </c>
      <c r="I55" s="28">
        <f>COUNTA(I50:I54)</f>
        <v>0</v>
      </c>
    </row>
    <row r="56" spans="2:9" ht="11.2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1.2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2" thickBot="1">
      <c r="B58" s="16"/>
      <c r="C58" s="6"/>
      <c r="D58" s="6"/>
      <c r="E58" s="1" t="s">
        <v>19</v>
      </c>
      <c r="F58" s="28">
        <f>F14+F21+F55+F49+F33+F43+F38</f>
        <v>22</v>
      </c>
      <c r="G58" s="43">
        <f>G14+G21+G55+G49+G33+G43+G38</f>
        <v>5.5</v>
      </c>
      <c r="H58" s="43">
        <f>H14+H21+H55+H49+H33+H43+H38</f>
        <v>0.5</v>
      </c>
      <c r="I58" s="28">
        <f>I14+I21+I55+I49+I33+I43+I38</f>
        <v>0</v>
      </c>
    </row>
    <row r="59" spans="2:9" ht="12.75" thickBot="1" thickTop="1">
      <c r="B59" s="44"/>
      <c r="C59" s="16"/>
      <c r="D59" s="16"/>
      <c r="E59" s="16"/>
      <c r="F59" s="1" t="s">
        <v>5</v>
      </c>
      <c r="G59" s="45">
        <f>IF((G58+H58)=0,"",G58/(G58+H58))</f>
        <v>0.9166666666666666</v>
      </c>
      <c r="H59" s="45">
        <f>IF((G58+H58)=0,"",H58/(G58+H58))</f>
        <v>0.08333333333333333</v>
      </c>
      <c r="I59" s="19"/>
    </row>
    <row r="60" spans="2:9" ht="12" thickTop="1">
      <c r="B60" s="44"/>
      <c r="C60" s="16"/>
      <c r="D60" s="16"/>
      <c r="E60" s="16"/>
      <c r="F60" s="8"/>
      <c r="G60" s="8"/>
      <c r="H60" s="8"/>
      <c r="I60" s="11"/>
    </row>
    <row r="62" ht="12" hidden="1" thickBot="1">
      <c r="B62" s="47" t="s">
        <v>24</v>
      </c>
    </row>
    <row r="63" ht="12" hidden="1" thickTop="1">
      <c r="B63" s="48" t="s">
        <v>17</v>
      </c>
    </row>
    <row r="64" ht="11.25" hidden="1">
      <c r="B64" s="48" t="s">
        <v>16</v>
      </c>
    </row>
    <row r="65" ht="11.25" hidden="1">
      <c r="B65" s="49" t="s">
        <v>18</v>
      </c>
    </row>
    <row r="66" ht="11.25" hidden="1"/>
    <row r="67" ht="12" hidden="1" thickBot="1">
      <c r="B67" s="47" t="s">
        <v>25</v>
      </c>
    </row>
    <row r="68" ht="12" hidden="1" thickTop="1">
      <c r="B68" s="48" t="s">
        <v>22</v>
      </c>
    </row>
    <row r="69" ht="11.25" hidden="1">
      <c r="B69" s="63" t="s">
        <v>23</v>
      </c>
    </row>
    <row r="70" ht="11.25" hidden="1"/>
    <row r="71" ht="12" hidden="1" thickBot="1">
      <c r="B71" s="47" t="s">
        <v>26</v>
      </c>
    </row>
    <row r="72" ht="12" hidden="1" thickTop="1">
      <c r="B72" s="48" t="s">
        <v>20</v>
      </c>
    </row>
    <row r="73" ht="11.25" hidden="1">
      <c r="B73" s="49"/>
    </row>
    <row r="74" ht="11.25" hidden="1"/>
    <row r="75" ht="12" hidden="1" thickBot="1">
      <c r="B75" s="47" t="s">
        <v>27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>
        <v>1</v>
      </c>
    </row>
    <row r="85" ht="11.2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3:I13 F15:I15">
      <formula1>#REF!</formula1>
    </dataValidation>
    <dataValidation type="list" showInputMessage="1" showErrorMessage="1" sqref="F35:F36 F45:F47 F40:F42 F23:F31 F16:F19 F51:F53">
      <formula1>$B$76:$B$77</formula1>
    </dataValidation>
    <dataValidation type="list" showInputMessage="1" showErrorMessage="1" sqref="I35:I36 I45:I47 I40:I42 I11:I12 I23:I31 I16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allowBlank="1" showInputMessage="1" showErrorMessage="1" sqref="F11:F12">
      <formula1>$B$76:$B$77</formula1>
    </dataValidation>
    <dataValidation type="list" showInputMessage="1" showErrorMessage="1" sqref="D11:D12">
      <formula1>$B$63:$B$65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091621</cp:lastModifiedBy>
  <cp:lastPrinted>2001-05-29T14:33:52Z</cp:lastPrinted>
  <dcterms:created xsi:type="dcterms:W3CDTF">2000-03-13T15:50:20Z</dcterms:created>
  <dcterms:modified xsi:type="dcterms:W3CDTF">2021-09-16T19:03:53Z</dcterms:modified>
  <cp:category/>
  <cp:version/>
  <cp:contentType/>
  <cp:contentStatus/>
</cp:coreProperties>
</file>