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24226"/>
  <mc:AlternateContent xmlns:mc="http://schemas.openxmlformats.org/markup-compatibility/2006">
    <mc:Choice Requires="x15">
      <x15ac:absPath xmlns:x15ac="http://schemas.microsoft.com/office/spreadsheetml/2010/11/ac" url="M:\Market Rules\Market Rules Info\Meeting Management\TAC Meetings\"/>
    </mc:Choice>
  </mc:AlternateContent>
  <xr:revisionPtr revIDLastSave="0" documentId="14_{08C1DD35-F912-4BD4-A696-43B4C28EFC20}" xr6:coauthVersionLast="46" xr6:coauthVersionMax="46" xr10:uidLastSave="{00000000-0000-0000-0000-000000000000}"/>
  <bookViews>
    <workbookView xWindow="-120" yWindow="-120" windowWidth="20730" windowHeight="11160" activeTab="2" xr2:uid="{00000000-000D-0000-FFFF-FFFF00000000}"/>
  </bookViews>
  <sheets>
    <sheet name="Goal vs Request Matrix" sheetId="1" r:id="rId1"/>
    <sheet name="LookUps" sheetId="3" state="hidden" r:id="rId2"/>
    <sheet name="Summary" sheetId="2" r:id="rId3"/>
  </sheets>
  <definedNames>
    <definedName name="_xlnm._FilterDatabase" localSheetId="0" hidden="1">'Goal vs Request Matrix'!$A$21:$U$130</definedName>
    <definedName name="_xlnm.Print_Area" localSheetId="2">Summary!$A$1:$P$69</definedName>
    <definedName name="_xlnm.Print_Titles" localSheetId="0">'Goal vs Request Matrix'!$21:$21</definedName>
    <definedName name="Status">LookUps!$A$2:$A$3</definedName>
  </definedNames>
  <calcPr calcId="191029"/>
  <pivotCaches>
    <pivotCache cacheId="1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30" i="1" l="1"/>
  <c r="Y130" i="1"/>
  <c r="Z130" i="1"/>
  <c r="AA130" i="1"/>
  <c r="X129" i="1"/>
  <c r="Y129" i="1"/>
  <c r="Z129" i="1"/>
  <c r="AA129" i="1"/>
  <c r="X128" i="1"/>
  <c r="Y128" i="1"/>
  <c r="Z128" i="1"/>
  <c r="AA128" i="1"/>
  <c r="X127" i="1"/>
  <c r="Y127" i="1"/>
  <c r="Z127" i="1"/>
  <c r="AA127" i="1"/>
  <c r="X126" i="1"/>
  <c r="Y126" i="1"/>
  <c r="Z126" i="1"/>
  <c r="AA126" i="1"/>
  <c r="X125" i="1"/>
  <c r="Y125" i="1"/>
  <c r="Z125" i="1"/>
  <c r="AA125" i="1"/>
  <c r="X124" i="1"/>
  <c r="Y124" i="1"/>
  <c r="Z124" i="1"/>
  <c r="AA124" i="1"/>
  <c r="X123" i="1"/>
  <c r="Y123" i="1"/>
  <c r="Z123" i="1"/>
  <c r="AA123" i="1"/>
  <c r="X122" i="1"/>
  <c r="Y122" i="1"/>
  <c r="Z122" i="1"/>
  <c r="AA122" i="1"/>
  <c r="X121" i="1"/>
  <c r="Y121" i="1"/>
  <c r="Z121" i="1"/>
  <c r="AA121" i="1"/>
  <c r="X120" i="1"/>
  <c r="Y120" i="1"/>
  <c r="Z120" i="1"/>
  <c r="AA120" i="1"/>
  <c r="X119" i="1"/>
  <c r="Y119" i="1"/>
  <c r="Z119" i="1"/>
  <c r="AA119" i="1"/>
  <c r="X118" i="1"/>
  <c r="Y118" i="1"/>
  <c r="Z118" i="1"/>
  <c r="AA118" i="1"/>
  <c r="X117" i="1"/>
  <c r="Y117" i="1"/>
  <c r="Z117" i="1"/>
  <c r="AA117" i="1"/>
  <c r="X116" i="1"/>
  <c r="Y116" i="1"/>
  <c r="Z116" i="1"/>
  <c r="AA116" i="1"/>
  <c r="X115" i="1"/>
  <c r="Y115" i="1"/>
  <c r="Z115" i="1"/>
  <c r="AA115" i="1"/>
  <c r="X114" i="1"/>
  <c r="Y114" i="1"/>
  <c r="Z114" i="1"/>
  <c r="AA114" i="1"/>
  <c r="X113" i="1"/>
  <c r="Y113" i="1"/>
  <c r="Z113" i="1"/>
  <c r="AA113" i="1"/>
  <c r="X112" i="1"/>
  <c r="Y112" i="1"/>
  <c r="Z112" i="1"/>
  <c r="AA112" i="1"/>
  <c r="X111" i="1"/>
  <c r="Y111" i="1"/>
  <c r="Z111" i="1"/>
  <c r="AA111" i="1"/>
  <c r="X110" i="1"/>
  <c r="Y110" i="1"/>
  <c r="Z110" i="1"/>
  <c r="AA110" i="1"/>
  <c r="X109" i="1"/>
  <c r="Y109" i="1"/>
  <c r="Z109" i="1"/>
  <c r="AA109" i="1"/>
  <c r="X108" i="1"/>
  <c r="Y108" i="1"/>
  <c r="Z108" i="1"/>
  <c r="AA108" i="1"/>
  <c r="X107" i="1"/>
  <c r="Y107" i="1"/>
  <c r="Z107" i="1"/>
  <c r="AA107" i="1"/>
  <c r="X106" i="1"/>
  <c r="Y106" i="1"/>
  <c r="Z106" i="1"/>
  <c r="AA106" i="1"/>
  <c r="X105" i="1"/>
  <c r="Y105" i="1"/>
  <c r="Z105" i="1"/>
  <c r="AA105" i="1"/>
  <c r="X104" i="1"/>
  <c r="Y104" i="1"/>
  <c r="Z104" i="1"/>
  <c r="AA104" i="1"/>
  <c r="X103" i="1"/>
  <c r="Y103" i="1"/>
  <c r="Z103" i="1"/>
  <c r="AA103" i="1"/>
  <c r="X102" i="1"/>
  <c r="Y102" i="1"/>
  <c r="Z102" i="1"/>
  <c r="AA102" i="1"/>
  <c r="X101" i="1"/>
  <c r="Y101" i="1"/>
  <c r="Z101" i="1"/>
  <c r="AA101" i="1"/>
  <c r="X100" i="1"/>
  <c r="Y100" i="1"/>
  <c r="Z100" i="1"/>
  <c r="AA100" i="1"/>
  <c r="X99" i="1"/>
  <c r="Y99" i="1"/>
  <c r="Z99" i="1"/>
  <c r="AA99" i="1"/>
  <c r="X98" i="1"/>
  <c r="Y98" i="1"/>
  <c r="Z98" i="1"/>
  <c r="AA98" i="1"/>
  <c r="X97" i="1"/>
  <c r="Y97" i="1"/>
  <c r="Z97" i="1"/>
  <c r="AA97" i="1"/>
  <c r="X96" i="1"/>
  <c r="Y96" i="1"/>
  <c r="Z96" i="1"/>
  <c r="AA96" i="1"/>
  <c r="X95" i="1"/>
  <c r="Y95" i="1"/>
  <c r="Z95" i="1"/>
  <c r="AA95" i="1"/>
  <c r="X94" i="1"/>
  <c r="Y94" i="1"/>
  <c r="Z94" i="1"/>
  <c r="AA94" i="1"/>
  <c r="X93" i="1"/>
  <c r="Y93" i="1"/>
  <c r="Z93" i="1"/>
  <c r="AA93" i="1"/>
  <c r="X92" i="1"/>
  <c r="Y92" i="1"/>
  <c r="Z92" i="1"/>
  <c r="AA92" i="1"/>
  <c r="X91" i="1"/>
  <c r="Y91" i="1"/>
  <c r="Z91" i="1"/>
  <c r="AA91" i="1"/>
  <c r="X90" i="1"/>
  <c r="Y90" i="1"/>
  <c r="Z90" i="1"/>
  <c r="AA90" i="1"/>
  <c r="X89" i="1"/>
  <c r="Y89" i="1"/>
  <c r="Z89" i="1"/>
  <c r="AA89" i="1"/>
  <c r="X88" i="1"/>
  <c r="Y88" i="1"/>
  <c r="Z88" i="1"/>
  <c r="AA88" i="1"/>
  <c r="X87" i="1"/>
  <c r="Y87" i="1"/>
  <c r="Z87" i="1"/>
  <c r="AA87" i="1"/>
  <c r="X86" i="1"/>
  <c r="Y86" i="1"/>
  <c r="Z86" i="1"/>
  <c r="AA86" i="1"/>
  <c r="X85" i="1"/>
  <c r="Y85" i="1"/>
  <c r="Z85" i="1"/>
  <c r="AA85" i="1"/>
  <c r="X84" i="1"/>
  <c r="Y84" i="1"/>
  <c r="Z84" i="1"/>
  <c r="AA84" i="1"/>
  <c r="X83" i="1"/>
  <c r="Y83" i="1"/>
  <c r="Z83" i="1"/>
  <c r="AA83" i="1"/>
  <c r="X82" i="1"/>
  <c r="Y82" i="1"/>
  <c r="Z82" i="1"/>
  <c r="AA82" i="1"/>
  <c r="X81" i="1"/>
  <c r="Y81" i="1"/>
  <c r="Z81" i="1"/>
  <c r="AA81" i="1"/>
  <c r="X80" i="1"/>
  <c r="Y80" i="1"/>
  <c r="Z80" i="1"/>
  <c r="AA80" i="1"/>
  <c r="X23" i="1"/>
  <c r="Y23" i="1"/>
  <c r="Z23" i="1"/>
  <c r="AA23" i="1"/>
  <c r="X24" i="1"/>
  <c r="Y24" i="1"/>
  <c r="Z24" i="1"/>
  <c r="AA24" i="1"/>
  <c r="X25" i="1"/>
  <c r="Y25" i="1"/>
  <c r="Z25" i="1"/>
  <c r="AA25" i="1"/>
  <c r="X26" i="1"/>
  <c r="Y26" i="1"/>
  <c r="Z26" i="1"/>
  <c r="AA26" i="1"/>
  <c r="X27" i="1"/>
  <c r="Y27" i="1"/>
  <c r="Z27" i="1"/>
  <c r="AA27" i="1"/>
  <c r="X28" i="1"/>
  <c r="Y28" i="1"/>
  <c r="Z28" i="1"/>
  <c r="AA28" i="1"/>
  <c r="X29" i="1"/>
  <c r="Y29" i="1"/>
  <c r="Z29" i="1"/>
  <c r="AA29" i="1"/>
  <c r="X30" i="1"/>
  <c r="Y30" i="1"/>
  <c r="Z30" i="1"/>
  <c r="AA30" i="1"/>
  <c r="X31" i="1"/>
  <c r="Y31" i="1"/>
  <c r="Z31" i="1"/>
  <c r="AA31" i="1"/>
  <c r="X32" i="1"/>
  <c r="Y32" i="1"/>
  <c r="Z32" i="1"/>
  <c r="AA32" i="1"/>
  <c r="X33" i="1"/>
  <c r="Y33" i="1"/>
  <c r="Z33" i="1"/>
  <c r="AA33" i="1"/>
  <c r="X34" i="1"/>
  <c r="Y34" i="1"/>
  <c r="Z34" i="1"/>
  <c r="AA34" i="1"/>
  <c r="X35" i="1"/>
  <c r="Y35" i="1"/>
  <c r="Z35" i="1"/>
  <c r="AA35" i="1"/>
  <c r="X36" i="1"/>
  <c r="Y36" i="1"/>
  <c r="Z36" i="1"/>
  <c r="AA36" i="1"/>
  <c r="X37" i="1"/>
  <c r="Y37" i="1"/>
  <c r="Z37" i="1"/>
  <c r="AA37" i="1"/>
  <c r="X38" i="1"/>
  <c r="Y38" i="1"/>
  <c r="Z38" i="1"/>
  <c r="AA38" i="1"/>
  <c r="X39" i="1"/>
  <c r="Y39" i="1"/>
  <c r="Z39" i="1"/>
  <c r="AA39" i="1"/>
  <c r="X40" i="1"/>
  <c r="Y40" i="1"/>
  <c r="Z40" i="1"/>
  <c r="AA40" i="1"/>
  <c r="X41" i="1"/>
  <c r="Y41" i="1"/>
  <c r="Z41" i="1"/>
  <c r="AA41" i="1"/>
  <c r="X42" i="1"/>
  <c r="Y42" i="1"/>
  <c r="Z42" i="1"/>
  <c r="AA42" i="1"/>
  <c r="X43" i="1"/>
  <c r="Y43" i="1"/>
  <c r="Z43" i="1"/>
  <c r="AA43" i="1"/>
  <c r="X44" i="1"/>
  <c r="Y44" i="1"/>
  <c r="Z44" i="1"/>
  <c r="AA44" i="1"/>
  <c r="X45" i="1"/>
  <c r="Y45" i="1"/>
  <c r="Z45" i="1"/>
  <c r="AA45" i="1"/>
  <c r="X46" i="1"/>
  <c r="Y46" i="1"/>
  <c r="Z46" i="1"/>
  <c r="AA46" i="1"/>
  <c r="X47" i="1"/>
  <c r="Y47" i="1"/>
  <c r="Z47" i="1"/>
  <c r="AA47" i="1"/>
  <c r="X48" i="1"/>
  <c r="Y48" i="1"/>
  <c r="Z48" i="1"/>
  <c r="AA48" i="1"/>
  <c r="X49" i="1"/>
  <c r="Y49" i="1"/>
  <c r="Z49" i="1"/>
  <c r="AA49" i="1"/>
  <c r="X50" i="1"/>
  <c r="Y50" i="1"/>
  <c r="Z50" i="1"/>
  <c r="AA50" i="1"/>
  <c r="X51" i="1"/>
  <c r="Y51" i="1"/>
  <c r="Z51" i="1"/>
  <c r="AA51" i="1"/>
  <c r="X52" i="1"/>
  <c r="Y52" i="1"/>
  <c r="Z52" i="1"/>
  <c r="AA52" i="1"/>
  <c r="X53" i="1"/>
  <c r="Y53" i="1"/>
  <c r="Z53" i="1"/>
  <c r="AA53" i="1"/>
  <c r="X54" i="1"/>
  <c r="Y54" i="1"/>
  <c r="Z54" i="1"/>
  <c r="AA54" i="1"/>
  <c r="X55" i="1"/>
  <c r="Y55" i="1"/>
  <c r="Z55" i="1"/>
  <c r="AA55" i="1"/>
  <c r="X56" i="1"/>
  <c r="Y56" i="1"/>
  <c r="Z56" i="1"/>
  <c r="AA56" i="1"/>
  <c r="X57" i="1"/>
  <c r="Y57" i="1"/>
  <c r="Z57" i="1"/>
  <c r="AA57" i="1"/>
  <c r="X58" i="1"/>
  <c r="Y58" i="1"/>
  <c r="Z58" i="1"/>
  <c r="AA58" i="1"/>
  <c r="X59" i="1"/>
  <c r="Y59" i="1"/>
  <c r="Z59" i="1"/>
  <c r="AA59" i="1"/>
  <c r="X60" i="1"/>
  <c r="Y60" i="1"/>
  <c r="Z60" i="1"/>
  <c r="AA60" i="1"/>
  <c r="X61" i="1"/>
  <c r="Y61" i="1"/>
  <c r="Z61" i="1"/>
  <c r="AA61" i="1"/>
  <c r="X62" i="1"/>
  <c r="Y62" i="1"/>
  <c r="Z62" i="1"/>
  <c r="AA62" i="1"/>
  <c r="X63" i="1"/>
  <c r="Y63" i="1"/>
  <c r="Z63" i="1"/>
  <c r="AA63" i="1"/>
  <c r="X64" i="1"/>
  <c r="Y64" i="1"/>
  <c r="Z64" i="1"/>
  <c r="AA64" i="1"/>
  <c r="X65" i="1"/>
  <c r="Y65" i="1"/>
  <c r="Z65" i="1"/>
  <c r="AA65" i="1"/>
  <c r="X66" i="1"/>
  <c r="Y66" i="1"/>
  <c r="Z66" i="1"/>
  <c r="AA66" i="1"/>
  <c r="X67" i="1"/>
  <c r="Y67" i="1"/>
  <c r="Z67" i="1"/>
  <c r="AA67" i="1"/>
  <c r="X68" i="1"/>
  <c r="Y68" i="1"/>
  <c r="Z68" i="1"/>
  <c r="AA68" i="1"/>
  <c r="X69" i="1"/>
  <c r="Y69" i="1"/>
  <c r="Z69" i="1"/>
  <c r="AA69" i="1"/>
  <c r="X70" i="1"/>
  <c r="Y70" i="1"/>
  <c r="Z70" i="1"/>
  <c r="AA70" i="1"/>
  <c r="X71" i="1"/>
  <c r="Y71" i="1"/>
  <c r="Z71" i="1"/>
  <c r="AA71" i="1"/>
  <c r="X72" i="1"/>
  <c r="Y72" i="1"/>
  <c r="Z72" i="1"/>
  <c r="AA72" i="1"/>
  <c r="X73" i="1"/>
  <c r="Y73" i="1"/>
  <c r="Z73" i="1"/>
  <c r="AA73" i="1"/>
  <c r="X74" i="1"/>
  <c r="Y74" i="1"/>
  <c r="Z74" i="1"/>
  <c r="AA74" i="1"/>
  <c r="X75" i="1"/>
  <c r="Y75" i="1"/>
  <c r="Z75" i="1"/>
  <c r="AA75" i="1"/>
  <c r="X76" i="1"/>
  <c r="Y76" i="1"/>
  <c r="Z76" i="1"/>
  <c r="AA76" i="1"/>
  <c r="X77" i="1"/>
  <c r="Y77" i="1"/>
  <c r="Z77" i="1"/>
  <c r="AA77" i="1"/>
  <c r="X78" i="1"/>
  <c r="Y78" i="1"/>
  <c r="Z78" i="1"/>
  <c r="AA78" i="1"/>
  <c r="X79" i="1"/>
  <c r="Y79" i="1"/>
  <c r="Z79" i="1"/>
  <c r="AA79" i="1"/>
  <c r="Y22" i="1"/>
  <c r="Z22" i="1"/>
  <c r="X22" i="1" l="1"/>
  <c r="AA22" i="1"/>
  <c r="D67" i="2" l="1"/>
  <c r="B67" i="2"/>
  <c r="C67" i="2"/>
  <c r="E67" i="2"/>
  <c r="E66" i="2" l="1"/>
  <c r="D66" i="2"/>
  <c r="C66" i="2"/>
  <c r="B66" i="2"/>
  <c r="C58" i="2" l="1"/>
  <c r="E60" i="2"/>
  <c r="D63" i="2"/>
  <c r="E65" i="2"/>
  <c r="B63" i="2"/>
  <c r="B62" i="2"/>
  <c r="B60" i="2"/>
  <c r="D60" i="2"/>
  <c r="D61" i="2"/>
  <c r="D65" i="2"/>
  <c r="E68" i="2"/>
  <c r="E58" i="2"/>
  <c r="B64" i="2"/>
  <c r="E59" i="2"/>
  <c r="B68" i="2"/>
  <c r="B59" i="2"/>
  <c r="C64" i="2"/>
  <c r="E61" i="2"/>
  <c r="E63" i="2"/>
  <c r="B65" i="2"/>
  <c r="C68" i="2"/>
  <c r="C59" i="2"/>
  <c r="D64" i="2"/>
  <c r="B61" i="2"/>
  <c r="E62" i="2"/>
  <c r="B58" i="2"/>
  <c r="C60" i="2"/>
  <c r="C61" i="2"/>
  <c r="C65" i="2"/>
  <c r="D68" i="2"/>
  <c r="D58" i="2"/>
  <c r="D59" i="2"/>
  <c r="E64" i="2"/>
  <c r="C62" i="2"/>
  <c r="C63" i="2"/>
  <c r="D62" i="2"/>
  <c r="B69" i="2" l="1"/>
  <c r="D69" i="2"/>
  <c r="C69" i="2"/>
  <c r="E69" i="2"/>
  <c r="B54" i="2" l="1"/>
  <c r="B53" i="2"/>
  <c r="B52" i="2"/>
  <c r="B51" i="2"/>
</calcChain>
</file>

<file path=xl/sharedStrings.xml><?xml version="1.0" encoding="utf-8"?>
<sst xmlns="http://schemas.openxmlformats.org/spreadsheetml/2006/main" count="967" uniqueCount="329">
  <si>
    <t>Status</t>
  </si>
  <si>
    <t>In Process</t>
  </si>
  <si>
    <t>Revision Request</t>
  </si>
  <si>
    <t>Request Type</t>
  </si>
  <si>
    <t>TAC Goal #</t>
  </si>
  <si>
    <t>NPRR</t>
  </si>
  <si>
    <t>NOGRR</t>
  </si>
  <si>
    <t>RMGRR</t>
  </si>
  <si>
    <t>PGRR</t>
  </si>
  <si>
    <t>SCR</t>
  </si>
  <si>
    <t>Grand Total</t>
  </si>
  <si>
    <t>Goal 1</t>
  </si>
  <si>
    <t>(All)</t>
  </si>
  <si>
    <t>Goal 2</t>
  </si>
  <si>
    <t>Goal 3</t>
  </si>
  <si>
    <t>Goal 4</t>
  </si>
  <si>
    <t>Goal 5</t>
  </si>
  <si>
    <t>Goal 6</t>
  </si>
  <si>
    <t>Goal 7</t>
  </si>
  <si>
    <t>Goal 8</t>
  </si>
  <si>
    <t>Goal 9</t>
  </si>
  <si>
    <t>Goal 10</t>
  </si>
  <si>
    <t>Goal 11</t>
  </si>
  <si>
    <t>Goal 12</t>
  </si>
  <si>
    <t>Goal 13</t>
  </si>
  <si>
    <t>Count of Revision Request addressing TAC Goals by Request Type and Status</t>
  </si>
  <si>
    <t>Values</t>
  </si>
  <si>
    <t>Sponsor</t>
  </si>
  <si>
    <t>ERCOT</t>
  </si>
  <si>
    <t>Sponsor Type</t>
  </si>
  <si>
    <t>Market Participant</t>
  </si>
  <si>
    <t>Count of Revision Request addressing TAC Goals by Sponsor Type and Status</t>
  </si>
  <si>
    <t>LPGRR</t>
  </si>
  <si>
    <t>1. Align TAC and Subcommittee Goals with the ERCOT Board of Directors’ strategic vision to work with ERCOT Staff to achieve the Board’s vision for ERCOT.</t>
  </si>
  <si>
    <t>X</t>
  </si>
  <si>
    <t>Goal 14</t>
  </si>
  <si>
    <t>VCMRR</t>
  </si>
  <si>
    <t>Approved</t>
  </si>
  <si>
    <t>COPMGRR</t>
  </si>
  <si>
    <t>RRGRR</t>
  </si>
  <si>
    <t>SMOGRR</t>
  </si>
  <si>
    <t>1</t>
  </si>
  <si>
    <t>2</t>
  </si>
  <si>
    <t>3</t>
  </si>
  <si>
    <t>4</t>
  </si>
  <si>
    <t>5</t>
  </si>
  <si>
    <t>6</t>
  </si>
  <si>
    <t>7</t>
  </si>
  <si>
    <t>8</t>
  </si>
  <si>
    <t>9</t>
  </si>
  <si>
    <t>10</t>
  </si>
  <si>
    <t>11</t>
  </si>
  <si>
    <t>12</t>
  </si>
  <si>
    <t>13</t>
  </si>
  <si>
    <t>14</t>
  </si>
  <si>
    <t>Strategic Pillar</t>
  </si>
  <si>
    <t>Totals</t>
  </si>
  <si>
    <t>2. Maintain rules that support ERCOT system reliability, promote market solutions, and are consistent with PURA, PUC, and NERC Reliability Standards.</t>
  </si>
  <si>
    <t>5. Collaborate with ERCOT Staff on current trends in fuel prices and installed resource costs through market changes.</t>
  </si>
  <si>
    <t>9. Implement Retail Market improvements and requirements.</t>
  </si>
  <si>
    <t>11. Improve settlement processes to facilitate changes in the ERCOT market design.</t>
  </si>
  <si>
    <t>13. Maintain market rules that support open access to the ERCOT markets and transmission network.</t>
  </si>
  <si>
    <t>14. Work with ERCOT Staff to develop Protocols and market improvements that support increased data transparency and data availability to the market.</t>
  </si>
  <si>
    <t>15</t>
  </si>
  <si>
    <t>Goal 15</t>
  </si>
  <si>
    <t>RR Title</t>
  </si>
  <si>
    <t>OBDRR</t>
  </si>
  <si>
    <t>Luminant</t>
  </si>
  <si>
    <t>16</t>
  </si>
  <si>
    <t>17</t>
  </si>
  <si>
    <t>Goal 16</t>
  </si>
  <si>
    <t>Goal 17</t>
  </si>
  <si>
    <t>DC Energy</t>
  </si>
  <si>
    <t>PGRR073</t>
  </si>
  <si>
    <t>Related to NPRR956, Designation of Providers of Transmission Additions</t>
  </si>
  <si>
    <t>NPRR956</t>
  </si>
  <si>
    <t>Designation of Providers of Transmission Additions</t>
  </si>
  <si>
    <t>Strategic Plan Objective</t>
  </si>
  <si>
    <t>Enhance operating capabilities</t>
  </si>
  <si>
    <t>Advance competitive solutions</t>
  </si>
  <si>
    <t>Improve information exchange</t>
  </si>
  <si>
    <t>Optimize use of ERCOT, Inc.’s resources</t>
  </si>
  <si>
    <t>NOGRR199</t>
  </si>
  <si>
    <t>Related to NPRR979, Incorporate State Estimator Standards and Telemetry Standards into Protocols</t>
  </si>
  <si>
    <t>NPRR979</t>
  </si>
  <si>
    <t>NPRR981</t>
  </si>
  <si>
    <t>NPRR984</t>
  </si>
  <si>
    <t>Incorporate State Estimator Standards and Telemetry Standards into Protocols</t>
  </si>
  <si>
    <t>Day-Ahead Market Price Correction Process</t>
  </si>
  <si>
    <t>Change ERS Standard Contract Terms</t>
  </si>
  <si>
    <t>NOGRR207</t>
  </si>
  <si>
    <t>Related to NPRR1001, Clarification of Definitions of Operating Condition Notice, Advisory, Watch, Emergency Notice, and Related Clarifications</t>
  </si>
  <si>
    <t>NOGRR210</t>
  </si>
  <si>
    <t>Related to NPRR1005, Clarify Definition of Point of Interconnection (POI) and Add Definition Point of Interconnection Bus (POIB)</t>
  </si>
  <si>
    <t>NOGRR211</t>
  </si>
  <si>
    <t>RTC – NOG 2 and 9: System Operations and Control Requirements and Monitoring Programs</t>
  </si>
  <si>
    <t>NOGRR214</t>
  </si>
  <si>
    <t>NOGRR215</t>
  </si>
  <si>
    <t>Geomagnetic Disturbance (GMD) Measurement Data Reporting</t>
  </si>
  <si>
    <t>Limit Use of Remedial Action Schemes</t>
  </si>
  <si>
    <t>RRGRR025</t>
  </si>
  <si>
    <t>Related to NPRR1039, Replace the Term MIS Public Area with ERCOT Website</t>
  </si>
  <si>
    <t>VCMRR030</t>
  </si>
  <si>
    <t>Working Group / Task Force</t>
  </si>
  <si>
    <t>NPRR994</t>
  </si>
  <si>
    <t>Clarify Generator Interconnection Neutral Project Classification</t>
  </si>
  <si>
    <t>NPRR995</t>
  </si>
  <si>
    <t>RTF-6 Create Definition and Terms for Settlement Only Energy Storage</t>
  </si>
  <si>
    <t>Broad Reach Power</t>
  </si>
  <si>
    <t>NPRR1005</t>
  </si>
  <si>
    <t>Clarify Definition of Point of Interconnection (POI) and Add Definition Point of Interconnection Bus (POIB)</t>
  </si>
  <si>
    <t>Tesla</t>
  </si>
  <si>
    <t>Reliant</t>
  </si>
  <si>
    <t>NPRR1024</t>
  </si>
  <si>
    <t>Determination of Significance with Respect to Price Correction</t>
  </si>
  <si>
    <t>NPRR1034</t>
  </si>
  <si>
    <t>Frequency-Based Limits on DC Tie Imports or Exports</t>
  </si>
  <si>
    <t>Southern Cross</t>
  </si>
  <si>
    <t>NPRR1040</t>
  </si>
  <si>
    <t>Compliance Metrics for Ancillary Service Supply Responsibility</t>
  </si>
  <si>
    <t>LCRA, STEC, Reliant</t>
  </si>
  <si>
    <t>NPRR1044</t>
  </si>
  <si>
    <t>Enhancement of SSR Mitigation Requirement</t>
  </si>
  <si>
    <t>12. Collaborate with ERCOT Staff on the review of Ancillary Service needs and implement changes as necessary.</t>
  </si>
  <si>
    <t>NPRR1045</t>
  </si>
  <si>
    <t>NPRR1046</t>
  </si>
  <si>
    <t>NPRR1047</t>
  </si>
  <si>
    <t>Additional Revisions to Remove Dynamically Scheduled Resource (DSR) from the Protocols</t>
  </si>
  <si>
    <t>Consolidate Greybox re NPRR973 and NPRR1016</t>
  </si>
  <si>
    <t>Transmission Operator Definition and Designation</t>
  </si>
  <si>
    <t>LPGRR068</t>
  </si>
  <si>
    <t>Add BUSLRG and BUSLRGDG Profile Types</t>
  </si>
  <si>
    <t>NOGRR219</t>
  </si>
  <si>
    <t>NOGRR223</t>
  </si>
  <si>
    <t>Related to NPRR1045, Transmission Operator Definition and Designation</t>
  </si>
  <si>
    <t>Add Phasor Measurement Recording Equipment Requirement to Modified Generating Facilities in Interconnection Process</t>
  </si>
  <si>
    <t>OBDRR026</t>
  </si>
  <si>
    <t>OBDRR027</t>
  </si>
  <si>
    <t>Change Shadow Price Caps to Curves and Remove Shift Factor Threshold</t>
  </si>
  <si>
    <t>IMM</t>
  </si>
  <si>
    <t>Clarify Implementation Timeline for OBDRR023</t>
  </si>
  <si>
    <t>PGRR085</t>
  </si>
  <si>
    <t>PGRR086</t>
  </si>
  <si>
    <t>PGRR087</t>
  </si>
  <si>
    <t>PGRR088</t>
  </si>
  <si>
    <t>Dynamic Model Improvements</t>
  </si>
  <si>
    <t>Related to RRGRR027, Clarify Models Required to Proceed with an FIS</t>
  </si>
  <si>
    <t>Enel Green Power</t>
  </si>
  <si>
    <t>Remedial Action Scheme Planning Assumptions</t>
  </si>
  <si>
    <t>Include Financial Security Amount in the Monthly Generator Interconnection Status Report</t>
  </si>
  <si>
    <t>RMGRR164</t>
  </si>
  <si>
    <t>Related to NPRR1062, Modify IDR Meter Requirement and Eliminate IDR Meter Requirement Report</t>
  </si>
  <si>
    <t>RRGRR027</t>
  </si>
  <si>
    <t>RRGRR028</t>
  </si>
  <si>
    <t>Clarify Models Required to Proceed with an FIS</t>
  </si>
  <si>
    <t>Transformer Impedance Clarifications</t>
  </si>
  <si>
    <t>System Protection Working Group (SPWG)</t>
  </si>
  <si>
    <t>SMOGRR024</t>
  </si>
  <si>
    <t>Implement NPRR1020</t>
  </si>
  <si>
    <t>VCMRR031</t>
  </si>
  <si>
    <t>Clarification Related to Variable Costs in Fuel Adders</t>
  </si>
  <si>
    <t>NPRR1048</t>
  </si>
  <si>
    <t>NPRR1049</t>
  </si>
  <si>
    <t>NPRR1050</t>
  </si>
  <si>
    <t>NPRR1051</t>
  </si>
  <si>
    <t>NPRR1052</t>
  </si>
  <si>
    <t>NPRR1053</t>
  </si>
  <si>
    <t>NPRR1054</t>
  </si>
  <si>
    <t>NPRR1055</t>
  </si>
  <si>
    <t>NPRR1056</t>
  </si>
  <si>
    <t>NPRR1057</t>
  </si>
  <si>
    <t>NPRR1058</t>
  </si>
  <si>
    <t>NPRR1059</t>
  </si>
  <si>
    <t>NPRR1060</t>
  </si>
  <si>
    <t>NPRR1062</t>
  </si>
  <si>
    <t>NPRR1063</t>
  </si>
  <si>
    <t>NPRR1064</t>
  </si>
  <si>
    <t>NPRR1065</t>
  </si>
  <si>
    <t>NPRR1066</t>
  </si>
  <si>
    <t>NPRR1067</t>
  </si>
  <si>
    <t>Clarification on NPRR978 Short-Term Adequacy Reports</t>
  </si>
  <si>
    <t>Management of DC Tie Load Zone Modifications</t>
  </si>
  <si>
    <t>Change to the Summer Commercial Operations Date Deadline for Including Planned Generation Capacity in Reports on the Capacity, Demand and Reserves in the ERCOT Region</t>
  </si>
  <si>
    <t>Removal of the Price Floor Applied to Day-Ahead Settlement Point Prices</t>
  </si>
  <si>
    <t>Load Zone Pricing for Settlement Only Storage Prior to NPRR995 Implementation</t>
  </si>
  <si>
    <t>BESTF-9 Exemption from Ancillary Service Supply Compliance Requirements for Energy Storage Resources Affected by EEA Level 3 Charging Suspensions</t>
  </si>
  <si>
    <t>Removal of Oklaunion Exemption Language</t>
  </si>
  <si>
    <t>AEP</t>
  </si>
  <si>
    <t>Market Notice and ERCOT Discretion re Late-Filed NOIE Eligibility Attestations for PTP Obligations with Links to an Option Bid Awards</t>
  </si>
  <si>
    <t>Market Impact Generic Transmission Constraint (GTC) Notification</t>
  </si>
  <si>
    <t>Invenergy</t>
  </si>
  <si>
    <t>Modification to Real-Time Hub Price Formulas for Fully De-Energized Hubs</t>
  </si>
  <si>
    <t>Resource Offer Modernization for Real-Time Co-Optimization</t>
  </si>
  <si>
    <t>Reliant, LCRA, Luminant, Calpine, STEC</t>
  </si>
  <si>
    <t>Ability for MOUs and ECs to Send Non-BUSIDRRQ Interval Data</t>
  </si>
  <si>
    <t>Nueces</t>
  </si>
  <si>
    <t>Improvements to ERS Testing Requirements and Other ERS Items</t>
  </si>
  <si>
    <t>Modify IDR Meter Requirement and Eliminate IDR Meter Requirement Report</t>
  </si>
  <si>
    <t>Dynamic Rating Transparency</t>
  </si>
  <si>
    <t>Identification of Chronic Congestion</t>
  </si>
  <si>
    <t>Implementation Adjustment for NPRR917</t>
  </si>
  <si>
    <t>Interconnection of Existing Generation Owned by a Municipally Owned Utility (MOU) or Electric Cooperative (EC) Transferring Load into the ERCOT System</t>
  </si>
  <si>
    <t>Market Entry Qualifications, Continued Participation Requirements, and Credit Risk Assessment</t>
  </si>
  <si>
    <t>NOGRR226</t>
  </si>
  <si>
    <t>NOGRR227</t>
  </si>
  <si>
    <t>Revision to 5% Transmission Operator (TO) Load Shedding Relay Set Point</t>
  </si>
  <si>
    <t>Add Phasor Measurement Recording Equipment Location for Main Power Transformer for Intermittent Renewable Resource (IRR)</t>
  </si>
  <si>
    <t>LCRA</t>
  </si>
  <si>
    <t>2021 TAC Goals</t>
  </si>
  <si>
    <t>4.  Improve the monitoring of resource adequacy by ensuring that studies and reports provide a representative view of evolving risks to resource adequacy as a fundamental element of system reliability and resiliency.  Recommend market improvements to support resource adequacy.</t>
  </si>
  <si>
    <t>3. Pursue clarifications to market rules and guides, which enhance the transparency of resource registration and requirements and clarify the entry process for new resources, with the explicit understanding that no changes will be made that discriminately affects the rights and obligations of resources currently participating in the wholesale and ancillary services markets.</t>
  </si>
  <si>
    <t>6. Develop and implement needed market design corrections and improvements, which are cost effective and compatible with the Passport project.</t>
  </si>
  <si>
    <t>7. Pursue policies and market rules that encourage the appropriate implementation of load participation.</t>
  </si>
  <si>
    <t>8. Pursue policies and market rules that encourage the appropriate implementation of emerging technologies.</t>
  </si>
  <si>
    <t>10. Facilitate market improvements necessary to leverage the capabilities of Advanced Metering Systems (AMS) in the retail market and improve the integrity and availability of AMS data to Market Participants.</t>
  </si>
  <si>
    <t>15. Work with ERCOT Staff to ensure appropriate credit and collateral rules exist or are created to facilitate market participation.  Review available means to eliminate or substantially mitigate default uplift.</t>
  </si>
  <si>
    <t>16. Develop a Passport Implementation Working Group or Task Force to address supporting details and market participant needs related to Passport development and implementation (Real-Time Co-optimization, ECRS, BES Single Model, DGR, and EMS upgrade). Assign identified Passport policy and analysis items to the appropriate Subcommittee.</t>
  </si>
  <si>
    <t>17. Develop , maintain, and facilitate changes and prioritization to the Emergency Conditions Issues List.  Work with ERCOT, Stakeholders, Subcommittees and Working Groups to ensure that the items on the Emergency Conditions Issues List are addressed in a timely manner and that recommendations and Revision Requests that arise from those discussions are developed and provided to the Board.</t>
  </si>
  <si>
    <t>OBDRR028</t>
  </si>
  <si>
    <t>OBDRR029</t>
  </si>
  <si>
    <t>OBDRR030</t>
  </si>
  <si>
    <t>OBDRR031</t>
  </si>
  <si>
    <t>Related to NPRR1069, Align Ancillary Service Responsibility for ESRs with NPRR987</t>
  </si>
  <si>
    <t>Revisions to Demand Response Data Definitions and Technical Specifications</t>
  </si>
  <si>
    <t>Related to NPRR1080, Limiting Ancillary Service Price to System-Wide Offer Cap</t>
  </si>
  <si>
    <t>Change Non-Spinning Reserve Service Deployment</t>
  </si>
  <si>
    <t>PGRR089</t>
  </si>
  <si>
    <t>PGRR091</t>
  </si>
  <si>
    <t>PGRR092</t>
  </si>
  <si>
    <t>PGRR093</t>
  </si>
  <si>
    <t>PGRR094</t>
  </si>
  <si>
    <t>Planning Data and Information Updates for Planning Posting</t>
  </si>
  <si>
    <t>FIS Application Completion 60-Day Limit</t>
  </si>
  <si>
    <t>Related to NPRR1077, Extension of Self-Limiting Facility Concept to Settlement Only Generators (SOGs) and Telemetry Requirements for SOGs</t>
  </si>
  <si>
    <t>Replace Inadvertent Deletions in Section 5</t>
  </si>
  <si>
    <t>Clarify Notification Requirement for Generator Construction Commencement or Completion</t>
  </si>
  <si>
    <t>RMGRR165</t>
  </si>
  <si>
    <t>RMGRR166</t>
  </si>
  <si>
    <t>RMGRR167</t>
  </si>
  <si>
    <t>Modify ERCOT Pre-Launch Responsibilities in a Mass Transition</t>
  </si>
  <si>
    <t>TX SET</t>
  </si>
  <si>
    <t>Create Switch Hold Extract Repository</t>
  </si>
  <si>
    <t>TDTMS</t>
  </si>
  <si>
    <t>Switch Hold Removal Documentation Clarification</t>
  </si>
  <si>
    <t>RRGRR029</t>
  </si>
  <si>
    <t>RRGRR030</t>
  </si>
  <si>
    <t>RRGRR031</t>
  </si>
  <si>
    <t>Allow New Voltage Levels in Resource Registration Information</t>
  </si>
  <si>
    <t>Related to NPRR995, RTF-6 Create Definition and Terms for Settlement Only Energy Storage</t>
  </si>
  <si>
    <t>NPRR1069</t>
  </si>
  <si>
    <t>Align Ancillary Service Responsibility for ESRs with NPRR987</t>
  </si>
  <si>
    <t>NPRR1070</t>
  </si>
  <si>
    <t>Planning Criteria for GTC Exit Solutions</t>
  </si>
  <si>
    <t>EDF Renewables / Pattern Energy</t>
  </si>
  <si>
    <t>NPRR1071</t>
  </si>
  <si>
    <t>Minor Revisions to the Reporting of Demand Response by Retail Electric Providers and Non-Opt-In Entities</t>
  </si>
  <si>
    <t>NPRR1073</t>
  </si>
  <si>
    <t>Market Entry/Participation by Principals of Counter-Parties with Financial Obligations</t>
  </si>
  <si>
    <t>Morgan Stanley</t>
  </si>
  <si>
    <t>NPRR1074</t>
  </si>
  <si>
    <t>“mp” Definition Revision</t>
  </si>
  <si>
    <t>NPRR1075</t>
  </si>
  <si>
    <t>Update Telemetered HSL and/or MPC for ESRs in Real-Time to Meet Ancillary Service Resource Responsibility</t>
  </si>
  <si>
    <t>Key Capture</t>
  </si>
  <si>
    <t>NPRR1077</t>
  </si>
  <si>
    <t>NPRR1078</t>
  </si>
  <si>
    <t>NPRR1079</t>
  </si>
  <si>
    <t>NPRR1080</t>
  </si>
  <si>
    <t>NPRR1081</t>
  </si>
  <si>
    <t>NPRR1082</t>
  </si>
  <si>
    <t>NPRR1083</t>
  </si>
  <si>
    <t>NPRR1084</t>
  </si>
  <si>
    <t>NPRR1085</t>
  </si>
  <si>
    <t>NPRR1086</t>
  </si>
  <si>
    <t>NPRR1087</t>
  </si>
  <si>
    <t>NPRR1088</t>
  </si>
  <si>
    <t>NPRR1089</t>
  </si>
  <si>
    <t>NPRR1090</t>
  </si>
  <si>
    <t>NPRR1091</t>
  </si>
  <si>
    <t>Extension of Self-Limiting Facility Concept to Settlement Only Generators (SOGs) and Telemetry Requirements for SOGs</t>
  </si>
  <si>
    <t>Clarification of Potential Uplift</t>
  </si>
  <si>
    <t>Day-Ahead Market RRS / ECRS 48-Hour Report Clarification</t>
  </si>
  <si>
    <t>Limiting Ancillary Service Price to System-Wide Offer Cap</t>
  </si>
  <si>
    <t>Revisions to Real-Time Reliability Deployment Price Adder to Consider Firm Load Shed</t>
  </si>
  <si>
    <t>Emergency Response Service (ERS) Test Exception for Co-located ERS Loads</t>
  </si>
  <si>
    <t>Enerwise</t>
  </si>
  <si>
    <t>Modification of Uplift Allocation Rules to Address Role of Central Counter-Party Clearinghouses</t>
  </si>
  <si>
    <t>ICE NGX Canada</t>
  </si>
  <si>
    <t>Improvements to Reporting of Resource Outages and Derates</t>
  </si>
  <si>
    <t>Ensuring Continuous Validity of Physical Responsive Capability (PRC) and Dispatch through Timely Changes to Resource Telemetry and Current Operating Plans (COPs)</t>
  </si>
  <si>
    <t>Recovery, Charges, and Settlement for Operating Losses During an LCAP Effective Period</t>
  </si>
  <si>
    <t>Prohibit Participation of Critical Loads and Generation Resource Support Loads as Load Resources or ERS Resources</t>
  </si>
  <si>
    <t>Applying Forward Adjustment Factors to Forward Market Positions and Un-applying Forward Adjustment Factors to Prior Market Positions</t>
  </si>
  <si>
    <t>Grand Oak Capital Partners</t>
  </si>
  <si>
    <t>Requiring Highest-Ranking Representative, Official, or Officer of a Resource Entity to Execute Weatherization and Natural Gas Declarations</t>
  </si>
  <si>
    <t>ERS Winter Storm Uri Lessons Learned Changes and Other ERS Items</t>
  </si>
  <si>
    <t>Changes to Address Market Impacts of Additional Non-Spin Procurement</t>
  </si>
  <si>
    <t>Shell</t>
  </si>
  <si>
    <t>NOGRR230</t>
  </si>
  <si>
    <t>NOGRR231</t>
  </si>
  <si>
    <t>NOGRR232</t>
  </si>
  <si>
    <t>NOGRR233</t>
  </si>
  <si>
    <t>Related to NPRR1094, Allow Under Frequency Relay Load to be Manually Shed During EEA3</t>
  </si>
  <si>
    <t>Oncor</t>
  </si>
  <si>
    <t>Related to NPRR1093, Load Resource Participation in Non-Spinning Reserve</t>
  </si>
  <si>
    <t>Update ERCOT Regional Map</t>
  </si>
  <si>
    <t>WAN Participant Security</t>
  </si>
  <si>
    <t>OBDRR032</t>
  </si>
  <si>
    <t>OBDRR033</t>
  </si>
  <si>
    <t>Non-Spin Changes Related to NPRR1093, Load Resource Participation in Non-Spinning Reserve</t>
  </si>
  <si>
    <t>ORDC Changes Related to NPRR1093, Load Resource Participation in Non-Spinning Reserve</t>
  </si>
  <si>
    <t>Establish Minimum Deliverability Criteria</t>
  </si>
  <si>
    <t>PGRR095</t>
  </si>
  <si>
    <t>RMGRR168</t>
  </si>
  <si>
    <t>Modify ERCOT Responsibilities During the Mass Transition</t>
  </si>
  <si>
    <t>NPRR1092</t>
  </si>
  <si>
    <t>NPRR1093</t>
  </si>
  <si>
    <t>NPRR1094</t>
  </si>
  <si>
    <t>Remove RUC Offer Floor</t>
  </si>
  <si>
    <t>Load Resource Participation in Non-Spinning Reserve</t>
  </si>
  <si>
    <t>Allow Under Frequency Relay Load to be Manually Shed During EEA3</t>
  </si>
  <si>
    <t>SCR813</t>
  </si>
  <si>
    <t>SCR814</t>
  </si>
  <si>
    <t>SCR815</t>
  </si>
  <si>
    <t>SCR816</t>
  </si>
  <si>
    <t>NMMS Jointly-Rated Equipment Coordination Confirmation</t>
  </si>
  <si>
    <t>Point-to-Point (PTP) Obligation Bid Interval Limit</t>
  </si>
  <si>
    <t>MarkeTrak Administrative Enhancements</t>
  </si>
  <si>
    <t>CRR Auction Bid Credit Enhancement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</si>
</sst>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theme="1"/>
      <name val="Calibri"/>
      <family val="2"/>
      <scheme val="minor"/>
    </font>
    <font>
      <b/>
      <sz val="10"/>
      <color theme="1"/>
      <name val="Calibri"/>
      <family val="2"/>
      <scheme val="minor"/>
    </font>
    <font>
      <b/>
      <sz val="16"/>
      <color theme="1"/>
      <name val="Calibri"/>
      <family val="2"/>
    </font>
    <font>
      <b/>
      <sz val="10"/>
      <color theme="0"/>
      <name val="Calibri"/>
      <family val="2"/>
      <scheme val="minor"/>
    </font>
    <font>
      <b/>
      <sz val="18"/>
      <color theme="1"/>
      <name val="Calibri"/>
      <family val="2"/>
      <scheme val="minor"/>
    </font>
    <font>
      <sz val="11"/>
      <color theme="1"/>
      <name val="Calibri"/>
      <family val="2"/>
    </font>
    <font>
      <b/>
      <sz val="16"/>
      <color theme="0"/>
      <name val="Calibri"/>
      <family val="2"/>
    </font>
    <font>
      <sz val="10"/>
      <color theme="1" tint="4.9989318521683403E-2"/>
      <name val="Calibri"/>
      <family val="2"/>
      <scheme val="minor"/>
    </font>
    <font>
      <sz val="12"/>
      <color theme="1" tint="4.9989318521683403E-2"/>
      <name val="Calibri"/>
      <family val="2"/>
      <scheme val="minor"/>
    </font>
    <font>
      <b/>
      <sz val="12"/>
      <color theme="0"/>
      <name val="Calibri"/>
      <family val="2"/>
      <scheme val="minor"/>
    </font>
    <font>
      <sz val="11"/>
      <color theme="1"/>
      <name val="Calibri"/>
      <family val="2"/>
      <scheme val="minor"/>
    </font>
    <font>
      <b/>
      <sz val="11"/>
      <color theme="1"/>
      <name val="Calibri"/>
      <family val="2"/>
      <scheme val="minor"/>
    </font>
    <font>
      <b/>
      <sz val="10"/>
      <name val="Calibri"/>
      <family val="2"/>
      <scheme val="minor"/>
    </font>
    <font>
      <sz val="12"/>
      <color theme="1"/>
      <name val="Calibri"/>
      <family val="2"/>
      <scheme val="minor"/>
    </font>
    <font>
      <b/>
      <sz val="12"/>
      <color theme="1"/>
      <name val="Calibri"/>
      <family val="2"/>
    </font>
    <font>
      <sz val="12"/>
      <name val="Calibri"/>
      <family val="2"/>
      <scheme val="minor"/>
    </font>
    <font>
      <sz val="10"/>
      <color theme="1" tint="4.9989318521683403E-2"/>
      <name val="Calibri"/>
      <family val="2"/>
      <scheme val="minor"/>
    </font>
    <font>
      <sz val="10"/>
      <color theme="1" tint="4.9989318521683403E-2"/>
      <name val="Calibri"/>
      <family val="2"/>
      <scheme val="minor"/>
    </font>
    <font>
      <sz val="12"/>
      <color theme="1" tint="4.9989318521683403E-2"/>
      <name val="Calibri"/>
      <family val="2"/>
      <scheme val="minor"/>
    </font>
    <font>
      <sz val="10"/>
      <color theme="1" tint="4.9989318521683403E-2"/>
      <name val="Calibri"/>
      <family val="2"/>
      <scheme val="minor"/>
    </font>
    <font>
      <sz val="12"/>
      <color theme="1" tint="4.9989318521683403E-2"/>
      <name val="Calibri"/>
      <family val="2"/>
      <scheme val="minor"/>
    </font>
    <font>
      <sz val="10"/>
      <color theme="1" tint="4.9989318521683403E-2"/>
      <name val="Calibri"/>
      <family val="2"/>
      <scheme val="minor"/>
    </font>
    <font>
      <sz val="12"/>
      <color theme="1" tint="4.9989318521683403E-2"/>
      <name val="Calibri"/>
      <family val="2"/>
      <scheme val="minor"/>
    </font>
    <font>
      <sz val="10"/>
      <color theme="1" tint="4.9989318521683403E-2"/>
      <name val="Calibri"/>
      <family val="2"/>
      <scheme val="minor"/>
    </font>
    <font>
      <sz val="10"/>
      <color theme="1" tint="4.9989318521683403E-2"/>
      <name val="Calibri"/>
      <family val="2"/>
      <scheme val="minor"/>
    </font>
    <font>
      <sz val="12"/>
      <color theme="1" tint="4.9989318521683403E-2"/>
      <name val="Calibri"/>
      <family val="2"/>
      <scheme val="minor"/>
    </font>
    <font>
      <sz val="10"/>
      <color theme="1" tint="4.9989318521683403E-2"/>
      <name val="Calibri"/>
      <scheme val="minor"/>
    </font>
    <font>
      <sz val="12"/>
      <color theme="1" tint="4.9989318521683403E-2"/>
      <name val="Calibri"/>
      <scheme val="minor"/>
    </font>
  </fonts>
  <fills count="13">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5" tint="-0.249977111117893"/>
        <bgColor theme="4" tint="0.79998168889431442"/>
      </patternFill>
    </fill>
    <fill>
      <patternFill patternType="solid">
        <fgColor theme="0" tint="-0.34998626667073579"/>
        <bgColor indexed="64"/>
      </patternFill>
    </fill>
    <fill>
      <patternFill patternType="solid">
        <fgColor theme="3"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rgb="FFB2B2B2"/>
      </right>
      <top style="thin">
        <color indexed="64"/>
      </top>
      <bottom style="thin">
        <color rgb="FFB2B2B2"/>
      </bottom>
      <diagonal/>
    </border>
    <border>
      <left style="thin">
        <color indexed="64"/>
      </left>
      <right style="thin">
        <color rgb="FFB2B2B2"/>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91">
    <xf numFmtId="0" fontId="0" fillId="0" borderId="0" xfId="0"/>
    <xf numFmtId="0" fontId="1" fillId="0" borderId="0" xfId="0" applyFont="1" applyAlignment="1">
      <alignment wrapText="1"/>
    </xf>
    <xf numFmtId="0" fontId="2" fillId="0" borderId="0" xfId="0" applyFont="1" applyAlignment="1">
      <alignment vertical="center" wrapText="1"/>
    </xf>
    <xf numFmtId="0" fontId="1" fillId="0" borderId="0" xfId="0" applyFont="1"/>
    <xf numFmtId="0" fontId="3" fillId="0" borderId="0" xfId="0" applyFont="1" applyFill="1"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4" xfId="0" applyFont="1" applyFill="1" applyBorder="1" applyAlignment="1">
      <alignment horizontal="center" vertical="top" wrapText="1"/>
    </xf>
    <xf numFmtId="0" fontId="5" fillId="0" borderId="0" xfId="0" applyFont="1"/>
    <xf numFmtId="0" fontId="6" fillId="0" borderId="0" xfId="0" applyFont="1" applyAlignment="1">
      <alignment vertical="center"/>
    </xf>
    <xf numFmtId="0" fontId="7" fillId="2" borderId="0" xfId="0" applyFont="1" applyFill="1" applyAlignment="1">
      <alignment horizontal="center" vertical="center"/>
    </xf>
    <xf numFmtId="0" fontId="0" fillId="0" borderId="5" xfId="0" pivotButton="1" applyBorder="1" applyAlignment="1">
      <alignment horizontal="center"/>
    </xf>
    <xf numFmtId="0" fontId="0" fillId="0" borderId="6" xfId="0" applyBorder="1" applyAlignment="1">
      <alignment horizontal="center"/>
    </xf>
    <xf numFmtId="0" fontId="0" fillId="0" borderId="7" xfId="0" pivotButton="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3" xfId="0" applyBorder="1" applyAlignment="1"/>
    <xf numFmtId="0" fontId="0" fillId="0" borderId="0" xfId="0"/>
    <xf numFmtId="0" fontId="6" fillId="0" borderId="0" xfId="0" applyFont="1" applyAlignment="1">
      <alignment vertical="center"/>
    </xf>
    <xf numFmtId="0" fontId="0" fillId="0" borderId="1" xfId="0" applyBorder="1" applyAlignment="1">
      <alignment horizontal="center"/>
    </xf>
    <xf numFmtId="0" fontId="0" fillId="0" borderId="1" xfId="0" applyNumberFormat="1" applyBorder="1" applyAlignment="1">
      <alignment horizontal="center"/>
    </xf>
    <xf numFmtId="0" fontId="0" fillId="3" borderId="1" xfId="0" applyNumberFormat="1" applyFill="1" applyBorder="1" applyAlignment="1">
      <alignment horizontal="center"/>
    </xf>
    <xf numFmtId="0" fontId="4" fillId="2" borderId="9" xfId="0" applyFont="1" applyFill="1" applyBorder="1" applyAlignment="1">
      <alignment horizontal="center" vertical="top" wrapText="1"/>
    </xf>
    <xf numFmtId="0" fontId="9" fillId="0" borderId="2" xfId="0" applyFont="1" applyBorder="1" applyAlignment="1">
      <alignment horizontal="center" vertical="center"/>
    </xf>
    <xf numFmtId="0" fontId="4" fillId="4" borderId="4" xfId="0" applyFont="1" applyFill="1" applyBorder="1" applyAlignment="1">
      <alignment horizontal="center" vertical="center" wrapText="1"/>
    </xf>
    <xf numFmtId="0" fontId="0" fillId="0" borderId="0" xfId="0" applyFill="1" applyBorder="1"/>
    <xf numFmtId="0" fontId="14" fillId="0" borderId="0" xfId="0" applyFont="1"/>
    <xf numFmtId="0" fontId="10" fillId="5" borderId="1" xfId="0" applyFont="1" applyFill="1" applyBorder="1" applyAlignment="1">
      <alignment horizontal="center"/>
    </xf>
    <xf numFmtId="0" fontId="14" fillId="0" borderId="1" xfId="0" applyFont="1" applyBorder="1" applyAlignment="1">
      <alignment horizontal="center"/>
    </xf>
    <xf numFmtId="0" fontId="14" fillId="6" borderId="1" xfId="0" applyFont="1" applyFill="1" applyBorder="1"/>
    <xf numFmtId="0" fontId="14" fillId="7" borderId="1" xfId="0" applyFont="1" applyFill="1" applyBorder="1"/>
    <xf numFmtId="0" fontId="14" fillId="8" borderId="1" xfId="0" applyFont="1" applyFill="1" applyBorder="1"/>
    <xf numFmtId="0" fontId="14" fillId="0" borderId="1" xfId="0" applyFont="1" applyFill="1" applyBorder="1" applyAlignment="1">
      <alignment horizontal="center"/>
    </xf>
    <xf numFmtId="0" fontId="14" fillId="0" borderId="1" xfId="0" applyFont="1" applyBorder="1"/>
    <xf numFmtId="9" fontId="15" fillId="0" borderId="1" xfId="1" applyFont="1" applyBorder="1" applyAlignment="1">
      <alignment horizontal="center" vertical="center"/>
    </xf>
    <xf numFmtId="0" fontId="16" fillId="6"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2" fillId="0" borderId="0" xfId="0" applyFont="1"/>
    <xf numFmtId="0" fontId="8" fillId="0" borderId="2" xfId="0" applyFont="1" applyFill="1" applyBorder="1"/>
    <xf numFmtId="0" fontId="8" fillId="0" borderId="2" xfId="0" applyFont="1" applyBorder="1" applyAlignment="1">
      <alignment wrapText="1"/>
    </xf>
    <xf numFmtId="0" fontId="15" fillId="9" borderId="1" xfId="0" applyFont="1" applyFill="1" applyBorder="1" applyAlignment="1">
      <alignment horizontal="center" vertical="center"/>
    </xf>
    <xf numFmtId="0" fontId="0" fillId="0" borderId="1" xfId="0" pivotButton="1" applyBorder="1" applyAlignment="1">
      <alignment horizontal="center"/>
    </xf>
    <xf numFmtId="0" fontId="0" fillId="0" borderId="1" xfId="0" applyBorder="1" applyAlignment="1"/>
    <xf numFmtId="0" fontId="0" fillId="10" borderId="1" xfId="0" applyNumberFormat="1" applyFill="1" applyBorder="1" applyAlignment="1">
      <alignment horizontal="center" vertical="center"/>
    </xf>
    <xf numFmtId="0" fontId="0" fillId="6" borderId="1" xfId="0" applyNumberFormat="1" applyFill="1" applyBorder="1" applyAlignment="1">
      <alignment horizontal="center" vertical="center"/>
    </xf>
    <xf numFmtId="0" fontId="0" fillId="11" borderId="1" xfId="0" applyNumberFormat="1" applyFill="1" applyBorder="1" applyAlignment="1">
      <alignment horizontal="center" vertical="center"/>
    </xf>
    <xf numFmtId="0" fontId="16" fillId="11" borderId="1" xfId="0" applyFont="1" applyFill="1" applyBorder="1" applyAlignment="1">
      <alignment horizontal="center" vertical="center" wrapText="1"/>
    </xf>
    <xf numFmtId="0" fontId="14" fillId="11" borderId="1" xfId="0" applyFont="1" applyFill="1" applyBorder="1"/>
    <xf numFmtId="0" fontId="0" fillId="8" borderId="1" xfId="0" applyNumberFormat="1" applyFill="1" applyBorder="1" applyAlignment="1">
      <alignment horizontal="center" vertical="center"/>
    </xf>
    <xf numFmtId="0" fontId="0" fillId="0" borderId="2" xfId="0" applyBorder="1" applyAlignment="1">
      <alignment horizontal="center"/>
    </xf>
    <xf numFmtId="0" fontId="0" fillId="0" borderId="5" xfId="0" applyBorder="1" applyAlignment="1">
      <alignment horizontal="center"/>
    </xf>
    <xf numFmtId="0" fontId="0" fillId="0" borderId="1" xfId="0" applyNumberFormat="1" applyFill="1" applyBorder="1" applyAlignment="1">
      <alignment horizontal="center"/>
    </xf>
    <xf numFmtId="0" fontId="17" fillId="0" borderId="2" xfId="0" applyFont="1" applyFill="1" applyBorder="1"/>
    <xf numFmtId="0" fontId="0" fillId="0" borderId="13" xfId="0" applyFill="1" applyBorder="1" applyAlignment="1">
      <alignment horizontal="center"/>
    </xf>
    <xf numFmtId="0" fontId="0" fillId="0" borderId="12" xfId="0" applyFill="1" applyBorder="1" applyAlignment="1">
      <alignment horizontal="center"/>
    </xf>
    <xf numFmtId="0" fontId="15" fillId="0" borderId="1" xfId="0" applyFont="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9" fillId="0" borderId="2" xfId="0" applyFont="1" applyBorder="1" applyAlignment="1">
      <alignment horizontal="center" vertical="center"/>
    </xf>
    <xf numFmtId="0" fontId="18" fillId="0" borderId="2" xfId="0" applyFont="1" applyFill="1" applyBorder="1"/>
    <xf numFmtId="0" fontId="18" fillId="0" borderId="2" xfId="0" applyFont="1" applyBorder="1" applyAlignment="1">
      <alignment wrapText="1"/>
    </xf>
    <xf numFmtId="0" fontId="21" fillId="0" borderId="2" xfId="0" applyFont="1" applyBorder="1" applyAlignment="1">
      <alignment horizontal="center" vertical="center"/>
    </xf>
    <xf numFmtId="0" fontId="20" fillId="0" borderId="2" xfId="0" applyFont="1" applyFill="1" applyBorder="1"/>
    <xf numFmtId="0" fontId="20" fillId="0" borderId="2" xfId="0" applyFont="1" applyBorder="1" applyAlignment="1">
      <alignment wrapText="1"/>
    </xf>
    <xf numFmtId="0" fontId="23" fillId="0" borderId="2" xfId="0" applyFont="1" applyBorder="1" applyAlignment="1">
      <alignment horizontal="center" vertical="center"/>
    </xf>
    <xf numFmtId="0" fontId="22" fillId="0" borderId="2" xfId="0" applyFont="1" applyFill="1" applyBorder="1"/>
    <xf numFmtId="0" fontId="22" fillId="0" borderId="2" xfId="0" applyFont="1" applyBorder="1" applyAlignment="1">
      <alignment wrapText="1"/>
    </xf>
    <xf numFmtId="0" fontId="0" fillId="0" borderId="1" xfId="0" applyBorder="1" applyAlignment="1">
      <alignment horizontal="center" wrapText="1"/>
    </xf>
    <xf numFmtId="0" fontId="24" fillId="0" borderId="2" xfId="0" applyFont="1" applyBorder="1" applyAlignment="1">
      <alignment wrapText="1"/>
    </xf>
    <xf numFmtId="0" fontId="26" fillId="0" borderId="2" xfId="0" applyFont="1" applyBorder="1" applyAlignment="1">
      <alignment horizontal="center" vertical="center"/>
    </xf>
    <xf numFmtId="0" fontId="25" fillId="0" borderId="2" xfId="0" applyFont="1" applyFill="1" applyBorder="1"/>
    <xf numFmtId="0" fontId="25" fillId="0" borderId="2" xfId="0" applyFont="1" applyBorder="1" applyAlignment="1">
      <alignment wrapText="1"/>
    </xf>
    <xf numFmtId="0" fontId="26" fillId="0" borderId="2" xfId="0" applyNumberFormat="1" applyFont="1" applyBorder="1" applyAlignment="1">
      <alignment horizontal="center" vertical="center"/>
    </xf>
    <xf numFmtId="0" fontId="6" fillId="0" borderId="0" xfId="0" applyFont="1" applyAlignment="1">
      <alignment vertical="center" wrapText="1"/>
    </xf>
    <xf numFmtId="0" fontId="28" fillId="0" borderId="2" xfId="0" applyFont="1" applyBorder="1" applyAlignment="1">
      <alignment horizontal="center" vertical="center"/>
    </xf>
    <xf numFmtId="0" fontId="27" fillId="0" borderId="2" xfId="0" applyFont="1" applyFill="1" applyBorder="1"/>
    <xf numFmtId="0" fontId="27" fillId="0" borderId="2" xfId="0" applyFont="1" applyBorder="1" applyAlignment="1">
      <alignment wrapText="1"/>
    </xf>
    <xf numFmtId="0" fontId="28" fillId="0" borderId="2" xfId="0" applyNumberFormat="1" applyFont="1" applyBorder="1" applyAlignment="1">
      <alignment horizontal="center" vertical="center"/>
    </xf>
    <xf numFmtId="0" fontId="0" fillId="0" borderId="0" xfId="0" applyAlignment="1">
      <alignment wrapText="1"/>
    </xf>
    <xf numFmtId="0" fontId="0" fillId="12" borderId="1" xfId="0" applyNumberFormat="1" applyFill="1" applyBorder="1" applyAlignment="1">
      <alignment horizontal="center" vertical="center"/>
    </xf>
    <xf numFmtId="0" fontId="7" fillId="2" borderId="0" xfId="0" applyFont="1" applyFill="1" applyAlignment="1">
      <alignment horizontal="center" vertical="center"/>
    </xf>
    <xf numFmtId="0" fontId="6" fillId="0" borderId="0" xfId="0" applyFont="1" applyAlignment="1">
      <alignment vertical="center" wrapText="1"/>
    </xf>
    <xf numFmtId="0" fontId="10" fillId="4" borderId="11" xfId="0" applyFont="1" applyFill="1" applyBorder="1" applyAlignment="1">
      <alignment horizontal="center" wrapText="1"/>
    </xf>
    <xf numFmtId="0" fontId="10" fillId="4" borderId="0" xfId="0" applyFont="1" applyFill="1" applyBorder="1" applyAlignment="1">
      <alignment horizontal="center" wrapText="1"/>
    </xf>
    <xf numFmtId="0" fontId="10" fillId="2" borderId="1" xfId="0" applyFont="1" applyFill="1" applyBorder="1" applyAlignment="1">
      <alignment horizontal="center" wrapText="1"/>
    </xf>
    <xf numFmtId="0" fontId="10" fillId="4" borderId="5" xfId="0" applyFont="1" applyFill="1" applyBorder="1" applyAlignment="1">
      <alignment horizontal="center" wrapText="1"/>
    </xf>
    <xf numFmtId="0" fontId="10" fillId="4" borderId="10" xfId="0" applyFont="1" applyFill="1" applyBorder="1" applyAlignment="1">
      <alignment horizontal="center" wrapText="1"/>
    </xf>
    <xf numFmtId="0" fontId="6" fillId="0" borderId="0" xfId="0" applyFont="1" applyAlignment="1">
      <alignment horizontal="left" vertical="center" wrapText="1"/>
    </xf>
  </cellXfs>
  <cellStyles count="2">
    <cellStyle name="Normal" xfId="0" builtinId="0"/>
    <cellStyle name="Percent" xfId="1" builtinId="5"/>
  </cellStyles>
  <dxfs count="268">
    <dxf>
      <border>
        <left style="thin">
          <color indexed="64"/>
        </left>
        <right style="thin">
          <color indexed="64"/>
        </right>
        <top style="thin">
          <color indexed="64"/>
        </top>
        <bottom style="thin">
          <color indexed="64"/>
        </bottom>
      </border>
    </dxf>
    <dxf>
      <alignment horizontal="center" readingOrder="0"/>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top style="thin">
          <color indexed="64"/>
        </top>
      </border>
    </dxf>
    <dxf>
      <alignment wrapText="1" readingOrder="0"/>
    </dxf>
    <dxf>
      <alignment vertical="center" readingOrder="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fill>
        <patternFill patternType="solid">
          <bgColor theme="4" tint="0.39997558519241921"/>
        </patternFill>
      </fill>
    </dxf>
    <dxf>
      <fill>
        <patternFill patternType="solid">
          <bgColor theme="4" tint="0.39997558519241921"/>
        </patternFill>
      </fill>
    </dxf>
    <dxf>
      <fill>
        <patternFill patternType="solid">
          <bgColor theme="0" tint="-0.34998626667073579"/>
        </patternFill>
      </fill>
    </dxf>
    <dxf>
      <fill>
        <patternFill patternType="solid">
          <bgColor rgb="FFFFC000"/>
        </patternFill>
      </fill>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fgColor indexed="64"/>
          <bgColor theme="4" tint="0.39997558519241921"/>
        </patternFill>
      </fill>
    </dxf>
    <dxf>
      <fill>
        <patternFill patternType="none">
          <fgColor indexed="64"/>
          <bgColor indexed="65"/>
        </patternFill>
      </fill>
    </dxf>
    <dxf>
      <border>
        <left style="thin">
          <color indexed="64"/>
        </left>
        <right style="thin">
          <color indexed="64"/>
        </right>
        <top style="thin">
          <color indexed="64"/>
        </top>
        <bottom style="thin">
          <color indexed="64"/>
        </bottom>
      </border>
    </dxf>
    <dxf>
      <alignment horizontal="center" readingOrder="0"/>
    </dxf>
    <dxf>
      <border>
        <top style="thin">
          <color indexed="64"/>
        </top>
      </border>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vertical="center" readingOrder="0"/>
    </dxf>
    <dxf>
      <border>
        <top style="thin">
          <color indexed="64"/>
        </top>
        <vertical style="thin">
          <color indexed="64"/>
        </vertical>
      </border>
    </dxf>
    <dxf>
      <border>
        <top style="thin">
          <color indexed="64"/>
        </top>
        <vertical style="thin">
          <color indexed="64"/>
        </vertical>
      </border>
    </dxf>
    <dxf>
      <border>
        <vertical style="thin">
          <color indexed="64"/>
        </vertical>
      </border>
    </dxf>
    <dxf>
      <border>
        <vertical style="thin">
          <color indexed="64"/>
        </vertical>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border>
        <top style="thin">
          <color indexed="64"/>
        </top>
        <vertical style="thin">
          <color indexed="64"/>
        </vertical>
      </border>
    </dxf>
    <dxf>
      <border>
        <top style="thin">
          <color indexed="64"/>
        </top>
        <vertical style="thin">
          <color indexed="64"/>
        </vertical>
      </border>
    </dxf>
    <dxf>
      <border>
        <left style="thin">
          <color indexed="64"/>
        </left>
        <top style="thin">
          <color indexed="64"/>
        </top>
        <bottom style="thin">
          <color indexed="64"/>
        </bottom>
      </border>
    </dxf>
    <dxf>
      <border>
        <top style="thin">
          <color indexed="64"/>
        </top>
        <vertical style="thin">
          <color indexed="64"/>
        </vertical>
      </border>
    </dxf>
    <dxf>
      <border>
        <vertical style="thin">
          <color indexed="64"/>
        </vertical>
      </border>
    </dxf>
    <dxf>
      <border>
        <vertical style="thin">
          <color indexed="64"/>
        </vertical>
      </border>
    </dxf>
    <dxf>
      <border>
        <vertical style="thin">
          <color indexed="64"/>
        </vertical>
      </border>
    </dxf>
    <dxf>
      <fill>
        <patternFill>
          <fgColor indexed="64"/>
          <bgColor theme="0" tint="-0.34998626667073579"/>
        </patternFill>
      </fill>
    </dxf>
    <dxf>
      <fill>
        <patternFill patternType="none">
          <fgColor indexed="64"/>
          <bgColor indexed="65"/>
        </patternFill>
      </fill>
    </dxf>
    <dxf>
      <fill>
        <patternFill patternType="none">
          <bgColor auto="1"/>
        </patternFill>
      </fill>
    </dxf>
    <dxf>
      <border>
        <right style="thin">
          <color indexed="64"/>
        </right>
        <top style="thin">
          <color indexed="64"/>
        </top>
        <vertical style="thin">
          <color indexed="64"/>
        </vertical>
        <horizontal style="thin">
          <color indexed="64"/>
        </horizontal>
      </border>
    </dxf>
    <dxf>
      <border>
        <right style="thin">
          <color indexed="64"/>
        </right>
        <top style="thin">
          <color indexed="64"/>
        </top>
        <vertical style="thin">
          <color indexed="64"/>
        </vertical>
        <horizontal style="thin">
          <color indexed="64"/>
        </horizontal>
      </border>
    </dxf>
    <dxf>
      <border>
        <horizontal style="thin">
          <color indexed="64"/>
        </horizontal>
      </border>
    </dxf>
    <dxf>
      <fill>
        <patternFill patternType="none">
          <bgColor auto="1"/>
        </patternFill>
      </fill>
    </dxf>
    <dxf>
      <fill>
        <patternFill patternType="solid">
          <bgColor theme="0" tint="-0.149998474074526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rgb="FFFFC000"/>
        </patternFill>
      </fill>
    </dxf>
    <dxf>
      <fill>
        <patternFill patternType="solid">
          <fgColor indexed="64"/>
          <bgColor theme="4" tint="0.39997558519241921"/>
        </patternFill>
      </fill>
    </dxf>
    <dxf>
      <fill>
        <patternFill patternType="solid">
          <fgColor indexed="64"/>
          <bgColor theme="6" tint="0.39997558519241921"/>
        </patternFill>
      </fill>
    </dxf>
    <dxf>
      <border>
        <left style="thin">
          <color indexed="64"/>
        </left>
        <vertical style="thin">
          <color indexed="64"/>
        </vertical>
        <horizontal style="thin">
          <color indexed="64"/>
        </horizontal>
      </border>
    </dxf>
    <dxf>
      <fill>
        <patternFill>
          <bgColor theme="0" tint="-0.249977111117893"/>
        </patternFill>
      </fill>
    </dxf>
    <dxf>
      <fill>
        <patternFill>
          <fgColor indexed="64"/>
          <bgColor theme="4" tint="0.39997558519241921"/>
        </patternFill>
      </fill>
    </dxf>
    <dxf>
      <border>
        <left style="thin">
          <color indexed="64"/>
        </left>
        <right style="thin">
          <color indexed="64"/>
        </right>
        <top style="thin">
          <color indexed="64"/>
        </top>
        <bottom style="thin">
          <color indexed="64"/>
        </bottom>
      </border>
    </dxf>
    <dxf>
      <alignment horizontal="center" readingOrder="0"/>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top style="thin">
          <color indexed="64"/>
        </top>
      </border>
    </dxf>
    <dxf>
      <alignment wrapText="1" readingOrder="0"/>
    </dxf>
    <dxf>
      <alignment vertical="center" readingOrder="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fill>
        <patternFill patternType="solid">
          <bgColor theme="4" tint="0.39997558519241921"/>
        </patternFill>
      </fill>
    </dxf>
    <dxf>
      <fill>
        <patternFill patternType="solid">
          <bgColor theme="4" tint="0.39997558519241921"/>
        </patternFill>
      </fill>
    </dxf>
    <dxf>
      <fill>
        <patternFill patternType="solid">
          <bgColor theme="0" tint="-0.34998626667073579"/>
        </patternFill>
      </fill>
    </dxf>
    <dxf>
      <fill>
        <patternFill patternType="solid">
          <bgColor rgb="FFFFC000"/>
        </patternFill>
      </fill>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fgColor indexed="64"/>
          <bgColor theme="4" tint="0.39997558519241921"/>
        </patternFill>
      </fill>
    </dxf>
    <dxf>
      <fill>
        <patternFill patternType="none">
          <fgColor indexed="64"/>
          <bgColor indexed="65"/>
        </patternFill>
      </fill>
    </dxf>
    <dxf>
      <border>
        <left style="thin">
          <color indexed="64"/>
        </left>
        <right style="thin">
          <color indexed="64"/>
        </right>
        <top style="thin">
          <color indexed="64"/>
        </top>
        <bottom style="thin">
          <color indexed="64"/>
        </bottom>
      </border>
    </dxf>
    <dxf>
      <alignment horizontal="center" readingOrder="0"/>
    </dxf>
    <dxf>
      <border>
        <top style="thin">
          <color indexed="64"/>
        </top>
      </border>
    </dxf>
    <dxf>
      <fill>
        <patternFill patternType="solid">
          <bgColor theme="4" tint="0.79998168889431442"/>
        </patternFill>
      </fill>
    </dxf>
    <dxf>
      <alignment horizontal="general"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vertical="center" readingOrder="0"/>
    </dxf>
    <dxf>
      <border>
        <top style="thin">
          <color indexed="64"/>
        </top>
        <vertical style="thin">
          <color indexed="64"/>
        </vertical>
      </border>
    </dxf>
    <dxf>
      <border>
        <top style="thin">
          <color indexed="64"/>
        </top>
        <vertical style="thin">
          <color indexed="64"/>
        </vertical>
      </border>
    </dxf>
    <dxf>
      <border>
        <vertical style="thin">
          <color indexed="64"/>
        </vertical>
      </border>
    </dxf>
    <dxf>
      <border>
        <vertical style="thin">
          <color indexed="64"/>
        </vertical>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border>
        <top style="thin">
          <color indexed="64"/>
        </top>
        <vertical style="thin">
          <color indexed="64"/>
        </vertical>
      </border>
    </dxf>
    <dxf>
      <border>
        <top style="thin">
          <color indexed="64"/>
        </top>
        <vertical style="thin">
          <color indexed="64"/>
        </vertical>
      </border>
    </dxf>
    <dxf>
      <border>
        <left style="thin">
          <color indexed="64"/>
        </left>
        <top style="thin">
          <color indexed="64"/>
        </top>
        <bottom style="thin">
          <color indexed="64"/>
        </bottom>
      </border>
    </dxf>
    <dxf>
      <border>
        <top style="thin">
          <color indexed="64"/>
        </top>
        <vertical style="thin">
          <color indexed="64"/>
        </vertical>
      </border>
    </dxf>
    <dxf>
      <border>
        <vertical style="thin">
          <color indexed="64"/>
        </vertical>
      </border>
    </dxf>
    <dxf>
      <border>
        <vertical style="thin">
          <color indexed="64"/>
        </vertical>
      </border>
    </dxf>
    <dxf>
      <border>
        <vertical style="thin">
          <color indexed="64"/>
        </vertical>
      </border>
    </dxf>
    <dxf>
      <fill>
        <patternFill>
          <fgColor indexed="64"/>
          <bgColor theme="0" tint="-0.34998626667073579"/>
        </patternFill>
      </fill>
    </dxf>
    <dxf>
      <fill>
        <patternFill patternType="none">
          <fgColor indexed="64"/>
          <bgColor indexed="65"/>
        </patternFill>
      </fill>
    </dxf>
    <dxf>
      <fill>
        <patternFill patternType="none">
          <bgColor auto="1"/>
        </patternFill>
      </fill>
    </dxf>
    <dxf>
      <border>
        <right style="thin">
          <color indexed="64"/>
        </right>
        <top style="thin">
          <color indexed="64"/>
        </top>
        <vertical style="thin">
          <color indexed="64"/>
        </vertical>
        <horizontal style="thin">
          <color indexed="64"/>
        </horizontal>
      </border>
    </dxf>
    <dxf>
      <border>
        <right style="thin">
          <color indexed="64"/>
        </right>
        <top style="thin">
          <color indexed="64"/>
        </top>
        <vertical style="thin">
          <color indexed="64"/>
        </vertical>
        <horizontal style="thin">
          <color indexed="64"/>
        </horizontal>
      </border>
    </dxf>
    <dxf>
      <border>
        <horizontal style="thin">
          <color indexed="64"/>
        </horizontal>
      </border>
    </dxf>
    <dxf>
      <fill>
        <patternFill patternType="none">
          <bgColor auto="1"/>
        </patternFill>
      </fill>
    </dxf>
    <dxf>
      <fill>
        <patternFill patternType="solid">
          <bgColor theme="0" tint="-0.149998474074526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rgb="FFFFC000"/>
        </patternFill>
      </fill>
    </dxf>
    <dxf>
      <fill>
        <patternFill patternType="solid">
          <fgColor indexed="64"/>
          <bgColor theme="4" tint="0.39997558519241921"/>
        </patternFill>
      </fill>
    </dxf>
    <dxf>
      <fill>
        <patternFill patternType="solid">
          <fgColor indexed="64"/>
          <bgColor theme="6" tint="0.39997558519241921"/>
        </patternFill>
      </fill>
    </dxf>
    <dxf>
      <border>
        <left style="thin">
          <color indexed="64"/>
        </left>
        <vertical style="thin">
          <color indexed="64"/>
        </vertical>
        <horizontal style="thin">
          <color indexed="64"/>
        </horizontal>
      </border>
    </dxf>
    <dxf>
      <fill>
        <patternFill>
          <bgColor theme="0" tint="-0.249977111117893"/>
        </patternFill>
      </fill>
    </dxf>
    <dxf>
      <fill>
        <patternFill>
          <fgColor indexed="64"/>
          <bgColor theme="4" tint="0.39997558519241921"/>
        </patternFill>
      </fill>
    </dxf>
    <dxf>
      <fill>
        <patternFill>
          <fgColor indexed="64"/>
          <bgColor theme="4" tint="0.39997558519241921"/>
        </patternFill>
      </fill>
    </dxf>
    <dxf>
      <fill>
        <patternFill>
          <bgColor theme="0" tint="-0.249977111117893"/>
        </patternFill>
      </fill>
    </dxf>
    <dxf>
      <border>
        <left style="thin">
          <color indexed="64"/>
        </left>
        <vertical style="thin">
          <color indexed="64"/>
        </vertical>
        <horizontal style="thin">
          <color indexed="64"/>
        </horizontal>
      </border>
    </dxf>
    <dxf>
      <fill>
        <patternFill patternType="solid">
          <fgColor indexed="64"/>
          <bgColor theme="6" tint="0.39997558519241921"/>
        </patternFill>
      </fill>
    </dxf>
    <dxf>
      <fill>
        <patternFill patternType="solid">
          <fgColor indexed="64"/>
          <bgColor theme="4" tint="0.39997558519241921"/>
        </patternFill>
      </fill>
    </dxf>
    <dxf>
      <fill>
        <patternFill patternType="solid">
          <fgColor indexed="64"/>
          <bgColor rgb="FFFFC000"/>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bgColor theme="0" tint="-0.14999847407452621"/>
        </patternFill>
      </fill>
    </dxf>
    <dxf>
      <fill>
        <patternFill patternType="none">
          <bgColor auto="1"/>
        </patternFill>
      </fill>
    </dxf>
    <dxf>
      <border>
        <horizontal style="thin">
          <color indexed="64"/>
        </horizontal>
      </border>
    </dxf>
    <dxf>
      <border>
        <right style="thin">
          <color indexed="64"/>
        </right>
        <top style="thin">
          <color indexed="64"/>
        </top>
        <vertical style="thin">
          <color indexed="64"/>
        </vertical>
        <horizontal style="thin">
          <color indexed="64"/>
        </horizontal>
      </border>
    </dxf>
    <dxf>
      <border>
        <right style="thin">
          <color indexed="64"/>
        </right>
        <top style="thin">
          <color indexed="64"/>
        </top>
        <vertical style="thin">
          <color indexed="64"/>
        </vertical>
        <horizontal style="thin">
          <color indexed="64"/>
        </horizontal>
      </border>
    </dxf>
    <dxf>
      <fill>
        <patternFill patternType="none">
          <bgColor auto="1"/>
        </patternFill>
      </fill>
    </dxf>
    <dxf>
      <fill>
        <patternFill patternType="none">
          <fgColor indexed="64"/>
          <bgColor indexed="65"/>
        </patternFill>
      </fill>
    </dxf>
    <dxf>
      <fill>
        <patternFill>
          <fgColor indexed="64"/>
          <bgColor theme="0" tint="-0.34998626667073579"/>
        </patternFill>
      </fill>
    </dxf>
    <dxf>
      <border>
        <vertical style="thin">
          <color indexed="64"/>
        </vertical>
      </border>
    </dxf>
    <dxf>
      <border>
        <vertical style="thin">
          <color indexed="64"/>
        </vertical>
      </border>
    </dxf>
    <dxf>
      <border>
        <vertical style="thin">
          <color indexed="64"/>
        </vertical>
      </border>
    </dxf>
    <dxf>
      <border>
        <top style="thin">
          <color indexed="64"/>
        </top>
        <vertical style="thin">
          <color indexed="64"/>
        </vertical>
      </border>
    </dxf>
    <dxf>
      <border>
        <left style="thin">
          <color indexed="64"/>
        </left>
        <top style="thin">
          <color indexed="64"/>
        </top>
        <bottom style="thin">
          <color indexed="64"/>
        </bottom>
      </border>
    </dxf>
    <dxf>
      <border>
        <top style="thin">
          <color indexed="64"/>
        </top>
        <vertical style="thin">
          <color indexed="64"/>
        </vertical>
      </border>
    </dxf>
    <dxf>
      <border>
        <top style="thin">
          <color indexed="64"/>
        </top>
        <vertical style="thin">
          <color indexed="64"/>
        </vertical>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fill>
        <patternFill patternType="solid">
          <fgColor indexed="65"/>
          <bgColor rgb="FFFFFFCC"/>
        </patternFill>
      </fill>
      <border diagonalUp="0" diagonalDown="0" outline="0">
        <left style="thin">
          <color rgb="FFB2B2B2"/>
        </left>
        <right style="thin">
          <color rgb="FFB2B2B2"/>
        </right>
        <top style="thin">
          <color rgb="FFB2B2B2"/>
        </top>
        <bottom style="thin">
          <color rgb="FFB2B2B2"/>
        </bottom>
      </border>
    </dxf>
    <dxf>
      <border>
        <vertical style="thin">
          <color indexed="64"/>
        </vertical>
      </border>
    </dxf>
    <dxf>
      <border>
        <vertical style="thin">
          <color indexed="64"/>
        </vertical>
      </border>
    </dxf>
    <dxf>
      <border>
        <top style="thin">
          <color indexed="64"/>
        </top>
        <vertical style="thin">
          <color indexed="64"/>
        </vertical>
      </border>
    </dxf>
    <dxf>
      <border>
        <top style="thin">
          <color indexed="64"/>
        </top>
        <vertical style="thin">
          <color indexed="64"/>
        </vertical>
      </border>
    </dxf>
    <dxf>
      <alignment vertical="center" readingOrder="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horizontal="general" readingOrder="0"/>
    </dxf>
    <dxf>
      <fill>
        <patternFill patternType="solid">
          <bgColor theme="4" tint="0.79998168889431442"/>
        </patternFill>
      </fill>
    </dxf>
    <dxf>
      <border>
        <top style="thin">
          <color indexed="64"/>
        </top>
      </border>
    </dxf>
    <dxf>
      <alignment horizontal="center" readingOrder="0"/>
    </dxf>
    <dxf>
      <border>
        <left style="thin">
          <color indexed="64"/>
        </left>
        <right style="thin">
          <color indexed="64"/>
        </right>
        <top style="thin">
          <color indexed="64"/>
        </top>
        <bottom style="thin">
          <color indexed="64"/>
        </bottom>
      </border>
    </dxf>
    <dxf>
      <fill>
        <patternFill patternType="none">
          <fgColor indexed="64"/>
          <bgColor indexed="65"/>
        </patternFill>
      </fill>
    </dxf>
    <dxf>
      <fill>
        <patternFill>
          <fgColor indexed="64"/>
          <bgColor theme="4" tint="0.39997558519241921"/>
        </patternFill>
      </fill>
    </dxf>
    <dxf>
      <fill>
        <patternFill patternType="solid">
          <fgColor indexed="64"/>
          <bgColor theme="6" tint="0.39997558519241921"/>
        </patternFill>
      </fill>
    </dxf>
    <dxf>
      <fill>
        <patternFill patternType="solid">
          <fgColor indexed="64"/>
          <bgColor theme="4" tint="0.39997558519241921"/>
        </patternFill>
      </fill>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bgColor rgb="FFFFC000"/>
        </patternFill>
      </fill>
    </dxf>
    <dxf>
      <fill>
        <patternFill patternType="solid">
          <bgColor theme="0" tint="-0.34998626667073579"/>
        </patternFill>
      </fill>
    </dxf>
    <dxf>
      <fill>
        <patternFill patternType="solid">
          <bgColor theme="4" tint="0.39997558519241921"/>
        </patternFill>
      </fill>
    </dxf>
    <dxf>
      <fill>
        <patternFill patternType="solid">
          <bgColor theme="4" tint="0.39997558519241921"/>
        </patternFill>
      </fill>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alignment vertical="center" readingOrder="0"/>
    </dxf>
    <dxf>
      <alignment wrapText="1" readingOrder="0"/>
    </dxf>
    <dxf>
      <border>
        <top style="thin">
          <color indexed="64"/>
        </top>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horizontal="general" readingOrder="0"/>
    </dxf>
    <dxf>
      <fill>
        <patternFill patternType="solid">
          <bgColor theme="4" tint="0.79998168889431442"/>
        </patternFill>
      </fill>
    </dxf>
    <dxf>
      <alignment horizontal="center" readingOrder="0"/>
    </dxf>
    <dxf>
      <border>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4.9989318521683403E-2"/>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2"/>
        <color theme="1" tint="4.9989318521683403E-2"/>
        <name val="Calibri"/>
        <scheme val="minor"/>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COT 09XX21" refreshedDate="44452.41406909722" createdVersion="5" refreshedVersion="6" recordCount="109" xr:uid="{00000000-000A-0000-FFFF-FFFF00000000}">
  <cacheSource type="worksheet">
    <worksheetSource name="Table1"/>
  </cacheSource>
  <cacheFields count="27">
    <cacheField name="Request Type" numFmtId="0">
      <sharedItems count="11">
        <s v="PGRR"/>
        <s v="RRGRR"/>
        <s v="SMOGRR"/>
        <s v="NPRR"/>
        <s v="NOGRR"/>
        <s v="VCMRR"/>
        <s v="LPGRR"/>
        <s v="OBDRR"/>
        <s v="RMGRR"/>
        <s v="SCR"/>
        <s v="COPMGRR" u="1"/>
      </sharedItems>
    </cacheField>
    <cacheField name="Revision Request" numFmtId="0">
      <sharedItems/>
    </cacheField>
    <cacheField name="RR Title" numFmtId="0">
      <sharedItems/>
    </cacheField>
    <cacheField name="Sponsor" numFmtId="0">
      <sharedItems/>
    </cacheField>
    <cacheField name="Sponsor Type" numFmtId="0">
      <sharedItems count="6">
        <s v="ERCOT"/>
        <s v="Market Participant"/>
        <s v="IMM"/>
        <s v="Working Group / Task Force"/>
        <s v="s" u="1"/>
        <s v=" " u="1"/>
      </sharedItems>
    </cacheField>
    <cacheField name="Status" numFmtId="0">
      <sharedItems count="5">
        <s v="Approved"/>
        <s v="In Process"/>
        <s v="s" u="1"/>
        <s v="Withdrawn" u="1"/>
        <s v="Rejected" u="1"/>
      </sharedItems>
    </cacheField>
    <cacheField name="1" numFmtId="0">
      <sharedItems containsBlank="1"/>
    </cacheField>
    <cacheField name="2" numFmtId="0">
      <sharedItems containsBlank="1"/>
    </cacheField>
    <cacheField name="3" numFmtId="0">
      <sharedItems containsBlank="1"/>
    </cacheField>
    <cacheField name="4" numFmtId="0">
      <sharedItems containsBlank="1"/>
    </cacheField>
    <cacheField name="5" numFmtId="0">
      <sharedItems containsBlank="1"/>
    </cacheField>
    <cacheField name="6" numFmtId="0">
      <sharedItems containsBlank="1"/>
    </cacheField>
    <cacheField name="7" numFmtId="0">
      <sharedItems containsBlank="1"/>
    </cacheField>
    <cacheField name="8" numFmtId="0">
      <sharedItems containsBlank="1"/>
    </cacheField>
    <cacheField name="9" numFmtId="0">
      <sharedItems containsBlank="1"/>
    </cacheField>
    <cacheField name="10" numFmtId="0">
      <sharedItems containsBlank="1"/>
    </cacheField>
    <cacheField name="11" numFmtId="0">
      <sharedItems containsNonDate="0" containsString="0" containsBlank="1"/>
    </cacheField>
    <cacheField name="12" numFmtId="0">
      <sharedItems containsBlank="1"/>
    </cacheField>
    <cacheField name="13" numFmtId="0">
      <sharedItems containsBlank="1"/>
    </cacheField>
    <cacheField name="14" numFmtId="0">
      <sharedItems containsBlank="1"/>
    </cacheField>
    <cacheField name="15" numFmtId="0">
      <sharedItems containsBlank="1"/>
    </cacheField>
    <cacheField name="16" numFmtId="0">
      <sharedItems containsNonDate="0" containsString="0" containsBlank="1"/>
    </cacheField>
    <cacheField name="17" numFmtId="0">
      <sharedItems containsBlank="1"/>
    </cacheField>
    <cacheField name="Optimize use of ERCOT, Inc.’s resources" numFmtId="0">
      <sharedItems/>
    </cacheField>
    <cacheField name="Enhance operating capabilities" numFmtId="0">
      <sharedItems/>
    </cacheField>
    <cacheField name="Advance competitive solutions" numFmtId="0">
      <sharedItems/>
    </cacheField>
    <cacheField name="Improve information exchang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9">
  <r>
    <x v="0"/>
    <s v="PGRR085"/>
    <s v="Dynamic Model Improvements"/>
    <s v="ERCOT"/>
    <x v="0"/>
    <x v="0"/>
    <m/>
    <s v="X"/>
    <m/>
    <m/>
    <m/>
    <s v="X"/>
    <m/>
    <m/>
    <m/>
    <m/>
    <m/>
    <m/>
    <m/>
    <m/>
    <m/>
    <m/>
    <m/>
    <s v=""/>
    <s v="X"/>
    <s v="X"/>
    <s v=""/>
  </r>
  <r>
    <x v="0"/>
    <s v="PGRR086"/>
    <s v="Related to RRGRR027, Clarify Models Required to Proceed with an FIS"/>
    <s v="Enel Green Power"/>
    <x v="1"/>
    <x v="0"/>
    <m/>
    <m/>
    <m/>
    <m/>
    <m/>
    <m/>
    <m/>
    <m/>
    <m/>
    <m/>
    <m/>
    <m/>
    <m/>
    <m/>
    <m/>
    <m/>
    <m/>
    <s v=""/>
    <s v=""/>
    <s v=""/>
    <s v=""/>
  </r>
  <r>
    <x v="0"/>
    <s v="PGRR087"/>
    <s v="Remedial Action Scheme Planning Assumptions"/>
    <s v="ERCOT"/>
    <x v="0"/>
    <x v="0"/>
    <m/>
    <m/>
    <m/>
    <m/>
    <m/>
    <m/>
    <m/>
    <m/>
    <m/>
    <m/>
    <m/>
    <m/>
    <m/>
    <m/>
    <m/>
    <m/>
    <m/>
    <s v=""/>
    <s v=""/>
    <s v=""/>
    <s v=""/>
  </r>
  <r>
    <x v="1"/>
    <s v="RRGRR027"/>
    <s v="Clarify Models Required to Proceed with an FIS"/>
    <s v="Enel Green Power"/>
    <x v="1"/>
    <x v="0"/>
    <m/>
    <m/>
    <m/>
    <m/>
    <m/>
    <m/>
    <m/>
    <m/>
    <m/>
    <m/>
    <m/>
    <m/>
    <m/>
    <m/>
    <m/>
    <m/>
    <m/>
    <s v=""/>
    <s v=""/>
    <s v=""/>
    <s v=""/>
  </r>
  <r>
    <x v="2"/>
    <s v="SMOGRR024"/>
    <s v="Implement NPRR1020"/>
    <s v="Tesla"/>
    <x v="1"/>
    <x v="0"/>
    <s v="X"/>
    <s v="X"/>
    <m/>
    <m/>
    <m/>
    <s v="X"/>
    <m/>
    <s v="X"/>
    <m/>
    <m/>
    <m/>
    <m/>
    <m/>
    <m/>
    <m/>
    <m/>
    <m/>
    <s v="X"/>
    <s v="X"/>
    <s v="X"/>
    <s v=""/>
  </r>
  <r>
    <x v="0"/>
    <s v="PGRR073"/>
    <s v="Related to NPRR956, Designation of Providers of Transmission Additions"/>
    <s v="ERCOT"/>
    <x v="0"/>
    <x v="1"/>
    <m/>
    <s v="X"/>
    <m/>
    <m/>
    <m/>
    <m/>
    <m/>
    <m/>
    <m/>
    <m/>
    <m/>
    <m/>
    <m/>
    <m/>
    <m/>
    <m/>
    <m/>
    <s v=""/>
    <s v="X"/>
    <s v=""/>
    <s v=""/>
  </r>
  <r>
    <x v="3"/>
    <s v="NPRR956"/>
    <s v="Designation of Providers of Transmission Additions"/>
    <s v="ERCOT"/>
    <x v="0"/>
    <x v="1"/>
    <m/>
    <s v="X"/>
    <m/>
    <m/>
    <m/>
    <m/>
    <m/>
    <m/>
    <m/>
    <m/>
    <m/>
    <m/>
    <m/>
    <m/>
    <m/>
    <m/>
    <m/>
    <s v=""/>
    <s v="X"/>
    <s v=""/>
    <s v=""/>
  </r>
  <r>
    <x v="4"/>
    <s v="NOGRR199"/>
    <s v="Related to NPRR979, Incorporate State Estimator Standards and Telemetry Standards into Protocols"/>
    <s v="ERCOT"/>
    <x v="0"/>
    <x v="0"/>
    <m/>
    <m/>
    <m/>
    <m/>
    <m/>
    <m/>
    <m/>
    <m/>
    <m/>
    <m/>
    <m/>
    <m/>
    <m/>
    <m/>
    <m/>
    <m/>
    <m/>
    <s v=""/>
    <s v=""/>
    <s v=""/>
    <s v=""/>
  </r>
  <r>
    <x v="3"/>
    <s v="NPRR979"/>
    <s v="Incorporate State Estimator Standards and Telemetry Standards into Protocols"/>
    <s v="ERCOT"/>
    <x v="0"/>
    <x v="0"/>
    <m/>
    <s v="X"/>
    <m/>
    <m/>
    <m/>
    <m/>
    <m/>
    <m/>
    <m/>
    <m/>
    <m/>
    <m/>
    <m/>
    <m/>
    <m/>
    <m/>
    <m/>
    <s v=""/>
    <s v="X"/>
    <s v=""/>
    <s v=""/>
  </r>
  <r>
    <x v="3"/>
    <s v="NPRR981"/>
    <s v="Day-Ahead Market Price Correction Process"/>
    <s v="Luminant"/>
    <x v="1"/>
    <x v="1"/>
    <m/>
    <m/>
    <m/>
    <m/>
    <m/>
    <s v="X"/>
    <m/>
    <m/>
    <m/>
    <m/>
    <m/>
    <m/>
    <m/>
    <m/>
    <m/>
    <m/>
    <m/>
    <s v=""/>
    <s v=""/>
    <s v="X"/>
    <s v=""/>
  </r>
  <r>
    <x v="3"/>
    <s v="NPRR984"/>
    <s v="Change ERS Standard Contract Terms"/>
    <s v="ERCOT"/>
    <x v="0"/>
    <x v="0"/>
    <m/>
    <m/>
    <m/>
    <m/>
    <m/>
    <s v="X"/>
    <m/>
    <m/>
    <m/>
    <m/>
    <m/>
    <m/>
    <m/>
    <m/>
    <m/>
    <m/>
    <m/>
    <s v=""/>
    <s v=""/>
    <s v="X"/>
    <s v=""/>
  </r>
  <r>
    <x v="4"/>
    <s v="NOGRR207"/>
    <s v="Related to NPRR1001, Clarification of Definitions of Operating Condition Notice, Advisory, Watch, Emergency Notice, and Related Clarifications"/>
    <s v="ERCOT"/>
    <x v="0"/>
    <x v="0"/>
    <m/>
    <m/>
    <m/>
    <m/>
    <m/>
    <m/>
    <m/>
    <m/>
    <m/>
    <m/>
    <m/>
    <m/>
    <m/>
    <m/>
    <m/>
    <m/>
    <m/>
    <s v=""/>
    <s v=""/>
    <s v=""/>
    <s v=""/>
  </r>
  <r>
    <x v="4"/>
    <s v="NOGRR210"/>
    <s v="Related to NPRR1005, Clarify Definition of Point of Interconnection (POI) and Add Definition Point of Interconnection Bus (POIB)"/>
    <s v="ERCOT"/>
    <x v="0"/>
    <x v="0"/>
    <m/>
    <m/>
    <m/>
    <m/>
    <m/>
    <s v="X"/>
    <m/>
    <m/>
    <m/>
    <m/>
    <m/>
    <m/>
    <m/>
    <m/>
    <m/>
    <m/>
    <m/>
    <s v=""/>
    <s v=""/>
    <s v="X"/>
    <s v=""/>
  </r>
  <r>
    <x v="4"/>
    <s v="NOGRR211"/>
    <s v="RTC – NOG 2 and 9: System Operations and Control Requirements and Monitoring Programs"/>
    <s v="ERCOT"/>
    <x v="0"/>
    <x v="0"/>
    <s v="X"/>
    <m/>
    <m/>
    <m/>
    <m/>
    <s v="X"/>
    <m/>
    <m/>
    <m/>
    <m/>
    <m/>
    <m/>
    <m/>
    <m/>
    <m/>
    <m/>
    <m/>
    <s v="X"/>
    <s v=""/>
    <s v="X"/>
    <s v=""/>
  </r>
  <r>
    <x v="4"/>
    <s v="NOGRR214"/>
    <s v="Geomagnetic Disturbance (GMD) Measurement Data Reporting"/>
    <s v="ERCOT"/>
    <x v="0"/>
    <x v="0"/>
    <m/>
    <s v="X"/>
    <m/>
    <m/>
    <m/>
    <m/>
    <m/>
    <m/>
    <m/>
    <m/>
    <m/>
    <m/>
    <m/>
    <m/>
    <m/>
    <m/>
    <m/>
    <s v=""/>
    <s v="X"/>
    <s v=""/>
    <s v=""/>
  </r>
  <r>
    <x v="4"/>
    <s v="NOGRR215"/>
    <s v="Limit Use of Remedial Action Schemes"/>
    <s v="ERCOT"/>
    <x v="0"/>
    <x v="1"/>
    <m/>
    <s v="X"/>
    <m/>
    <m/>
    <m/>
    <m/>
    <m/>
    <m/>
    <m/>
    <m/>
    <m/>
    <m/>
    <m/>
    <m/>
    <m/>
    <m/>
    <m/>
    <s v=""/>
    <s v="X"/>
    <s v=""/>
    <s v=""/>
  </r>
  <r>
    <x v="1"/>
    <s v="RRGRR025"/>
    <s v="Related to NPRR1005, Clarify Definition of Point of Interconnection (POI) and Add Definition Point of Interconnection Bus (POIB)"/>
    <s v="ERCOT"/>
    <x v="0"/>
    <x v="0"/>
    <m/>
    <m/>
    <m/>
    <m/>
    <m/>
    <s v="X"/>
    <m/>
    <m/>
    <m/>
    <m/>
    <m/>
    <m/>
    <m/>
    <m/>
    <m/>
    <m/>
    <m/>
    <s v=""/>
    <s v=""/>
    <s v="X"/>
    <s v=""/>
  </r>
  <r>
    <x v="5"/>
    <s v="VCMRR030"/>
    <s v="Related to NPRR1039, Replace the Term MIS Public Area with ERCOT Website"/>
    <s v="ERCOT"/>
    <x v="0"/>
    <x v="0"/>
    <m/>
    <m/>
    <m/>
    <m/>
    <m/>
    <m/>
    <m/>
    <m/>
    <m/>
    <m/>
    <m/>
    <m/>
    <m/>
    <m/>
    <m/>
    <m/>
    <m/>
    <s v=""/>
    <s v=""/>
    <s v=""/>
    <s v=""/>
  </r>
  <r>
    <x v="3"/>
    <s v="NPRR994"/>
    <s v="Clarify Generator Interconnection Neutral Project Classification"/>
    <s v="ERCOT"/>
    <x v="0"/>
    <x v="0"/>
    <m/>
    <m/>
    <m/>
    <m/>
    <m/>
    <m/>
    <m/>
    <m/>
    <m/>
    <m/>
    <m/>
    <m/>
    <s v="X"/>
    <m/>
    <m/>
    <m/>
    <m/>
    <s v=""/>
    <s v=""/>
    <s v="X"/>
    <s v=""/>
  </r>
  <r>
    <x v="3"/>
    <s v="NPRR995"/>
    <s v="RTF-6 Create Definition and Terms for Settlement Only Energy Storage"/>
    <s v="Broad Reach Power"/>
    <x v="1"/>
    <x v="0"/>
    <m/>
    <m/>
    <s v="X"/>
    <m/>
    <m/>
    <m/>
    <m/>
    <m/>
    <m/>
    <m/>
    <m/>
    <m/>
    <m/>
    <m/>
    <m/>
    <m/>
    <m/>
    <s v=""/>
    <s v=""/>
    <s v="X"/>
    <s v=""/>
  </r>
  <r>
    <x v="3"/>
    <s v="NPRR1005"/>
    <s v="Clarify Definition of Point of Interconnection (POI) and Add Definition Point of Interconnection Bus (POIB)"/>
    <s v="ERCOT"/>
    <x v="0"/>
    <x v="0"/>
    <m/>
    <m/>
    <m/>
    <m/>
    <m/>
    <s v="X"/>
    <m/>
    <m/>
    <m/>
    <m/>
    <m/>
    <m/>
    <m/>
    <m/>
    <m/>
    <m/>
    <m/>
    <s v=""/>
    <s v=""/>
    <s v="X"/>
    <s v=""/>
  </r>
  <r>
    <x v="3"/>
    <s v="NPRR1024"/>
    <s v="Determination of Significance with Respect to Price Correction"/>
    <s v="ERCOT"/>
    <x v="0"/>
    <x v="0"/>
    <m/>
    <m/>
    <m/>
    <m/>
    <m/>
    <s v="X"/>
    <m/>
    <m/>
    <m/>
    <m/>
    <m/>
    <m/>
    <m/>
    <m/>
    <m/>
    <m/>
    <m/>
    <s v=""/>
    <s v=""/>
    <s v="X"/>
    <s v=""/>
  </r>
  <r>
    <x v="3"/>
    <s v="NPRR1034"/>
    <s v="Frequency-Based Limits on DC Tie Imports or Exports"/>
    <s v="Southern Cross"/>
    <x v="1"/>
    <x v="0"/>
    <s v="X"/>
    <s v="X"/>
    <m/>
    <m/>
    <m/>
    <s v="X"/>
    <m/>
    <m/>
    <m/>
    <m/>
    <m/>
    <m/>
    <s v="X"/>
    <m/>
    <m/>
    <m/>
    <m/>
    <s v="X"/>
    <s v="X"/>
    <s v="X"/>
    <s v=""/>
  </r>
  <r>
    <x v="3"/>
    <s v="NPRR1040"/>
    <s v="Compliance Metrics for Ancillary Service Supply Responsibility"/>
    <s v="LCRA, STEC, Reliant"/>
    <x v="1"/>
    <x v="0"/>
    <m/>
    <m/>
    <m/>
    <m/>
    <m/>
    <s v="X"/>
    <m/>
    <m/>
    <m/>
    <m/>
    <m/>
    <m/>
    <m/>
    <m/>
    <m/>
    <m/>
    <m/>
    <s v=""/>
    <s v=""/>
    <s v="X"/>
    <s v=""/>
  </r>
  <r>
    <x v="3"/>
    <s v="NPRR1044"/>
    <s v="Enhancement of SSR Mitigation Requirement"/>
    <s v="ERCOT"/>
    <x v="0"/>
    <x v="0"/>
    <m/>
    <m/>
    <m/>
    <m/>
    <m/>
    <s v="X"/>
    <m/>
    <m/>
    <m/>
    <m/>
    <m/>
    <m/>
    <m/>
    <m/>
    <m/>
    <m/>
    <m/>
    <s v=""/>
    <s v=""/>
    <s v="X"/>
    <s v=""/>
  </r>
  <r>
    <x v="3"/>
    <s v="NPRR1045"/>
    <s v="Transmission Operator Definition and Designation"/>
    <s v="ERCOT"/>
    <x v="0"/>
    <x v="0"/>
    <m/>
    <s v="X"/>
    <m/>
    <m/>
    <m/>
    <m/>
    <m/>
    <m/>
    <m/>
    <m/>
    <m/>
    <m/>
    <m/>
    <m/>
    <m/>
    <m/>
    <m/>
    <s v=""/>
    <s v="X"/>
    <s v=""/>
    <s v=""/>
  </r>
  <r>
    <x v="6"/>
    <s v="LPGRR068"/>
    <s v="Add BUSLRG and BUSLRGDG Profile Types"/>
    <s v="ERCOT"/>
    <x v="0"/>
    <x v="0"/>
    <m/>
    <m/>
    <m/>
    <m/>
    <m/>
    <s v="X"/>
    <m/>
    <m/>
    <s v="X"/>
    <s v="X"/>
    <m/>
    <m/>
    <m/>
    <m/>
    <m/>
    <m/>
    <m/>
    <s v=""/>
    <s v=""/>
    <s v="X"/>
    <s v=""/>
  </r>
  <r>
    <x v="4"/>
    <s v="NOGRR219"/>
    <s v="Related to NPRR1045, Transmission Operator Definition and Designation"/>
    <s v="ERCOT"/>
    <x v="0"/>
    <x v="0"/>
    <m/>
    <s v="X"/>
    <m/>
    <m/>
    <m/>
    <m/>
    <m/>
    <m/>
    <m/>
    <m/>
    <m/>
    <m/>
    <m/>
    <m/>
    <m/>
    <m/>
    <m/>
    <s v=""/>
    <s v="X"/>
    <s v=""/>
    <s v=""/>
  </r>
  <r>
    <x v="4"/>
    <s v="NOGRR223"/>
    <s v="Add Phasor Measurement Recording Equipment Requirement to Modified Generating Facilities in Interconnection Process"/>
    <s v="ERCOT"/>
    <x v="0"/>
    <x v="1"/>
    <m/>
    <s v="X"/>
    <m/>
    <m/>
    <m/>
    <m/>
    <m/>
    <m/>
    <m/>
    <m/>
    <m/>
    <m/>
    <m/>
    <m/>
    <m/>
    <m/>
    <m/>
    <s v=""/>
    <s v="X"/>
    <s v=""/>
    <s v=""/>
  </r>
  <r>
    <x v="7"/>
    <s v="OBDRR026"/>
    <s v="Change Shadow Price Caps to Curves and Remove Shift Factor Threshold"/>
    <s v="IMM"/>
    <x v="2"/>
    <x v="1"/>
    <m/>
    <m/>
    <m/>
    <m/>
    <m/>
    <s v="X"/>
    <m/>
    <m/>
    <m/>
    <m/>
    <m/>
    <m/>
    <m/>
    <m/>
    <m/>
    <m/>
    <m/>
    <s v=""/>
    <s v=""/>
    <s v="X"/>
    <s v=""/>
  </r>
  <r>
    <x v="7"/>
    <s v="OBDRR027"/>
    <s v="Clarify Implementation Timeline for OBDRR023"/>
    <s v="ERCOT"/>
    <x v="0"/>
    <x v="0"/>
    <m/>
    <m/>
    <m/>
    <m/>
    <m/>
    <m/>
    <m/>
    <m/>
    <m/>
    <m/>
    <m/>
    <m/>
    <m/>
    <m/>
    <m/>
    <m/>
    <m/>
    <s v=""/>
    <s v=""/>
    <s v=""/>
    <s v=""/>
  </r>
  <r>
    <x v="0"/>
    <s v="PGRR088"/>
    <s v="Include Financial Security Amount in the Monthly Generator Interconnection Status Report"/>
    <s v="Reliant"/>
    <x v="1"/>
    <x v="0"/>
    <m/>
    <m/>
    <m/>
    <m/>
    <m/>
    <m/>
    <m/>
    <m/>
    <m/>
    <m/>
    <m/>
    <m/>
    <s v="X"/>
    <m/>
    <m/>
    <m/>
    <m/>
    <s v=""/>
    <s v=""/>
    <s v="X"/>
    <s v=""/>
  </r>
  <r>
    <x v="8"/>
    <s v="RMGRR164"/>
    <s v="Related to NPRR1062, Modify IDR Meter Requirement and Eliminate IDR Meter Requirement Report"/>
    <s v="ERCOT"/>
    <x v="0"/>
    <x v="0"/>
    <m/>
    <m/>
    <m/>
    <m/>
    <m/>
    <s v="X"/>
    <m/>
    <m/>
    <s v="X"/>
    <m/>
    <m/>
    <m/>
    <m/>
    <m/>
    <m/>
    <m/>
    <m/>
    <s v=""/>
    <s v=""/>
    <s v="X"/>
    <s v=""/>
  </r>
  <r>
    <x v="1"/>
    <s v="RRGRR028"/>
    <s v="Transformer Impedance Clarifications"/>
    <s v="System Protection Working Group (SPWG)"/>
    <x v="3"/>
    <x v="0"/>
    <m/>
    <m/>
    <m/>
    <m/>
    <m/>
    <m/>
    <m/>
    <m/>
    <m/>
    <m/>
    <m/>
    <m/>
    <m/>
    <m/>
    <m/>
    <m/>
    <m/>
    <s v=""/>
    <s v=""/>
    <s v=""/>
    <s v=""/>
  </r>
  <r>
    <x v="5"/>
    <s v="VCMRR031"/>
    <s v="Clarification Related to Variable Costs in Fuel Adders"/>
    <s v="ERCOT"/>
    <x v="0"/>
    <x v="1"/>
    <m/>
    <s v="X"/>
    <m/>
    <m/>
    <m/>
    <m/>
    <m/>
    <m/>
    <m/>
    <m/>
    <m/>
    <m/>
    <m/>
    <m/>
    <m/>
    <m/>
    <m/>
    <s v=""/>
    <s v="X"/>
    <s v=""/>
    <s v=""/>
  </r>
  <r>
    <x v="3"/>
    <s v="NPRR1046"/>
    <s v="Additional Revisions to Remove Dynamically Scheduled Resource (DSR) from the Protocols"/>
    <s v="ERCOT"/>
    <x v="0"/>
    <x v="0"/>
    <m/>
    <m/>
    <m/>
    <m/>
    <m/>
    <m/>
    <m/>
    <m/>
    <m/>
    <m/>
    <m/>
    <m/>
    <m/>
    <m/>
    <m/>
    <m/>
    <m/>
    <s v=""/>
    <s v=""/>
    <s v=""/>
    <s v=""/>
  </r>
  <r>
    <x v="3"/>
    <s v="NPRR1047"/>
    <s v="Consolidate Greybox re NPRR973 and NPRR1016"/>
    <s v="ERCOT"/>
    <x v="0"/>
    <x v="0"/>
    <m/>
    <m/>
    <m/>
    <m/>
    <m/>
    <m/>
    <m/>
    <m/>
    <m/>
    <m/>
    <m/>
    <m/>
    <m/>
    <m/>
    <m/>
    <m/>
    <m/>
    <s v=""/>
    <s v=""/>
    <s v=""/>
    <s v=""/>
  </r>
  <r>
    <x v="3"/>
    <s v="NPRR1048"/>
    <s v="Clarification on NPRR978 Short-Term Adequacy Reports"/>
    <s v="ERCOT"/>
    <x v="0"/>
    <x v="0"/>
    <m/>
    <m/>
    <m/>
    <m/>
    <m/>
    <m/>
    <m/>
    <m/>
    <m/>
    <m/>
    <m/>
    <m/>
    <m/>
    <m/>
    <m/>
    <m/>
    <m/>
    <s v=""/>
    <s v=""/>
    <s v=""/>
    <s v=""/>
  </r>
  <r>
    <x v="3"/>
    <s v="NPRR1049"/>
    <s v="Management of DC Tie Load Zone Modifications"/>
    <s v="ERCOT"/>
    <x v="0"/>
    <x v="0"/>
    <m/>
    <m/>
    <m/>
    <m/>
    <m/>
    <s v="X"/>
    <m/>
    <m/>
    <m/>
    <m/>
    <m/>
    <m/>
    <m/>
    <m/>
    <m/>
    <m/>
    <m/>
    <s v=""/>
    <s v=""/>
    <s v="X"/>
    <s v=""/>
  </r>
  <r>
    <x v="3"/>
    <s v="NPRR1050"/>
    <s v="Change to the Summer Commercial Operations Date Deadline for Including Planned Generation Capacity in Reports on the Capacity, Demand and Reserves in the ERCOT Region"/>
    <s v="ERCOT"/>
    <x v="0"/>
    <x v="0"/>
    <m/>
    <m/>
    <m/>
    <s v="X"/>
    <m/>
    <s v="X"/>
    <m/>
    <m/>
    <m/>
    <m/>
    <m/>
    <m/>
    <m/>
    <m/>
    <m/>
    <m/>
    <m/>
    <s v=""/>
    <s v="X"/>
    <s v="X"/>
    <s v=""/>
  </r>
  <r>
    <x v="3"/>
    <s v="NPRR1051"/>
    <s v="Removal of the Price Floor Applied to Day-Ahead Settlement Point Prices"/>
    <s v="ERCOT"/>
    <x v="0"/>
    <x v="0"/>
    <m/>
    <m/>
    <m/>
    <m/>
    <m/>
    <m/>
    <m/>
    <m/>
    <m/>
    <m/>
    <m/>
    <m/>
    <m/>
    <m/>
    <m/>
    <m/>
    <m/>
    <s v=""/>
    <s v=""/>
    <s v=""/>
    <s v=""/>
  </r>
  <r>
    <x v="3"/>
    <s v="NPRR1052"/>
    <s v="Load Zone Pricing for Settlement Only Storage Prior to NPRR995 Implementation"/>
    <s v="ERCOT"/>
    <x v="0"/>
    <x v="0"/>
    <m/>
    <m/>
    <m/>
    <m/>
    <m/>
    <s v="X"/>
    <m/>
    <m/>
    <m/>
    <m/>
    <m/>
    <m/>
    <m/>
    <m/>
    <m/>
    <m/>
    <m/>
    <s v=""/>
    <s v=""/>
    <s v="X"/>
    <s v=""/>
  </r>
  <r>
    <x v="3"/>
    <s v="NPRR1053"/>
    <s v="BESTF-9 Exemption from Ancillary Service Supply Compliance Requirements for Energy Storage Resources Affected by EEA Level 3 Charging Suspensions"/>
    <s v="ERCOT"/>
    <x v="0"/>
    <x v="0"/>
    <m/>
    <m/>
    <m/>
    <m/>
    <m/>
    <s v="X"/>
    <m/>
    <m/>
    <m/>
    <m/>
    <m/>
    <m/>
    <m/>
    <m/>
    <m/>
    <m/>
    <m/>
    <s v=""/>
    <s v=""/>
    <s v="X"/>
    <s v=""/>
  </r>
  <r>
    <x v="3"/>
    <s v="NPRR1054"/>
    <s v="Removal of Oklaunion Exemption Language"/>
    <s v="AEP"/>
    <x v="1"/>
    <x v="0"/>
    <m/>
    <m/>
    <m/>
    <m/>
    <m/>
    <m/>
    <m/>
    <m/>
    <m/>
    <m/>
    <m/>
    <m/>
    <m/>
    <m/>
    <m/>
    <m/>
    <m/>
    <s v=""/>
    <s v=""/>
    <s v=""/>
    <s v=""/>
  </r>
  <r>
    <x v="3"/>
    <s v="NPRR1055"/>
    <s v="Market Notice and ERCOT Discretion re Late-Filed NOIE Eligibility Attestations for PTP Obligations with Links to an Option Bid Awards"/>
    <s v="ERCOT"/>
    <x v="0"/>
    <x v="0"/>
    <m/>
    <m/>
    <m/>
    <m/>
    <m/>
    <m/>
    <m/>
    <m/>
    <m/>
    <m/>
    <m/>
    <m/>
    <m/>
    <m/>
    <m/>
    <m/>
    <m/>
    <s v=""/>
    <s v=""/>
    <s v=""/>
    <s v=""/>
  </r>
  <r>
    <x v="3"/>
    <s v="NPRR1056"/>
    <s v="Market Impact Generic Transmission Constraint (GTC) Notification"/>
    <s v="Invenergy"/>
    <x v="1"/>
    <x v="1"/>
    <m/>
    <m/>
    <m/>
    <m/>
    <m/>
    <m/>
    <m/>
    <m/>
    <m/>
    <m/>
    <m/>
    <m/>
    <m/>
    <m/>
    <m/>
    <m/>
    <m/>
    <s v=""/>
    <s v=""/>
    <s v=""/>
    <s v=""/>
  </r>
  <r>
    <x v="3"/>
    <s v="NPRR1057"/>
    <s v="Modification to Real-Time Hub Price Formulas for Fully De-Energized Hubs"/>
    <s v="ERCOT"/>
    <x v="0"/>
    <x v="0"/>
    <m/>
    <m/>
    <m/>
    <m/>
    <m/>
    <m/>
    <m/>
    <m/>
    <m/>
    <m/>
    <m/>
    <m/>
    <m/>
    <m/>
    <m/>
    <m/>
    <m/>
    <s v=""/>
    <s v=""/>
    <s v=""/>
    <s v=""/>
  </r>
  <r>
    <x v="3"/>
    <s v="NPRR1058"/>
    <s v="Resource Offer Modernization for Real-Time Co-Optimization"/>
    <s v="Reliant, LCRA, Luminant, Calpine, STEC"/>
    <x v="1"/>
    <x v="1"/>
    <m/>
    <s v="X"/>
    <m/>
    <m/>
    <s v="X"/>
    <s v="X"/>
    <m/>
    <m/>
    <m/>
    <m/>
    <m/>
    <m/>
    <m/>
    <m/>
    <m/>
    <m/>
    <m/>
    <s v=""/>
    <s v="X"/>
    <s v="X"/>
    <s v=""/>
  </r>
  <r>
    <x v="3"/>
    <s v="NPRR1059"/>
    <s v="Ability for MOUs and ECs to Send Non-BUSIDRRQ Interval Data"/>
    <s v="Nueces"/>
    <x v="1"/>
    <x v="0"/>
    <m/>
    <m/>
    <m/>
    <m/>
    <m/>
    <s v="X"/>
    <m/>
    <m/>
    <m/>
    <s v="X"/>
    <m/>
    <m/>
    <m/>
    <m/>
    <m/>
    <m/>
    <m/>
    <s v=""/>
    <s v=""/>
    <s v="X"/>
    <s v=""/>
  </r>
  <r>
    <x v="3"/>
    <s v="NPRR1060"/>
    <s v="Improvements to ERS Testing Requirements and Other ERS Items"/>
    <s v="ERCOT"/>
    <x v="0"/>
    <x v="0"/>
    <m/>
    <s v="X"/>
    <m/>
    <m/>
    <m/>
    <s v="X"/>
    <m/>
    <m/>
    <m/>
    <m/>
    <m/>
    <m/>
    <m/>
    <m/>
    <m/>
    <m/>
    <m/>
    <s v=""/>
    <s v="X"/>
    <s v="X"/>
    <s v=""/>
  </r>
  <r>
    <x v="3"/>
    <s v="NPRR1062"/>
    <s v="Modify IDR Meter Requirement and Eliminate IDR Meter Requirement Report"/>
    <s v="ERCOT"/>
    <x v="0"/>
    <x v="0"/>
    <m/>
    <m/>
    <m/>
    <m/>
    <m/>
    <s v="X"/>
    <m/>
    <m/>
    <m/>
    <m/>
    <m/>
    <m/>
    <m/>
    <m/>
    <m/>
    <m/>
    <m/>
    <s v=""/>
    <s v=""/>
    <s v="X"/>
    <s v=""/>
  </r>
  <r>
    <x v="3"/>
    <s v="NPRR1063"/>
    <s v="Dynamic Rating Transparency"/>
    <s v="DC Energy"/>
    <x v="1"/>
    <x v="0"/>
    <m/>
    <m/>
    <m/>
    <m/>
    <m/>
    <m/>
    <m/>
    <m/>
    <m/>
    <m/>
    <m/>
    <m/>
    <m/>
    <s v="X"/>
    <m/>
    <m/>
    <m/>
    <s v=""/>
    <s v=""/>
    <s v=""/>
    <s v="X"/>
  </r>
  <r>
    <x v="3"/>
    <s v="NPRR1064"/>
    <s v="Identification of Chronic Congestion"/>
    <s v="ERCOT"/>
    <x v="0"/>
    <x v="0"/>
    <m/>
    <m/>
    <m/>
    <m/>
    <m/>
    <m/>
    <m/>
    <m/>
    <m/>
    <m/>
    <m/>
    <m/>
    <m/>
    <m/>
    <m/>
    <m/>
    <m/>
    <s v=""/>
    <s v=""/>
    <s v=""/>
    <s v=""/>
  </r>
  <r>
    <x v="3"/>
    <s v="NPRR1065"/>
    <s v="Implementation Adjustment for NPRR917"/>
    <s v="ERCOT"/>
    <x v="0"/>
    <x v="0"/>
    <m/>
    <m/>
    <m/>
    <m/>
    <m/>
    <m/>
    <m/>
    <m/>
    <m/>
    <m/>
    <m/>
    <m/>
    <m/>
    <m/>
    <m/>
    <m/>
    <m/>
    <s v=""/>
    <s v=""/>
    <s v=""/>
    <s v=""/>
  </r>
  <r>
    <x v="3"/>
    <s v="NPRR1066"/>
    <s v="Interconnection of Existing Generation Owned by a Municipally Owned Utility (MOU) or Electric Cooperative (EC) Transferring Load into the ERCOT System"/>
    <s v="ERCOT"/>
    <x v="0"/>
    <x v="0"/>
    <m/>
    <s v="X"/>
    <m/>
    <s v="X"/>
    <m/>
    <s v="X"/>
    <m/>
    <m/>
    <m/>
    <m/>
    <m/>
    <m/>
    <m/>
    <m/>
    <m/>
    <m/>
    <m/>
    <s v=""/>
    <s v="X"/>
    <s v="X"/>
    <s v=""/>
  </r>
  <r>
    <x v="3"/>
    <s v="NPRR1067"/>
    <s v="Market Entry Qualifications, Continued Participation Requirements, and Credit Risk Assessment"/>
    <s v="ERCOT"/>
    <x v="0"/>
    <x v="1"/>
    <m/>
    <s v="X"/>
    <m/>
    <m/>
    <m/>
    <s v="X"/>
    <m/>
    <m/>
    <m/>
    <m/>
    <m/>
    <m/>
    <m/>
    <m/>
    <s v="X"/>
    <m/>
    <m/>
    <s v=""/>
    <s v="X"/>
    <s v="X"/>
    <s v=""/>
  </r>
  <r>
    <x v="4"/>
    <s v="NOGRR226"/>
    <s v="Revision to 5% Transmission Operator (TO) Load Shedding Relay Set Point"/>
    <s v="LCRA"/>
    <x v="1"/>
    <x v="1"/>
    <m/>
    <s v="X"/>
    <m/>
    <m/>
    <m/>
    <m/>
    <m/>
    <m/>
    <m/>
    <m/>
    <m/>
    <m/>
    <m/>
    <m/>
    <m/>
    <m/>
    <m/>
    <s v=""/>
    <s v="X"/>
    <s v=""/>
    <s v=""/>
  </r>
  <r>
    <x v="4"/>
    <s v="NOGRR227"/>
    <s v="Add Phasor Measurement Recording Equipment Location for Main Power Transformer for Intermittent Renewable Resource (IRR)"/>
    <s v="ERCOT"/>
    <x v="0"/>
    <x v="1"/>
    <m/>
    <m/>
    <m/>
    <m/>
    <m/>
    <s v="X"/>
    <m/>
    <m/>
    <m/>
    <m/>
    <m/>
    <m/>
    <m/>
    <m/>
    <m/>
    <m/>
    <m/>
    <s v=""/>
    <s v=""/>
    <s v="X"/>
    <s v=""/>
  </r>
  <r>
    <x v="7"/>
    <s v="OBDRR028"/>
    <s v="Related to NPRR1069, Align Ancillary Service Responsibility for ESRs with NPRR987"/>
    <s v="ERCOT"/>
    <x v="0"/>
    <x v="0"/>
    <m/>
    <m/>
    <m/>
    <m/>
    <m/>
    <s v="X"/>
    <m/>
    <m/>
    <m/>
    <m/>
    <m/>
    <s v="X"/>
    <m/>
    <m/>
    <m/>
    <m/>
    <m/>
    <s v=""/>
    <s v=""/>
    <s v="X"/>
    <s v=""/>
  </r>
  <r>
    <x v="7"/>
    <s v="OBDRR029"/>
    <s v="Revisions to Demand Response Data Definitions and Technical Specifications"/>
    <s v="ERCOT"/>
    <x v="0"/>
    <x v="0"/>
    <m/>
    <m/>
    <m/>
    <m/>
    <m/>
    <s v="X"/>
    <m/>
    <m/>
    <m/>
    <m/>
    <m/>
    <m/>
    <m/>
    <m/>
    <m/>
    <m/>
    <m/>
    <s v=""/>
    <s v=""/>
    <s v="X"/>
    <s v=""/>
  </r>
  <r>
    <x v="7"/>
    <s v="OBDRR030"/>
    <s v="Related to NPRR1080, Limiting Ancillary Service Price to System-Wide Offer Cap"/>
    <s v="ERCOT"/>
    <x v="0"/>
    <x v="0"/>
    <m/>
    <m/>
    <m/>
    <m/>
    <m/>
    <s v="X"/>
    <m/>
    <m/>
    <m/>
    <m/>
    <m/>
    <s v="X"/>
    <m/>
    <m/>
    <m/>
    <m/>
    <s v="X"/>
    <s v=""/>
    <s v="X"/>
    <s v="X"/>
    <s v=""/>
  </r>
  <r>
    <x v="7"/>
    <s v="OBDRR031"/>
    <s v="Change Non-Spinning Reserve Service Deployment"/>
    <s v="ERCOT"/>
    <x v="0"/>
    <x v="0"/>
    <m/>
    <m/>
    <m/>
    <m/>
    <m/>
    <s v="X"/>
    <m/>
    <m/>
    <m/>
    <m/>
    <m/>
    <s v="X"/>
    <m/>
    <m/>
    <m/>
    <m/>
    <s v="X"/>
    <s v=""/>
    <s v="X"/>
    <s v="X"/>
    <s v=""/>
  </r>
  <r>
    <x v="0"/>
    <s v="PGRR089"/>
    <s v="Planning Data and Information Updates for Planning Posting"/>
    <s v="ERCOT"/>
    <x v="0"/>
    <x v="0"/>
    <m/>
    <m/>
    <m/>
    <m/>
    <m/>
    <m/>
    <m/>
    <m/>
    <m/>
    <m/>
    <m/>
    <m/>
    <s v="X"/>
    <m/>
    <m/>
    <m/>
    <m/>
    <s v=""/>
    <s v=""/>
    <s v="X"/>
    <s v=""/>
  </r>
  <r>
    <x v="0"/>
    <s v="PGRR091"/>
    <s v="FIS Application Completion 60-Day Limit"/>
    <s v="ERCOT"/>
    <x v="0"/>
    <x v="0"/>
    <m/>
    <m/>
    <m/>
    <m/>
    <m/>
    <m/>
    <m/>
    <m/>
    <m/>
    <m/>
    <m/>
    <m/>
    <m/>
    <m/>
    <m/>
    <m/>
    <m/>
    <s v=""/>
    <s v=""/>
    <s v=""/>
    <s v=""/>
  </r>
  <r>
    <x v="0"/>
    <s v="PGRR092"/>
    <s v="Related to NPRR1077, Extension of Self-Limiting Facility Concept to Settlement Only Generators (SOGs) and Telemetry Requirements for SOGs"/>
    <s v="ERCOT"/>
    <x v="0"/>
    <x v="1"/>
    <m/>
    <s v="X"/>
    <m/>
    <m/>
    <m/>
    <s v="X"/>
    <m/>
    <m/>
    <m/>
    <m/>
    <m/>
    <m/>
    <m/>
    <m/>
    <m/>
    <m/>
    <m/>
    <s v=""/>
    <s v="X"/>
    <s v="X"/>
    <s v=""/>
  </r>
  <r>
    <x v="0"/>
    <s v="PGRR093"/>
    <s v="Replace Inadvertent Deletions in Section 5"/>
    <s v="ERCOT"/>
    <x v="0"/>
    <x v="1"/>
    <m/>
    <m/>
    <m/>
    <m/>
    <m/>
    <m/>
    <m/>
    <m/>
    <m/>
    <m/>
    <m/>
    <m/>
    <m/>
    <m/>
    <m/>
    <m/>
    <m/>
    <s v=""/>
    <s v=""/>
    <s v=""/>
    <s v=""/>
  </r>
  <r>
    <x v="0"/>
    <s v="PGRR094"/>
    <s v="Clarify Notification Requirement for Generator Construction Commencement or Completion"/>
    <s v="ERCOT"/>
    <x v="0"/>
    <x v="1"/>
    <m/>
    <m/>
    <m/>
    <m/>
    <m/>
    <m/>
    <m/>
    <m/>
    <m/>
    <m/>
    <m/>
    <m/>
    <m/>
    <m/>
    <m/>
    <m/>
    <m/>
    <s v=""/>
    <s v=""/>
    <s v=""/>
    <s v=""/>
  </r>
  <r>
    <x v="8"/>
    <s v="RMGRR165"/>
    <s v="Modify ERCOT Pre-Launch Responsibilities in a Mass Transition"/>
    <s v="TX SET"/>
    <x v="3"/>
    <x v="0"/>
    <m/>
    <m/>
    <m/>
    <m/>
    <m/>
    <m/>
    <m/>
    <m/>
    <s v="X"/>
    <m/>
    <m/>
    <m/>
    <m/>
    <m/>
    <m/>
    <m/>
    <m/>
    <s v=""/>
    <s v=""/>
    <s v="X"/>
    <s v=""/>
  </r>
  <r>
    <x v="8"/>
    <s v="RMGRR166"/>
    <s v="Create Switch Hold Extract Repository"/>
    <s v="TDTMS"/>
    <x v="3"/>
    <x v="1"/>
    <m/>
    <m/>
    <m/>
    <m/>
    <m/>
    <m/>
    <m/>
    <m/>
    <s v="X"/>
    <m/>
    <m/>
    <m/>
    <m/>
    <m/>
    <m/>
    <m/>
    <m/>
    <s v=""/>
    <s v=""/>
    <s v="X"/>
    <s v=""/>
  </r>
  <r>
    <x v="8"/>
    <s v="RMGRR167"/>
    <s v="Switch Hold Removal Documentation Clarification"/>
    <s v="TDTMS"/>
    <x v="3"/>
    <x v="1"/>
    <m/>
    <m/>
    <m/>
    <m/>
    <m/>
    <s v="X"/>
    <m/>
    <m/>
    <s v="X"/>
    <m/>
    <m/>
    <m/>
    <m/>
    <m/>
    <m/>
    <m/>
    <m/>
    <s v=""/>
    <s v=""/>
    <s v="X"/>
    <s v=""/>
  </r>
  <r>
    <x v="1"/>
    <s v="RRGRR029"/>
    <s v="Related to NPRR1077, Extension of Self-Limiting Facility Concept to Settlement Only Generators (SOGs) and Telemetry Requirements for SOGs"/>
    <s v="ERCOT"/>
    <x v="0"/>
    <x v="1"/>
    <m/>
    <m/>
    <m/>
    <m/>
    <m/>
    <m/>
    <m/>
    <m/>
    <m/>
    <m/>
    <m/>
    <m/>
    <m/>
    <m/>
    <m/>
    <m/>
    <m/>
    <s v=""/>
    <s v=""/>
    <s v=""/>
    <s v=""/>
  </r>
  <r>
    <x v="1"/>
    <s v="RRGRR030"/>
    <s v="Allow New Voltage Levels in Resource Registration Information"/>
    <s v="ERCOT"/>
    <x v="0"/>
    <x v="1"/>
    <m/>
    <m/>
    <m/>
    <m/>
    <m/>
    <m/>
    <m/>
    <m/>
    <m/>
    <m/>
    <m/>
    <m/>
    <m/>
    <m/>
    <m/>
    <m/>
    <m/>
    <s v=""/>
    <s v=""/>
    <s v=""/>
    <s v=""/>
  </r>
  <r>
    <x v="1"/>
    <s v="RRGRR031"/>
    <s v="Related to NPRR995, RTF-6 Create Definition and Terms for Settlement Only Energy Storage"/>
    <s v="ERCOT"/>
    <x v="0"/>
    <x v="1"/>
    <m/>
    <m/>
    <m/>
    <m/>
    <m/>
    <m/>
    <m/>
    <m/>
    <m/>
    <m/>
    <m/>
    <m/>
    <m/>
    <m/>
    <m/>
    <m/>
    <m/>
    <s v=""/>
    <s v=""/>
    <s v=""/>
    <s v=""/>
  </r>
  <r>
    <x v="3"/>
    <s v="NPRR1069"/>
    <s v="Align Ancillary Service Responsibility for ESRs with NPRR987"/>
    <s v="ERCOT"/>
    <x v="0"/>
    <x v="0"/>
    <m/>
    <s v="X"/>
    <m/>
    <m/>
    <m/>
    <s v="X"/>
    <m/>
    <m/>
    <m/>
    <m/>
    <m/>
    <s v="X"/>
    <m/>
    <m/>
    <m/>
    <m/>
    <m/>
    <s v=""/>
    <s v="X"/>
    <s v="X"/>
    <s v=""/>
  </r>
  <r>
    <x v="3"/>
    <s v="NPRR1070"/>
    <s v="Planning Criteria for GTC Exit Solutions"/>
    <s v="EDF Renewables / Pattern Energy"/>
    <x v="1"/>
    <x v="1"/>
    <m/>
    <s v="X"/>
    <m/>
    <s v="X"/>
    <m/>
    <m/>
    <m/>
    <m/>
    <m/>
    <m/>
    <m/>
    <m/>
    <m/>
    <m/>
    <m/>
    <m/>
    <m/>
    <s v=""/>
    <s v="X"/>
    <s v=""/>
    <s v=""/>
  </r>
  <r>
    <x v="3"/>
    <s v="NPRR1071"/>
    <s v="Minor Revisions to the Reporting of Demand Response by Retail Electric Providers and Non-Opt-In Entities"/>
    <s v="ERCOT"/>
    <x v="0"/>
    <x v="0"/>
    <m/>
    <m/>
    <m/>
    <m/>
    <m/>
    <m/>
    <m/>
    <m/>
    <m/>
    <m/>
    <m/>
    <m/>
    <m/>
    <s v="X"/>
    <m/>
    <m/>
    <m/>
    <s v=""/>
    <s v=""/>
    <s v=""/>
    <s v="X"/>
  </r>
  <r>
    <x v="3"/>
    <s v="NPRR1073"/>
    <s v="Market Entry/Participation by Principals of Counter-Parties with Financial Obligations"/>
    <s v="Morgan Stanley"/>
    <x v="1"/>
    <x v="0"/>
    <m/>
    <m/>
    <m/>
    <m/>
    <m/>
    <m/>
    <m/>
    <m/>
    <m/>
    <m/>
    <m/>
    <m/>
    <m/>
    <m/>
    <s v="X"/>
    <m/>
    <s v="X"/>
    <s v=""/>
    <s v="X"/>
    <s v="X"/>
    <s v=""/>
  </r>
  <r>
    <x v="3"/>
    <s v="NPRR1074"/>
    <s v="“mp” Definition Revision"/>
    <s v="Morgan Stanley"/>
    <x v="1"/>
    <x v="0"/>
    <m/>
    <m/>
    <m/>
    <m/>
    <m/>
    <m/>
    <m/>
    <m/>
    <m/>
    <m/>
    <m/>
    <m/>
    <m/>
    <m/>
    <s v="X"/>
    <m/>
    <s v="X"/>
    <s v=""/>
    <s v="X"/>
    <s v="X"/>
    <s v=""/>
  </r>
  <r>
    <x v="3"/>
    <s v="NPRR1075"/>
    <s v="Update Telemetered HSL and/or MPC for ESRs in Real-Time to Meet Ancillary Service Resource Responsibility"/>
    <s v="Key Capture"/>
    <x v="1"/>
    <x v="0"/>
    <m/>
    <m/>
    <m/>
    <m/>
    <m/>
    <m/>
    <m/>
    <m/>
    <m/>
    <m/>
    <m/>
    <s v="X"/>
    <m/>
    <m/>
    <m/>
    <m/>
    <s v="X"/>
    <s v=""/>
    <s v="X"/>
    <s v="X"/>
    <s v=""/>
  </r>
  <r>
    <x v="3"/>
    <s v="NPRR1077"/>
    <s v="Extension of Self-Limiting Facility Concept to Settlement Only Generators (SOGs) and Telemetry Requirements for SOGs"/>
    <s v="ERCOT"/>
    <x v="0"/>
    <x v="1"/>
    <m/>
    <s v="X"/>
    <m/>
    <m/>
    <m/>
    <s v="X"/>
    <m/>
    <s v="X"/>
    <m/>
    <m/>
    <m/>
    <m/>
    <m/>
    <m/>
    <m/>
    <m/>
    <m/>
    <s v=""/>
    <s v="X"/>
    <s v="X"/>
    <s v=""/>
  </r>
  <r>
    <x v="3"/>
    <s v="NPRR1078"/>
    <s v="Clarification of Potential Uplift"/>
    <s v="Reliant"/>
    <x v="1"/>
    <x v="0"/>
    <m/>
    <m/>
    <m/>
    <m/>
    <m/>
    <m/>
    <m/>
    <m/>
    <m/>
    <m/>
    <m/>
    <m/>
    <m/>
    <m/>
    <s v="X"/>
    <m/>
    <s v="X"/>
    <s v=""/>
    <s v="X"/>
    <s v="X"/>
    <s v=""/>
  </r>
  <r>
    <x v="3"/>
    <s v="NPRR1079"/>
    <s v="Day-Ahead Market RRS / ECRS 48-Hour Report Clarification"/>
    <s v="ERCOT"/>
    <x v="0"/>
    <x v="0"/>
    <m/>
    <m/>
    <m/>
    <m/>
    <m/>
    <m/>
    <m/>
    <m/>
    <m/>
    <m/>
    <m/>
    <m/>
    <m/>
    <m/>
    <m/>
    <m/>
    <m/>
    <s v=""/>
    <s v=""/>
    <s v=""/>
    <s v=""/>
  </r>
  <r>
    <x v="3"/>
    <s v="NPRR1080"/>
    <s v="Limiting Ancillary Service Price to System-Wide Offer Cap"/>
    <s v="ERCOT"/>
    <x v="0"/>
    <x v="0"/>
    <m/>
    <s v="X"/>
    <m/>
    <m/>
    <m/>
    <s v="X"/>
    <m/>
    <m/>
    <m/>
    <m/>
    <m/>
    <s v="X"/>
    <m/>
    <m/>
    <m/>
    <m/>
    <s v="X"/>
    <s v=""/>
    <s v="X"/>
    <s v="X"/>
    <s v=""/>
  </r>
  <r>
    <x v="3"/>
    <s v="NPRR1081"/>
    <s v="Revisions to Real-Time Reliability Deployment Price Adder to Consider Firm Load Shed"/>
    <s v="ERCOT"/>
    <x v="0"/>
    <x v="0"/>
    <m/>
    <s v="X"/>
    <m/>
    <m/>
    <m/>
    <s v="X"/>
    <m/>
    <m/>
    <m/>
    <m/>
    <m/>
    <m/>
    <m/>
    <m/>
    <m/>
    <m/>
    <s v="X"/>
    <s v=""/>
    <s v="X"/>
    <s v="X"/>
    <s v=""/>
  </r>
  <r>
    <x v="3"/>
    <s v="NPRR1082"/>
    <s v="Emergency Response Service (ERS) Test Exception for Co-located ERS Loads"/>
    <s v="Enerwise"/>
    <x v="1"/>
    <x v="1"/>
    <m/>
    <s v="X"/>
    <m/>
    <m/>
    <m/>
    <s v="X"/>
    <m/>
    <m/>
    <m/>
    <m/>
    <m/>
    <m/>
    <m/>
    <m/>
    <m/>
    <m/>
    <m/>
    <s v=""/>
    <s v="X"/>
    <s v="X"/>
    <s v=""/>
  </r>
  <r>
    <x v="3"/>
    <s v="NPRR1083"/>
    <s v="Modification of Uplift Allocation Rules to Address Role of Central Counter-Party Clearinghouses"/>
    <s v="ICE NGX Canada"/>
    <x v="1"/>
    <x v="0"/>
    <m/>
    <m/>
    <m/>
    <m/>
    <m/>
    <s v="X"/>
    <m/>
    <m/>
    <m/>
    <m/>
    <m/>
    <m/>
    <m/>
    <m/>
    <s v="X"/>
    <m/>
    <s v="X"/>
    <s v=""/>
    <s v="X"/>
    <s v="X"/>
    <s v=""/>
  </r>
  <r>
    <x v="3"/>
    <s v="NPRR1084"/>
    <s v="Improvements to Reporting of Resource Outages and Derates"/>
    <s v="ERCOT"/>
    <x v="0"/>
    <x v="1"/>
    <m/>
    <m/>
    <m/>
    <m/>
    <m/>
    <s v="X"/>
    <m/>
    <m/>
    <m/>
    <m/>
    <m/>
    <m/>
    <m/>
    <s v="X"/>
    <m/>
    <m/>
    <s v="X"/>
    <s v=""/>
    <s v="X"/>
    <s v="X"/>
    <s v="X"/>
  </r>
  <r>
    <x v="3"/>
    <s v="NPRR1085"/>
    <s v="Ensuring Continuous Validity of Physical Responsive Capability (PRC) and Dispatch through Timely Changes to Resource Telemetry and Current Operating Plans (COPs)"/>
    <s v="ERCOT"/>
    <x v="0"/>
    <x v="1"/>
    <m/>
    <s v="X"/>
    <m/>
    <s v="X"/>
    <m/>
    <m/>
    <m/>
    <m/>
    <m/>
    <m/>
    <m/>
    <m/>
    <m/>
    <m/>
    <m/>
    <m/>
    <s v="X"/>
    <s v=""/>
    <s v="X"/>
    <s v=""/>
    <s v=""/>
  </r>
  <r>
    <x v="3"/>
    <s v="NPRR1086"/>
    <s v="Recovery, Charges, and Settlement for Operating Losses During an LCAP Effective Period"/>
    <s v="ERCOT"/>
    <x v="0"/>
    <x v="0"/>
    <m/>
    <s v="X"/>
    <m/>
    <s v="X"/>
    <m/>
    <m/>
    <m/>
    <m/>
    <m/>
    <m/>
    <m/>
    <m/>
    <m/>
    <m/>
    <m/>
    <m/>
    <s v="X"/>
    <s v=""/>
    <s v="X"/>
    <s v=""/>
    <s v=""/>
  </r>
  <r>
    <x v="3"/>
    <s v="NPRR1087"/>
    <s v="Prohibit Participation of Critical Loads and Generation Resource Support Loads as Load Resources or ERS Resources"/>
    <s v="ERCOT"/>
    <x v="0"/>
    <x v="1"/>
    <m/>
    <s v="X"/>
    <m/>
    <s v="X"/>
    <m/>
    <m/>
    <s v="X"/>
    <m/>
    <m/>
    <m/>
    <m/>
    <m/>
    <m/>
    <m/>
    <m/>
    <m/>
    <s v="X"/>
    <s v=""/>
    <s v="X"/>
    <s v="X"/>
    <s v=""/>
  </r>
  <r>
    <x v="3"/>
    <s v="NPRR1088"/>
    <s v="Applying Forward Adjustment Factors to Forward Market Positions and Un-applying Forward Adjustment Factors to Prior Market Positions"/>
    <s v="Grand Oak Capital Partners"/>
    <x v="1"/>
    <x v="1"/>
    <m/>
    <m/>
    <m/>
    <m/>
    <m/>
    <s v="X"/>
    <m/>
    <m/>
    <m/>
    <m/>
    <m/>
    <m/>
    <m/>
    <m/>
    <s v="X"/>
    <m/>
    <m/>
    <s v=""/>
    <s v=""/>
    <s v="X"/>
    <s v=""/>
  </r>
  <r>
    <x v="3"/>
    <s v="NPRR1089"/>
    <s v="Requiring Highest-Ranking Representative, Official, or Officer of a Resource Entity to Execute Weatherization and Natural Gas Declarations"/>
    <s v="ERCOT"/>
    <x v="0"/>
    <x v="1"/>
    <m/>
    <m/>
    <m/>
    <m/>
    <m/>
    <m/>
    <m/>
    <m/>
    <m/>
    <m/>
    <m/>
    <m/>
    <m/>
    <m/>
    <m/>
    <m/>
    <s v="X"/>
    <s v=""/>
    <s v="X"/>
    <s v=""/>
    <s v=""/>
  </r>
  <r>
    <x v="3"/>
    <s v="NPRR1090"/>
    <s v="ERS Winter Storm Uri Lessons Learned Changes and Other ERS Items"/>
    <s v="ERCOT"/>
    <x v="0"/>
    <x v="1"/>
    <m/>
    <s v="X"/>
    <m/>
    <m/>
    <m/>
    <s v="X"/>
    <m/>
    <m/>
    <m/>
    <m/>
    <m/>
    <m/>
    <m/>
    <m/>
    <m/>
    <m/>
    <s v="X"/>
    <s v=""/>
    <s v="X"/>
    <s v="X"/>
    <s v=""/>
  </r>
  <r>
    <x v="3"/>
    <s v="NPRR1091"/>
    <s v="Changes to Address Market Impacts of Additional Non-Spin Procurement"/>
    <s v="Shell"/>
    <x v="1"/>
    <x v="1"/>
    <m/>
    <m/>
    <m/>
    <m/>
    <m/>
    <s v="X"/>
    <m/>
    <m/>
    <m/>
    <m/>
    <m/>
    <m/>
    <m/>
    <m/>
    <m/>
    <m/>
    <s v="X"/>
    <s v=""/>
    <s v="X"/>
    <s v="X"/>
    <s v=""/>
  </r>
  <r>
    <x v="4"/>
    <s v="NOGRR230"/>
    <s v="WAN Participant Security"/>
    <s v="ERCOT"/>
    <x v="0"/>
    <x v="1"/>
    <m/>
    <s v="X"/>
    <m/>
    <m/>
    <m/>
    <m/>
    <m/>
    <m/>
    <m/>
    <m/>
    <m/>
    <m/>
    <m/>
    <m/>
    <m/>
    <m/>
    <s v="X"/>
    <s v=""/>
    <s v="X"/>
    <s v=""/>
    <s v=""/>
  </r>
  <r>
    <x v="4"/>
    <s v="NOGRR231"/>
    <s v="Update ERCOT Regional Map"/>
    <s v="ERCOT"/>
    <x v="0"/>
    <x v="1"/>
    <m/>
    <m/>
    <m/>
    <m/>
    <m/>
    <m/>
    <m/>
    <m/>
    <m/>
    <m/>
    <m/>
    <m/>
    <m/>
    <m/>
    <m/>
    <m/>
    <m/>
    <s v=""/>
    <s v=""/>
    <s v=""/>
    <s v=""/>
  </r>
  <r>
    <x v="4"/>
    <s v="NOGRR232"/>
    <s v="Related to NPRR1093, Load Resource Participation in Non-Spinning Reserve"/>
    <s v="ERCOT"/>
    <x v="0"/>
    <x v="1"/>
    <m/>
    <m/>
    <m/>
    <m/>
    <m/>
    <s v="X"/>
    <s v="X"/>
    <m/>
    <m/>
    <m/>
    <m/>
    <m/>
    <m/>
    <m/>
    <m/>
    <m/>
    <s v="X"/>
    <s v=""/>
    <s v="X"/>
    <s v="X"/>
    <s v=""/>
  </r>
  <r>
    <x v="4"/>
    <s v="NOGRR233"/>
    <s v="Related to NPRR1094, Allow Under Frequency Relay Load to be Manually Shed During EEA3"/>
    <s v="Oncor"/>
    <x v="1"/>
    <x v="1"/>
    <m/>
    <s v="X"/>
    <m/>
    <m/>
    <m/>
    <s v="X"/>
    <s v="X"/>
    <m/>
    <m/>
    <m/>
    <m/>
    <m/>
    <m/>
    <m/>
    <m/>
    <m/>
    <s v="X"/>
    <s v=""/>
    <s v="X"/>
    <s v="X"/>
    <s v=""/>
  </r>
  <r>
    <x v="7"/>
    <s v="OBDRR032"/>
    <s v="Non-Spin Changes Related to NPRR1093, Load Resource Participation in Non-Spinning Reserve"/>
    <s v="ERCOT"/>
    <x v="0"/>
    <x v="1"/>
    <m/>
    <m/>
    <m/>
    <m/>
    <m/>
    <s v="X"/>
    <s v="X"/>
    <m/>
    <m/>
    <m/>
    <m/>
    <m/>
    <m/>
    <m/>
    <m/>
    <m/>
    <s v="X"/>
    <s v=""/>
    <s v="X"/>
    <s v="X"/>
    <s v=""/>
  </r>
  <r>
    <x v="7"/>
    <s v="OBDRR033"/>
    <s v="ORDC Changes Related to NPRR1093, Load Resource Participation in Non-Spinning Reserve"/>
    <s v="ERCOT"/>
    <x v="0"/>
    <x v="1"/>
    <m/>
    <m/>
    <m/>
    <m/>
    <m/>
    <s v="X"/>
    <s v="X"/>
    <m/>
    <m/>
    <m/>
    <m/>
    <m/>
    <m/>
    <m/>
    <m/>
    <m/>
    <s v="X"/>
    <s v=""/>
    <s v="X"/>
    <s v="X"/>
    <s v=""/>
  </r>
  <r>
    <x v="0"/>
    <s v="PGRR095"/>
    <s v="Establish Minimum Deliverability Criteria"/>
    <s v="ERCOT"/>
    <x v="0"/>
    <x v="1"/>
    <m/>
    <s v="X"/>
    <m/>
    <s v="X"/>
    <m/>
    <s v="X"/>
    <m/>
    <m/>
    <m/>
    <m/>
    <m/>
    <m/>
    <m/>
    <m/>
    <m/>
    <m/>
    <m/>
    <s v=""/>
    <s v="X"/>
    <s v="X"/>
    <s v=""/>
  </r>
  <r>
    <x v="8"/>
    <s v="RMGRR168"/>
    <s v="Modify ERCOT Responsibilities During the Mass Transition"/>
    <s v="TX SET"/>
    <x v="3"/>
    <x v="1"/>
    <m/>
    <m/>
    <m/>
    <m/>
    <m/>
    <m/>
    <m/>
    <m/>
    <s v="X"/>
    <m/>
    <m/>
    <m/>
    <m/>
    <m/>
    <m/>
    <m/>
    <m/>
    <s v=""/>
    <s v=""/>
    <s v="X"/>
    <s v=""/>
  </r>
  <r>
    <x v="3"/>
    <s v="NPRR1092"/>
    <s v="Remove RUC Offer Floor"/>
    <s v="IMM"/>
    <x v="2"/>
    <x v="1"/>
    <m/>
    <s v="X"/>
    <m/>
    <m/>
    <m/>
    <s v="X"/>
    <m/>
    <m/>
    <m/>
    <m/>
    <m/>
    <m/>
    <m/>
    <m/>
    <m/>
    <m/>
    <s v="X"/>
    <s v=""/>
    <s v="X"/>
    <s v="X"/>
    <s v=""/>
  </r>
  <r>
    <x v="3"/>
    <s v="NPRR1093"/>
    <s v="Load Resource Participation in Non-Spinning Reserve"/>
    <s v="ERCOT"/>
    <x v="0"/>
    <x v="1"/>
    <m/>
    <m/>
    <m/>
    <m/>
    <m/>
    <s v="X"/>
    <s v="X"/>
    <m/>
    <m/>
    <m/>
    <m/>
    <m/>
    <m/>
    <m/>
    <m/>
    <m/>
    <s v="X"/>
    <s v=""/>
    <s v="X"/>
    <s v="X"/>
    <s v=""/>
  </r>
  <r>
    <x v="3"/>
    <s v="NPRR1094"/>
    <s v="Allow Under Frequency Relay Load to be Manually Shed During EEA3"/>
    <s v="Oncor"/>
    <x v="1"/>
    <x v="1"/>
    <m/>
    <s v="X"/>
    <m/>
    <m/>
    <m/>
    <s v="X"/>
    <s v="X"/>
    <m/>
    <m/>
    <m/>
    <m/>
    <m/>
    <m/>
    <m/>
    <m/>
    <m/>
    <s v="X"/>
    <s v=""/>
    <s v="X"/>
    <s v="X"/>
    <s v=""/>
  </r>
  <r>
    <x v="9"/>
    <s v="SCR813"/>
    <s v="NMMS Jointly-Rated Equipment Coordination Confirmation"/>
    <s v="ERCOT"/>
    <x v="0"/>
    <x v="1"/>
    <m/>
    <m/>
    <m/>
    <m/>
    <m/>
    <s v="X"/>
    <m/>
    <m/>
    <m/>
    <m/>
    <m/>
    <m/>
    <m/>
    <s v="X"/>
    <m/>
    <m/>
    <m/>
    <s v=""/>
    <s v=""/>
    <s v="X"/>
    <s v="X"/>
  </r>
  <r>
    <x v="9"/>
    <s v="SCR814"/>
    <s v="Point-to-Point (PTP) Obligation Bid Interval Limit"/>
    <s v="ERCOT"/>
    <x v="0"/>
    <x v="1"/>
    <m/>
    <m/>
    <m/>
    <m/>
    <m/>
    <s v="X"/>
    <m/>
    <m/>
    <m/>
    <m/>
    <m/>
    <m/>
    <m/>
    <m/>
    <m/>
    <m/>
    <m/>
    <s v=""/>
    <s v=""/>
    <s v="X"/>
    <s v=""/>
  </r>
  <r>
    <x v="9"/>
    <s v="SCR815"/>
    <s v="MarkeTrak Administrative Enhancements"/>
    <s v="TDTMS"/>
    <x v="3"/>
    <x v="0"/>
    <m/>
    <m/>
    <m/>
    <m/>
    <m/>
    <m/>
    <m/>
    <m/>
    <s v="X"/>
    <m/>
    <m/>
    <m/>
    <m/>
    <m/>
    <m/>
    <m/>
    <m/>
    <s v=""/>
    <s v=""/>
    <s v="X"/>
    <s v=""/>
  </r>
  <r>
    <x v="9"/>
    <s v="SCR816"/>
    <s v="CRR Auction Bid Credit Enhancement"/>
    <s v="DC Energy"/>
    <x v="1"/>
    <x v="1"/>
    <m/>
    <m/>
    <m/>
    <m/>
    <m/>
    <m/>
    <m/>
    <m/>
    <m/>
    <m/>
    <m/>
    <m/>
    <m/>
    <m/>
    <s v="X"/>
    <m/>
    <m/>
    <s v=""/>
    <s v=""/>
    <s v="X"/>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2" cacheId="10" applyNumberFormats="0" applyBorderFormats="0" applyFontFormats="0" applyPatternFormats="0" applyAlignmentFormats="0" applyWidthHeightFormats="1" dataCaption="Values" updatedVersion="6" minRefreshableVersion="3" itemPrintTitles="1" createdVersion="5" indent="0" compact="0" compactData="0" gridDropZones="1" multipleFieldFilters="0" rowHeaderCaption="RevisionTypes">
  <location ref="A24:R36" firstHeaderRow="1" firstDataRow="2" firstDataCol="1" rowPageCount="1" colPageCount="1"/>
  <pivotFields count="27">
    <pivotField axis="axisRow" compact="0" outline="0" showAll="0">
      <items count="12">
        <item x="4"/>
        <item x="3"/>
        <item x="0"/>
        <item x="8"/>
        <item x="9"/>
        <item x="6"/>
        <item x="5"/>
        <item m="1" x="10"/>
        <item x="1"/>
        <item x="2"/>
        <item x="7"/>
        <item t="default"/>
      </items>
    </pivotField>
    <pivotField compact="0" outline="0" showAll="0"/>
    <pivotField compact="0" outline="0" showAll="0" defaultSubtotal="0"/>
    <pivotField compact="0" outline="0" showAll="0" defaultSubtotal="0"/>
    <pivotField compact="0" outline="0" showAll="0" defaultSubtotal="0"/>
    <pivotField axis="axisPage" compact="0" outline="0" showAll="0">
      <items count="6">
        <item x="0"/>
        <item x="1"/>
        <item m="1" x="2"/>
        <item m="1" x="3"/>
        <item m="1" x="4"/>
        <item t="default"/>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ubtotalTop="0" showAll="0" includeNewItemsInFilter="1" defaultSubtotal="0"/>
    <pivotField dataField="1" compact="0" outline="0" showAll="0" defaultSubtotal="0"/>
    <pivotField dataField="1"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0"/>
  </rowFields>
  <rowItems count="11">
    <i>
      <x/>
    </i>
    <i>
      <x v="1"/>
    </i>
    <i>
      <x v="2"/>
    </i>
    <i>
      <x v="3"/>
    </i>
    <i>
      <x v="4"/>
    </i>
    <i>
      <x v="5"/>
    </i>
    <i>
      <x v="6"/>
    </i>
    <i>
      <x v="8"/>
    </i>
    <i>
      <x v="9"/>
    </i>
    <i>
      <x v="10"/>
    </i>
    <i t="grand">
      <x/>
    </i>
  </rowItems>
  <colFields count="1">
    <field x="-2"/>
  </colFields>
  <colItems count="17">
    <i>
      <x/>
    </i>
    <i i="1">
      <x v="1"/>
    </i>
    <i i="2">
      <x v="2"/>
    </i>
    <i i="3">
      <x v="3"/>
    </i>
    <i i="4">
      <x v="4"/>
    </i>
    <i i="5">
      <x v="5"/>
    </i>
    <i i="6">
      <x v="6"/>
    </i>
    <i i="7">
      <x v="7"/>
    </i>
    <i i="8">
      <x v="8"/>
    </i>
    <i i="9">
      <x v="9"/>
    </i>
    <i i="10">
      <x v="10"/>
    </i>
    <i i="11">
      <x v="11"/>
    </i>
    <i i="12">
      <x v="12"/>
    </i>
    <i i="13">
      <x v="13"/>
    </i>
    <i i="14">
      <x v="14"/>
    </i>
    <i i="15">
      <x v="15"/>
    </i>
    <i i="16">
      <x v="16"/>
    </i>
  </colItems>
  <pageFields count="1">
    <pageField fld="5" hier="0"/>
  </pageFields>
  <dataFields count="17">
    <dataField name="Goal 1" fld="6" subtotal="count" baseField="0" baseItem="0"/>
    <dataField name="Goal 2" fld="7" subtotal="count" baseField="0" baseItem="0"/>
    <dataField name="Goal 3" fld="8" subtotal="count" baseField="0" baseItem="0"/>
    <dataField name="Goal 4" fld="9" subtotal="count" baseField="0" baseItem="0"/>
    <dataField name="Goal 5" fld="10" subtotal="count" baseField="0" baseItem="0"/>
    <dataField name="Goal 6" fld="11" subtotal="count" baseField="0" baseItem="0"/>
    <dataField name="Goal 7" fld="12" subtotal="count" baseField="0" baseItem="0"/>
    <dataField name="Goal 8" fld="13" subtotal="count" baseField="0" baseItem="0"/>
    <dataField name="Goal 9" fld="14" subtotal="count" baseField="0" baseItem="0"/>
    <dataField name="Goal 10" fld="15" subtotal="count" baseField="0" baseItem="0"/>
    <dataField name="Goal 11" fld="16" subtotal="count" baseField="0" baseItem="0"/>
    <dataField name="Goal 12" fld="17" subtotal="count" baseField="0" baseItem="0"/>
    <dataField name="Goal 13" fld="18" subtotal="count" baseField="0" baseItem="0"/>
    <dataField name="Goal 14" fld="19" subtotal="count" baseField="0" baseItem="0"/>
    <dataField name="Goal 15" fld="20" subtotal="count" baseField="0" baseItem="0"/>
    <dataField name="Goal 16" fld="21" subtotal="count" baseField="0" baseItem="0"/>
    <dataField name="Goal 17" fld="22" subtotal="count" baseField="0" baseItem="0"/>
  </dataFields>
  <formats count="57">
    <format dxfId="204">
      <pivotArea type="all" dataOnly="0" outline="0" fieldPosition="0"/>
    </format>
    <format dxfId="203">
      <pivotArea type="all" dataOnly="0" outline="0" fieldPosition="0"/>
    </format>
    <format dxfId="202">
      <pivotArea dataOnly="0" labelOnly="1" fieldPosition="0">
        <references count="1">
          <reference field="0" count="0"/>
        </references>
      </pivotArea>
    </format>
    <format dxfId="201">
      <pivotArea field="0" grandRow="1" outline="0" axis="axisRow" fieldPosition="0">
        <references count="1">
          <reference field="4294967294" count="1" selected="0">
            <x v="5"/>
          </reference>
        </references>
      </pivotArea>
    </format>
    <format dxfId="200">
      <pivotArea dataOnly="0" labelOnly="1" outline="0" fieldPosition="0">
        <references count="1">
          <reference field="5" count="0"/>
        </references>
      </pivotArea>
    </format>
    <format>
      <pivotArea fieldPosition="0">
        <references count="2">
          <reference field="4294967294" count="1" selected="0">
            <x v="0"/>
          </reference>
          <reference field="0" count="0"/>
        </references>
      </pivotArea>
    </format>
    <format>
      <pivotArea outline="0" fieldPosition="0">
        <references count="1">
          <reference field="4294967294" count="1" selected="0">
            <x v="0"/>
          </reference>
        </references>
      </pivotArea>
    </format>
    <format>
      <pivotArea dataOnly="0" labelOnly="1" fieldPosition="0">
        <references count="1">
          <reference field="0" count="0"/>
        </references>
      </pivotArea>
    </format>
    <format dxfId="199">
      <pivotArea field="0" type="button" dataOnly="0" labelOnly="1" outline="0" axis="axisRow" fieldPosition="0"/>
    </format>
    <format dxfId="198">
      <pivotArea dataOnly="0" labelOnly="1" fieldPosition="0">
        <references count="1">
          <reference field="0" count="1">
            <x v="0"/>
          </reference>
        </references>
      </pivotArea>
    </format>
    <format dxfId="197">
      <pivotArea dataOnly="0" labelOnly="1" fieldPosition="0">
        <references count="1">
          <reference field="0" count="1">
            <x v="1"/>
          </reference>
        </references>
      </pivotArea>
    </format>
    <format dxfId="196">
      <pivotArea dataOnly="0" labelOnly="1" fieldPosition="0">
        <references count="1">
          <reference field="0" count="1">
            <x v="2"/>
          </reference>
        </references>
      </pivotArea>
    </format>
    <format dxfId="195">
      <pivotArea dataOnly="0" labelOnly="1" fieldPosition="0">
        <references count="1">
          <reference field="0" count="1">
            <x v="3"/>
          </reference>
        </references>
      </pivotArea>
    </format>
    <format dxfId="194">
      <pivotArea dataOnly="0" labelOnly="1" fieldPosition="0">
        <references count="1">
          <reference field="0" count="1">
            <x v="4"/>
          </reference>
        </references>
      </pivotArea>
    </format>
    <format dxfId="193">
      <pivotArea dataOnly="0" labelOnly="1" fieldPosition="0">
        <references count="1">
          <reference field="0" count="1">
            <x v="5"/>
          </reference>
        </references>
      </pivotArea>
    </format>
    <format dxfId="192">
      <pivotArea dataOnly="0" labelOnly="1" grandRow="1" fieldPosition="0"/>
    </format>
    <format dxfId="191">
      <pivotArea dataOnly="0" labelOnly="1" outline="0" fieldPosition="0">
        <references count="1">
          <reference field="4294967294" count="13">
            <x v="0"/>
            <x v="1"/>
            <x v="2"/>
            <x v="3"/>
            <x v="4"/>
            <x v="5"/>
            <x v="6"/>
            <x v="7"/>
            <x v="8"/>
            <x v="9"/>
            <x v="10"/>
            <x v="11"/>
            <x v="12"/>
          </reference>
        </references>
      </pivotArea>
    </format>
    <format>
      <pivotArea dataOnly="0" labelOnly="1" fieldPosition="0">
        <references count="1">
          <reference field="0" count="1">
            <x v="0"/>
          </reference>
        </references>
      </pivotArea>
    </format>
    <format>
      <pivotArea dataOnly="0" labelOnly="1" fieldPosition="0">
        <references count="1">
          <reference field="0" count="1">
            <x v="1"/>
          </reference>
        </references>
      </pivotArea>
    </format>
    <format>
      <pivotArea dataOnly="0" labelOnly="1" fieldPosition="0">
        <references count="1">
          <reference field="0" count="1">
            <x v="2"/>
          </reference>
        </references>
      </pivotArea>
    </format>
    <format>
      <pivotArea dataOnly="0" labelOnly="1" fieldPosition="0">
        <references count="1">
          <reference field="0" count="1">
            <x v="3"/>
          </reference>
        </references>
      </pivotArea>
    </format>
    <format>
      <pivotArea dataOnly="0" labelOnly="1" fieldPosition="0">
        <references count="1">
          <reference field="0" count="1">
            <x v="4"/>
          </reference>
        </references>
      </pivotArea>
    </format>
    <format>
      <pivotArea dataOnly="0" labelOnly="1" fieldPosition="0">
        <references count="1">
          <reference field="0" count="1">
            <x v="5"/>
          </reference>
        </references>
      </pivotArea>
    </format>
    <format>
      <pivotArea dataOnly="0" labelOnly="1" grandRow="1" fieldPosition="0"/>
    </format>
    <format dxfId="190">
      <pivotArea outline="0" fieldPosition="0">
        <references count="1">
          <reference field="0" count="0" selected="0"/>
        </references>
      </pivotArea>
    </format>
    <format dxfId="189">
      <pivotArea field="0" type="button" dataOnly="0" labelOnly="1" outline="0" axis="axisRow" fieldPosition="0"/>
    </format>
    <format dxfId="188">
      <pivotArea dataOnly="0" labelOnly="1" outline="0" fieldPosition="0">
        <references count="1">
          <reference field="4294967294" count="15">
            <x v="0"/>
            <x v="1"/>
            <x v="2"/>
            <x v="3"/>
            <x v="4"/>
            <x v="5"/>
            <x v="6"/>
            <x v="7"/>
            <x v="8"/>
            <x v="9"/>
            <x v="10"/>
            <x v="11"/>
            <x v="12"/>
            <x v="13"/>
            <x v="14"/>
          </reference>
        </references>
      </pivotArea>
    </format>
    <format dxfId="187">
      <pivotArea field="0" type="button" dataOnly="0" labelOnly="1" outline="0" axis="axisRow" fieldPosition="0"/>
    </format>
    <format dxfId="186">
      <pivotArea dataOnly="0" labelOnly="1" outline="0" fieldPosition="0">
        <references count="1">
          <reference field="4294967294" count="15">
            <x v="0"/>
            <x v="1"/>
            <x v="2"/>
            <x v="3"/>
            <x v="4"/>
            <x v="5"/>
            <x v="6"/>
            <x v="7"/>
            <x v="8"/>
            <x v="9"/>
            <x v="10"/>
            <x v="11"/>
            <x v="12"/>
            <x v="13"/>
            <x v="14"/>
          </reference>
        </references>
      </pivotArea>
    </format>
    <format dxfId="185">
      <pivotArea outline="0" collapsedLevelsAreSubtotals="1" fieldPosition="0"/>
    </format>
    <format dxfId="184">
      <pivotArea dataOnly="0" labelOnly="1" outline="0" fieldPosition="0">
        <references count="1">
          <reference field="0" count="0"/>
        </references>
      </pivotArea>
    </format>
    <format dxfId="183">
      <pivotArea dataOnly="0" labelOnly="1" grandRow="1" outline="0" fieldPosition="0"/>
    </format>
    <format dxfId="182">
      <pivotArea dataOnly="0" labelOnly="1" outline="0" fieldPosition="0">
        <references count="1">
          <reference field="0" count="0"/>
        </references>
      </pivotArea>
    </format>
    <format dxfId="181">
      <pivotArea outline="0" fieldPosition="0"/>
    </format>
    <format dxfId="180">
      <pivotArea outline="0" collapsedLevelsAreSubtotals="1" fieldPosition="0"/>
    </format>
    <format dxfId="179">
      <pivotArea outline="0" collapsedLevelsAreSubtotals="1" fieldPosition="0"/>
    </format>
    <format dxfId="178">
      <pivotArea dataOnly="0" labelOnly="1" outline="0" fieldPosition="0">
        <references count="1">
          <reference field="0" count="0"/>
        </references>
      </pivotArea>
    </format>
    <format dxfId="177">
      <pivotArea dataOnly="0" labelOnly="1" grandRow="1" outline="0" fieldPosition="0"/>
    </format>
    <format dxfId="176">
      <pivotArea outline="0" fieldPosition="0">
        <references count="1">
          <reference field="0" count="0" selected="0"/>
        </references>
      </pivotArea>
    </format>
    <format dxfId="175">
      <pivotArea grandRow="1" outline="0" collapsedLevelsAreSubtotals="1" fieldPosition="0"/>
    </format>
    <format dxfId="174">
      <pivotArea dataOnly="0" labelOnly="1" outline="0" fieldPosition="0">
        <references count="1">
          <reference field="0" count="0"/>
        </references>
      </pivotArea>
    </format>
    <format dxfId="173">
      <pivotArea outline="0" fieldPosition="0">
        <references count="1">
          <reference field="4294967294" count="3" selected="0">
            <x v="14"/>
            <x v="15"/>
            <x v="16"/>
          </reference>
        </references>
      </pivotArea>
    </format>
    <format dxfId="172">
      <pivotArea dataOnly="0" labelOnly="1" outline="0" fieldPosition="0">
        <references count="1">
          <reference field="4294967294" count="3">
            <x v="14"/>
            <x v="15"/>
            <x v="16"/>
          </reference>
        </references>
      </pivotArea>
    </format>
    <format dxfId="171">
      <pivotArea outline="0" fieldPosition="0">
        <references count="1">
          <reference field="4294967294" count="14" selected="0">
            <x v="0"/>
            <x v="1"/>
            <x v="2"/>
            <x v="3"/>
            <x v="4"/>
            <x v="5"/>
            <x v="6"/>
            <x v="7"/>
            <x v="8"/>
            <x v="9"/>
            <x v="10"/>
            <x v="11"/>
            <x v="12"/>
            <x v="13"/>
          </reference>
        </references>
      </pivotArea>
    </format>
    <format dxfId="170">
      <pivotArea outline="0" fieldPosition="0">
        <references count="1">
          <reference field="0" count="0" selected="0"/>
        </references>
      </pivotArea>
    </format>
    <format dxfId="169">
      <pivotArea outline="0" fieldPosition="0">
        <references count="2">
          <reference field="4294967294" count="1" selected="0">
            <x v="0"/>
          </reference>
          <reference field="0" count="0" selected="0"/>
        </references>
      </pivotArea>
    </format>
    <format dxfId="168">
      <pivotArea outline="0" fieldPosition="0">
        <references count="2">
          <reference field="4294967294" count="1" selected="0">
            <x v="1"/>
          </reference>
          <reference field="0" count="0" selected="0"/>
        </references>
      </pivotArea>
    </format>
    <format dxfId="167">
      <pivotArea outline="0" fieldPosition="0">
        <references count="2">
          <reference field="4294967294" count="1" selected="0">
            <x v="3"/>
          </reference>
          <reference field="0" count="0" selected="0"/>
        </references>
      </pivotArea>
    </format>
    <format dxfId="166">
      <pivotArea outline="0" fieldPosition="0">
        <references count="2">
          <reference field="4294967294" count="9" selected="0">
            <x v="4"/>
            <x v="5"/>
            <x v="6"/>
            <x v="7"/>
            <x v="8"/>
            <x v="9"/>
            <x v="10"/>
            <x v="11"/>
            <x v="12"/>
          </reference>
          <reference field="0" count="0" selected="0"/>
        </references>
      </pivotArea>
    </format>
    <format dxfId="165">
      <pivotArea outline="0" fieldPosition="0">
        <references count="2">
          <reference field="4294967294" count="1" selected="0">
            <x v="2"/>
          </reference>
          <reference field="0" count="0" selected="0"/>
        </references>
      </pivotArea>
    </format>
    <format dxfId="164">
      <pivotArea outline="0" fieldPosition="0">
        <references count="2">
          <reference field="4294967294" count="1" selected="0">
            <x v="14"/>
          </reference>
          <reference field="0" count="0" selected="0"/>
        </references>
      </pivotArea>
    </format>
    <format dxfId="163">
      <pivotArea outline="0" fieldPosition="0">
        <references count="2">
          <reference field="4294967294" count="1" selected="0">
            <x v="13"/>
          </reference>
          <reference field="0" count="0" selected="0"/>
        </references>
      </pivotArea>
    </format>
    <format dxfId="162">
      <pivotArea outline="0" fieldPosition="0">
        <references count="2">
          <reference field="4294967294" count="1" selected="0">
            <x v="16"/>
          </reference>
          <reference field="0" count="0" selected="0"/>
        </references>
      </pivotArea>
    </format>
    <format dxfId="161">
      <pivotArea outline="0" fieldPosition="0">
        <references count="2">
          <reference field="4294967294" count="1" selected="0">
            <x v="15"/>
          </reference>
          <reference field="0" count="0" selected="0"/>
        </references>
      </pivotArea>
    </format>
    <format dxfId="160">
      <pivotArea dataOnly="0" labelOnly="1" outline="0" fieldPosition="0">
        <references count="1">
          <reference field="0" count="0"/>
        </references>
      </pivotArea>
    </format>
    <format dxfId="159">
      <pivotArea outline="0" fieldPosition="0">
        <references count="2">
          <reference field="4294967294" count="1" selected="0">
            <x v="0"/>
          </reference>
          <reference field="0" count="0" selected="0"/>
        </references>
      </pivotArea>
    </format>
    <format dxfId="158">
      <pivotArea outline="0" fieldPosition="0">
        <references count="1">
          <reference field="4294967294" count="1" selected="0">
            <x v="15"/>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3" cacheId="10" applyNumberFormats="0" applyBorderFormats="0" applyFontFormats="0" applyPatternFormats="0" applyAlignmentFormats="0" applyWidthHeightFormats="1" dataCaption="Values" updatedVersion="6" minRefreshableVersion="3" itemPrintTitles="1" createdVersion="5" indent="0" compact="0" compactData="0" gridDropZones="1" multipleFieldFilters="0" rowHeaderCaption="RevisionTypes">
  <location ref="A42:R48" firstHeaderRow="1" firstDataRow="2" firstDataCol="1" rowPageCount="1" colPageCount="1"/>
  <pivotFields count="27">
    <pivotField compact="0" outline="0" showAll="0">
      <items count="12">
        <item x="4"/>
        <item x="3"/>
        <item x="0"/>
        <item x="8"/>
        <item x="9"/>
        <item x="6"/>
        <item x="5"/>
        <item m="1" x="10"/>
        <item x="1"/>
        <item x="2"/>
        <item x="7"/>
        <item t="default"/>
      </items>
    </pivotField>
    <pivotField compact="0" outline="0" showAll="0"/>
    <pivotField compact="0" outline="0" showAll="0" defaultSubtotal="0"/>
    <pivotField compact="0" outline="0" showAll="0" defaultSubtotal="0"/>
    <pivotField axis="axisRow" compact="0" outline="0" showAll="0" defaultSubtotal="0">
      <items count="6">
        <item x="0"/>
        <item x="1"/>
        <item x="3"/>
        <item m="1" x="4"/>
        <item m="1" x="5"/>
        <item x="2"/>
      </items>
    </pivotField>
    <pivotField axis="axisPage" compact="0" outline="0" showAll="0">
      <items count="6">
        <item x="0"/>
        <item x="1"/>
        <item m="1" x="2"/>
        <item m="1" x="3"/>
        <item m="1" x="4"/>
        <item t="default"/>
      </items>
    </pivotField>
    <pivotField dataField="1" compact="0" outline="0" showAll="0" defaultSubtotal="0"/>
    <pivotField dataField="1" compact="0" outline="0" showAll="0" defaultSubtotal="0"/>
    <pivotField dataField="1" compact="0" outline="0" showAll="0" defaultSubtotal="0"/>
    <pivotField dataField="1" compact="0" outline="0" showAll="0" defaultSubtota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ubtotalTop="0" showAll="0" includeNewItemsInFilter="1" defaultSubtotal="0"/>
    <pivotField dataField="1" compact="0" outline="0" showAll="0" defaultSubtotal="0"/>
    <pivotField dataField="1"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4"/>
  </rowFields>
  <rowItems count="5">
    <i>
      <x/>
    </i>
    <i>
      <x v="1"/>
    </i>
    <i>
      <x v="2"/>
    </i>
    <i>
      <x v="5"/>
    </i>
    <i t="grand">
      <x/>
    </i>
  </rowItems>
  <colFields count="1">
    <field x="-2"/>
  </colFields>
  <colItems count="17">
    <i>
      <x/>
    </i>
    <i i="1">
      <x v="1"/>
    </i>
    <i i="2">
      <x v="2"/>
    </i>
    <i i="3">
      <x v="3"/>
    </i>
    <i i="4">
      <x v="4"/>
    </i>
    <i i="5">
      <x v="5"/>
    </i>
    <i i="6">
      <x v="6"/>
    </i>
    <i i="7">
      <x v="7"/>
    </i>
    <i i="8">
      <x v="8"/>
    </i>
    <i i="9">
      <x v="9"/>
    </i>
    <i i="10">
      <x v="10"/>
    </i>
    <i i="11">
      <x v="11"/>
    </i>
    <i i="12">
      <x v="12"/>
    </i>
    <i i="13">
      <x v="13"/>
    </i>
    <i i="14">
      <x v="14"/>
    </i>
    <i i="15">
      <x v="15"/>
    </i>
    <i i="16">
      <x v="16"/>
    </i>
  </colItems>
  <pageFields count="1">
    <pageField fld="5" hier="0"/>
  </pageFields>
  <dataFields count="17">
    <dataField name="Goal 1" fld="6" subtotal="count" baseField="0" baseItem="0"/>
    <dataField name="Goal 2" fld="7" subtotal="count" baseField="0" baseItem="0"/>
    <dataField name="Goal 3" fld="8" subtotal="count" baseField="0" baseItem="0"/>
    <dataField name="Goal 4" fld="9" subtotal="count" baseField="0" baseItem="0"/>
    <dataField name="Goal 5" fld="10" subtotal="count" baseField="0" baseItem="0"/>
    <dataField name="Goal 6" fld="11" subtotal="count" baseField="0" baseItem="0"/>
    <dataField name="Goal 7" fld="12" subtotal="count" baseField="0" baseItem="0"/>
    <dataField name="Goal 8" fld="13" subtotal="count" baseField="0" baseItem="0"/>
    <dataField name="Goal 9" fld="14" subtotal="count" baseField="0" baseItem="0"/>
    <dataField name="Goal 10" fld="15" subtotal="count" baseField="0" baseItem="0"/>
    <dataField name="Goal 11" fld="16" subtotal="count" baseField="0" baseItem="0"/>
    <dataField name="Goal 12" fld="17" subtotal="count" baseField="0" baseItem="0"/>
    <dataField name="Goal 13" fld="18" subtotal="count" baseField="0" baseItem="0"/>
    <dataField name="Goal 14" fld="19" subtotal="count" baseField="4" baseItem="0"/>
    <dataField name="Goal 15" fld="20" subtotal="count" baseField="0" baseItem="0"/>
    <dataField name="Goal 16" fld="21" subtotal="count" baseField="0" baseItem="0"/>
    <dataField name="Goal 17" fld="22" subtotal="count" baseField="0" baseItem="0"/>
  </dataFields>
  <formats count="35">
    <format dxfId="236">
      <pivotArea type="all" dataOnly="0" outline="0" fieldPosition="0"/>
    </format>
    <format dxfId="235">
      <pivotArea type="all" dataOnly="0" outline="0" fieldPosition="0"/>
    </format>
    <format dxfId="234">
      <pivotArea field="0" grandRow="1" outline="0">
        <references count="1">
          <reference field="4294967294" count="1" selected="0">
            <x v="5"/>
          </reference>
        </references>
      </pivotArea>
    </format>
    <format dxfId="233">
      <pivotArea dataOnly="0" labelOnly="1" outline="0" fieldPosition="0">
        <references count="1">
          <reference field="5" count="0"/>
        </references>
      </pivotArea>
    </format>
    <format>
      <pivotArea outline="0" fieldPosition="0">
        <references count="1">
          <reference field="4294967294" count="1" selected="0">
            <x v="0"/>
          </reference>
        </references>
      </pivotArea>
    </format>
    <format dxfId="232">
      <pivotArea outline="0" fieldPosition="0"/>
    </format>
    <format dxfId="231">
      <pivotArea field="0" type="button" dataOnly="0" labelOnly="1" outline="0"/>
    </format>
    <format dxfId="230">
      <pivotArea dataOnly="0" labelOnly="1" grandRow="1" fieldPosition="0"/>
    </format>
    <format dxfId="229">
      <pivotArea dataOnly="0" labelOnly="1" outline="0" fieldPosition="0">
        <references count="1">
          <reference field="4294967294" count="13">
            <x v="0"/>
            <x v="1"/>
            <x v="2"/>
            <x v="3"/>
            <x v="4"/>
            <x v="5"/>
            <x v="6"/>
            <x v="7"/>
            <x v="8"/>
            <x v="9"/>
            <x v="10"/>
            <x v="11"/>
            <x v="12"/>
          </reference>
        </references>
      </pivotArea>
    </format>
    <format>
      <pivotArea field="0" type="button" dataOnly="0" labelOnly="1" outline="0"/>
    </format>
    <format>
      <pivotArea dataOnly="0" labelOnly="1" grandRow="1" fieldPosition="0"/>
    </format>
    <format dxfId="228">
      <pivotArea dataOnly="0" labelOnly="1" outline="0" fieldPosition="0">
        <references count="1">
          <reference field="4" count="0"/>
        </references>
      </pivotArea>
    </format>
    <format dxfId="227">
      <pivotArea dataOnly="0" labelOnly="1" outline="0" fieldPosition="0">
        <references count="1">
          <reference field="4" count="1">
            <x v="2"/>
          </reference>
        </references>
      </pivotArea>
    </format>
    <format dxfId="226">
      <pivotArea outline="0" fieldPosition="0">
        <references count="1">
          <reference field="4" count="0" selected="0"/>
        </references>
      </pivotArea>
    </format>
    <format dxfId="225">
      <pivotArea outline="0" fieldPosition="0"/>
    </format>
    <format dxfId="224">
      <pivotArea field="4" type="button" dataOnly="0" labelOnly="1" outline="0" axis="axisRow" fieldPosition="0"/>
    </format>
    <format dxfId="223">
      <pivotArea dataOnly="0" labelOnly="1" outline="0" fieldPosition="0">
        <references count="1">
          <reference field="4" count="0"/>
        </references>
      </pivotArea>
    </format>
    <format dxfId="222">
      <pivotArea dataOnly="0" labelOnly="1" grandRow="1" outline="0" fieldPosition="0"/>
    </format>
    <format dxfId="221">
      <pivotArea dataOnly="0" labelOnly="1" outline="0" fieldPosition="0">
        <references count="1">
          <reference field="4294967294" count="14">
            <x v="0"/>
            <x v="1"/>
            <x v="2"/>
            <x v="3"/>
            <x v="4"/>
            <x v="5"/>
            <x v="6"/>
            <x v="7"/>
            <x v="8"/>
            <x v="9"/>
            <x v="10"/>
            <x v="11"/>
            <x v="12"/>
            <x v="13"/>
          </reference>
        </references>
      </pivotArea>
    </format>
    <format dxfId="220">
      <pivotArea type="all" dataOnly="0" outline="0" fieldPosition="0"/>
    </format>
    <format dxfId="219">
      <pivotArea outline="0" collapsedLevelsAreSubtotals="1" fieldPosition="0"/>
    </format>
    <format dxfId="218">
      <pivotArea dataOnly="0" labelOnly="1" outline="0" fieldPosition="0">
        <references count="1">
          <reference field="4" count="0"/>
        </references>
      </pivotArea>
    </format>
    <format dxfId="217">
      <pivotArea dataOnly="0" labelOnly="1" grandRow="1" outline="0" fieldPosition="0"/>
    </format>
    <format dxfId="216">
      <pivotArea dataOnly="0" labelOnly="1" outline="0" fieldPosition="0">
        <references count="1">
          <reference field="4294967294" count="15">
            <x v="0"/>
            <x v="1"/>
            <x v="2"/>
            <x v="3"/>
            <x v="4"/>
            <x v="5"/>
            <x v="6"/>
            <x v="7"/>
            <x v="8"/>
            <x v="9"/>
            <x v="10"/>
            <x v="11"/>
            <x v="12"/>
            <x v="13"/>
            <x v="14"/>
          </reference>
        </references>
      </pivotArea>
    </format>
    <format dxfId="215">
      <pivotArea outline="0" collapsedLevelsAreSubtotals="1" fieldPosition="0">
        <references count="2">
          <reference field="4294967294" count="1" selected="0">
            <x v="1"/>
          </reference>
          <reference field="4" count="0" selected="0"/>
        </references>
      </pivotArea>
    </format>
    <format dxfId="214">
      <pivotArea outline="0" collapsedLevelsAreSubtotals="1" fieldPosition="0">
        <references count="2">
          <reference field="4294967294" count="1" selected="0">
            <x v="3"/>
          </reference>
          <reference field="4" count="0" selected="0"/>
        </references>
      </pivotArea>
    </format>
    <format dxfId="213">
      <pivotArea outline="0" collapsedLevelsAreSubtotals="1" fieldPosition="0">
        <references count="2">
          <reference field="4294967294" count="1" selected="0">
            <x v="0"/>
          </reference>
          <reference field="4" count="0" selected="0"/>
        </references>
      </pivotArea>
    </format>
    <format dxfId="212">
      <pivotArea outline="0" collapsedLevelsAreSubtotals="1" fieldPosition="0">
        <references count="2">
          <reference field="4294967294" count="1" selected="0">
            <x v="13"/>
          </reference>
          <reference field="4" count="0" selected="0"/>
        </references>
      </pivotArea>
    </format>
    <format dxfId="211">
      <pivotArea outline="0" collapsedLevelsAreSubtotals="1" fieldPosition="0">
        <references count="2">
          <reference field="4294967294" count="1" selected="0">
            <x v="2"/>
          </reference>
          <reference field="4" count="0" selected="0"/>
        </references>
      </pivotArea>
    </format>
    <format dxfId="210">
      <pivotArea outline="0" collapsedLevelsAreSubtotals="1" fieldPosition="0">
        <references count="2">
          <reference field="4294967294" count="9" selected="0">
            <x v="4"/>
            <x v="5"/>
            <x v="6"/>
            <x v="7"/>
            <x v="8"/>
            <x v="9"/>
            <x v="10"/>
            <x v="11"/>
            <x v="12"/>
          </reference>
          <reference field="4" count="0" selected="0"/>
        </references>
      </pivotArea>
    </format>
    <format dxfId="209">
      <pivotArea outline="0" collapsedLevelsAreSubtotals="1" fieldPosition="0">
        <references count="2">
          <reference field="4294967294" count="1" selected="0">
            <x v="14"/>
          </reference>
          <reference field="4" count="0" selected="0"/>
        </references>
      </pivotArea>
    </format>
    <format dxfId="208">
      <pivotArea outline="0" fieldPosition="0">
        <references count="2">
          <reference field="4294967294" count="1" selected="0">
            <x v="16"/>
          </reference>
          <reference field="4" count="0" selected="0"/>
        </references>
      </pivotArea>
    </format>
    <format dxfId="207">
      <pivotArea outline="0" fieldPosition="0">
        <references count="2">
          <reference field="4294967294" count="1" selected="0">
            <x v="15"/>
          </reference>
          <reference field="4" count="0" selected="0"/>
        </references>
      </pivotArea>
    </format>
    <format dxfId="206">
      <pivotArea outline="0" fieldPosition="0">
        <references count="1">
          <reference field="4294967294" count="1" selected="0">
            <x v="15"/>
          </reference>
        </references>
      </pivotArea>
    </format>
    <format dxfId="205">
      <pivotArea field="4" grandRow="1" outline="0" axis="axisRow" fieldPosition="0">
        <references count="1">
          <reference field="4294967294" count="1" selected="0">
            <x v="15"/>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1:AA130" totalsRowShown="0" headerRowDxfId="267" dataDxfId="265" headerRowBorderDxfId="266" tableBorderDxfId="264">
  <autoFilter ref="A21:AA130" xr:uid="{00000000-0009-0000-0100-000001000000}"/>
  <sortState xmlns:xlrd2="http://schemas.microsoft.com/office/spreadsheetml/2017/richdata2" ref="A22:AA172">
    <sortCondition ref="F22:F172"/>
  </sortState>
  <tableColumns count="27">
    <tableColumn id="1" xr3:uid="{00000000-0010-0000-0000-000001000000}" name="Request Type" dataDxfId="263"/>
    <tableColumn id="2" xr3:uid="{00000000-0010-0000-0000-000002000000}" name="Revision Request" dataDxfId="262"/>
    <tableColumn id="3" xr3:uid="{00000000-0010-0000-0000-000003000000}" name="RR Title" dataDxfId="261"/>
    <tableColumn id="4" xr3:uid="{00000000-0010-0000-0000-000004000000}" name="Sponsor" dataDxfId="260"/>
    <tableColumn id="5" xr3:uid="{00000000-0010-0000-0000-000005000000}" name="Sponsor Type" dataDxfId="259"/>
    <tableColumn id="6" xr3:uid="{00000000-0010-0000-0000-000006000000}" name="Status" dataDxfId="258"/>
    <tableColumn id="7" xr3:uid="{00000000-0010-0000-0000-000007000000}" name="1" dataDxfId="257"/>
    <tableColumn id="8" xr3:uid="{00000000-0010-0000-0000-000008000000}" name="2" dataDxfId="256"/>
    <tableColumn id="26" xr3:uid="{00000000-0010-0000-0000-00001A000000}" name="3" dataDxfId="255"/>
    <tableColumn id="9" xr3:uid="{00000000-0010-0000-0000-000009000000}" name="4" dataDxfId="254"/>
    <tableColumn id="10" xr3:uid="{00000000-0010-0000-0000-00000A000000}" name="5" dataDxfId="253"/>
    <tableColumn id="11" xr3:uid="{00000000-0010-0000-0000-00000B000000}" name="6" dataDxfId="252"/>
    <tableColumn id="12" xr3:uid="{00000000-0010-0000-0000-00000C000000}" name="7" dataDxfId="251"/>
    <tableColumn id="13" xr3:uid="{00000000-0010-0000-0000-00000D000000}" name="8" dataDxfId="250"/>
    <tableColumn id="14" xr3:uid="{00000000-0010-0000-0000-00000E000000}" name="9" dataDxfId="249"/>
    <tableColumn id="15" xr3:uid="{00000000-0010-0000-0000-00000F000000}" name="10" dataDxfId="248"/>
    <tableColumn id="16" xr3:uid="{00000000-0010-0000-0000-000010000000}" name="11" dataDxfId="247"/>
    <tableColumn id="17" xr3:uid="{00000000-0010-0000-0000-000011000000}" name="12" dataDxfId="246"/>
    <tableColumn id="18" xr3:uid="{00000000-0010-0000-0000-000012000000}" name="13" dataDxfId="245"/>
    <tableColumn id="19" xr3:uid="{00000000-0010-0000-0000-000013000000}" name="14" dataDxfId="244"/>
    <tableColumn id="20" xr3:uid="{00000000-0010-0000-0000-000014000000}" name="15" dataDxfId="243"/>
    <tableColumn id="25" xr3:uid="{00000000-0010-0000-0000-000019000000}" name="16" dataDxfId="242"/>
    <tableColumn id="27" xr3:uid="{00000000-0010-0000-0000-00001B000000}" name="17" dataDxfId="241"/>
    <tableColumn id="21" xr3:uid="{00000000-0010-0000-0000-000015000000}" name="Optimize use of ERCOT, Inc.’s resources" dataDxfId="240">
      <calculatedColumnFormula>IF(Table1[[#This Row],[1]]="","","X")</calculatedColumnFormula>
    </tableColumn>
    <tableColumn id="22" xr3:uid="{00000000-0010-0000-0000-000016000000}" name="Enhance operating capabilities" dataDxfId="239">
      <calculatedColumnFormula>IF(AND(Table1[[#This Row],[2]]="",Table1[[#This Row],[4]]="",Table1[[#This Row],[16]]="",Table1[[#This Row],[17]]=""),"","X")</calculatedColumnFormula>
    </tableColumn>
    <tableColumn id="23" xr3:uid="{00000000-0010-0000-0000-000017000000}" name="Advance competitive solutions" dataDxfId="238">
      <calculatedColumnFormula>IF(AND(Table1[[#This Row],[3]]="",Table1[[#This Row],[5]]="",Table1[[#This Row],[6]]="",Table1[[#This Row],[7]]="",Table1[[#This Row],[8]]="",Table1[[#This Row],[9]]="",Table1[[#This Row],[10]]="",Table1[[#This Row],[11]]="",Table1[[#This Row],[12]]="",Table1[[#This Row],[13]]="",Table1[[#This Row],[15]]=""),"","X")</calculatedColumnFormula>
    </tableColumn>
    <tableColumn id="24" xr3:uid="{00000000-0010-0000-0000-000018000000}" name="Improve information exchange" dataDxfId="237">
      <calculatedColumnFormula>IF(Table1[[#This Row],[14]]="","","X")</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30"/>
  <sheetViews>
    <sheetView topLeftCell="A19" zoomScale="70" zoomScaleNormal="70" workbookViewId="0">
      <pane ySplit="3" topLeftCell="A119" activePane="bottomLeft" state="frozen"/>
      <selection activeCell="A19" sqref="A19"/>
      <selection pane="bottomLeft" activeCell="A127" sqref="A127"/>
    </sheetView>
  </sheetViews>
  <sheetFormatPr defaultRowHeight="15" x14ac:dyDescent="0.25"/>
  <cols>
    <col min="1" max="1" width="13.7109375" customWidth="1"/>
    <col min="2" max="2" width="16.42578125" style="3" customWidth="1"/>
    <col min="3" max="3" width="25.42578125" style="1" customWidth="1"/>
    <col min="4" max="4" width="14" style="1" customWidth="1"/>
    <col min="5" max="5" width="13.5703125" style="1" customWidth="1"/>
    <col min="6" max="6" width="10.42578125" bestFit="1" customWidth="1"/>
    <col min="7" max="18" width="6.85546875" customWidth="1"/>
    <col min="19" max="19" width="6.85546875" style="17" customWidth="1"/>
    <col min="20" max="21" width="6.85546875" customWidth="1"/>
    <col min="22" max="23" width="6.85546875" style="17" customWidth="1"/>
    <col min="24" max="24" width="12.7109375" hidden="1" customWidth="1"/>
    <col min="25" max="25" width="12.42578125" hidden="1" customWidth="1"/>
    <col min="26" max="26" width="13.7109375" hidden="1" customWidth="1"/>
    <col min="27" max="27" width="4.28515625" hidden="1" customWidth="1"/>
  </cols>
  <sheetData>
    <row r="1" spans="1:20" ht="21" x14ac:dyDescent="0.25">
      <c r="A1" s="83" t="s">
        <v>208</v>
      </c>
      <c r="B1" s="83"/>
      <c r="C1" s="83"/>
      <c r="D1" s="10"/>
      <c r="E1" s="10"/>
      <c r="F1" s="4"/>
      <c r="G1" s="4"/>
      <c r="H1" s="4"/>
      <c r="I1" s="4"/>
      <c r="J1" s="4"/>
      <c r="K1" s="4"/>
      <c r="L1" s="4"/>
      <c r="M1" s="4"/>
      <c r="N1" s="4"/>
      <c r="O1" s="4"/>
      <c r="P1" s="4"/>
      <c r="Q1" s="4"/>
      <c r="R1" s="4"/>
      <c r="S1" s="4"/>
      <c r="T1" s="4"/>
    </row>
    <row r="2" spans="1:20" x14ac:dyDescent="0.25">
      <c r="A2" s="18" t="s">
        <v>33</v>
      </c>
      <c r="B2" s="18"/>
      <c r="C2" s="18"/>
      <c r="D2" s="18"/>
      <c r="E2" s="18"/>
      <c r="F2" s="18"/>
      <c r="G2" s="18"/>
      <c r="H2" s="18"/>
      <c r="I2" s="18"/>
      <c r="J2" s="18"/>
      <c r="K2" s="18"/>
      <c r="L2" s="18"/>
      <c r="M2" s="18"/>
      <c r="N2" s="18"/>
      <c r="O2" s="18"/>
      <c r="P2" s="18"/>
      <c r="Q2" s="18"/>
      <c r="R2" s="18"/>
      <c r="S2" s="18"/>
      <c r="T2" s="18"/>
    </row>
    <row r="3" spans="1:20" x14ac:dyDescent="0.25">
      <c r="A3" s="18" t="s">
        <v>57</v>
      </c>
      <c r="B3" s="18"/>
      <c r="C3" s="18"/>
      <c r="D3" s="18"/>
      <c r="E3" s="18"/>
      <c r="F3" s="18"/>
      <c r="G3" s="18"/>
      <c r="H3" s="18"/>
      <c r="I3" s="18"/>
      <c r="J3" s="18"/>
      <c r="K3" s="18"/>
      <c r="L3" s="18"/>
      <c r="M3" s="18"/>
      <c r="N3" s="18"/>
      <c r="O3" s="18"/>
      <c r="P3" s="18"/>
      <c r="Q3" s="18"/>
      <c r="R3" s="18"/>
      <c r="S3" s="18"/>
      <c r="T3" s="18"/>
    </row>
    <row r="4" spans="1:20" ht="30" customHeight="1" x14ac:dyDescent="0.25">
      <c r="A4" s="84" t="s">
        <v>210</v>
      </c>
      <c r="B4" s="84"/>
      <c r="C4" s="84"/>
      <c r="D4" s="84"/>
      <c r="E4" s="84"/>
      <c r="F4" s="84"/>
      <c r="G4" s="84"/>
      <c r="H4" s="84"/>
      <c r="I4" s="84"/>
      <c r="J4" s="84"/>
      <c r="K4" s="84"/>
      <c r="L4" s="84"/>
      <c r="M4" s="84"/>
      <c r="N4" s="84"/>
      <c r="O4" s="84"/>
      <c r="P4" s="84"/>
      <c r="Q4" s="84"/>
      <c r="R4" s="18"/>
      <c r="S4" s="18"/>
      <c r="T4" s="18"/>
    </row>
    <row r="5" spans="1:20" ht="33" customHeight="1" x14ac:dyDescent="0.25">
      <c r="A5" s="84" t="s">
        <v>209</v>
      </c>
      <c r="B5" s="84"/>
      <c r="C5" s="84"/>
      <c r="D5" s="84"/>
      <c r="E5" s="84"/>
      <c r="F5" s="84"/>
      <c r="G5" s="84"/>
      <c r="H5" s="84"/>
      <c r="I5" s="84"/>
      <c r="J5" s="84"/>
      <c r="K5" s="84"/>
      <c r="L5" s="84"/>
      <c r="M5" s="84"/>
      <c r="N5" s="84"/>
      <c r="O5" s="84"/>
      <c r="P5" s="84"/>
      <c r="Q5" s="84"/>
      <c r="R5" s="18"/>
      <c r="S5" s="18"/>
      <c r="T5" s="18"/>
    </row>
    <row r="6" spans="1:20" x14ac:dyDescent="0.25">
      <c r="A6" s="18" t="s">
        <v>58</v>
      </c>
      <c r="B6" s="18"/>
      <c r="C6" s="18"/>
      <c r="D6" s="18"/>
      <c r="E6" s="18"/>
      <c r="F6" s="18"/>
      <c r="G6" s="18"/>
      <c r="H6" s="18"/>
      <c r="I6" s="18"/>
      <c r="J6" s="18"/>
      <c r="K6" s="18"/>
      <c r="L6" s="18"/>
      <c r="M6" s="18"/>
      <c r="N6" s="18"/>
      <c r="O6" s="18"/>
      <c r="P6" s="18"/>
      <c r="Q6" s="18"/>
      <c r="R6" s="18"/>
      <c r="S6" s="18"/>
      <c r="T6" s="18"/>
    </row>
    <row r="7" spans="1:20" x14ac:dyDescent="0.25">
      <c r="A7" s="18" t="s">
        <v>211</v>
      </c>
      <c r="B7" s="18"/>
      <c r="C7" s="18"/>
      <c r="D7" s="18"/>
      <c r="E7" s="18"/>
      <c r="F7" s="18"/>
      <c r="G7" s="18"/>
      <c r="H7" s="18"/>
      <c r="I7" s="18"/>
      <c r="J7" s="18"/>
      <c r="K7" s="18"/>
      <c r="L7" s="18"/>
      <c r="M7" s="18"/>
      <c r="N7" s="18"/>
      <c r="O7" s="18"/>
      <c r="P7" s="18"/>
      <c r="Q7" s="18"/>
      <c r="R7" s="18"/>
      <c r="S7" s="18"/>
      <c r="T7" s="18"/>
    </row>
    <row r="8" spans="1:20" x14ac:dyDescent="0.25">
      <c r="A8" s="18" t="s">
        <v>212</v>
      </c>
      <c r="B8" s="18"/>
      <c r="C8" s="18"/>
      <c r="D8" s="18"/>
      <c r="E8" s="18"/>
      <c r="F8" s="18"/>
      <c r="G8" s="18"/>
      <c r="H8" s="18"/>
      <c r="I8" s="18"/>
      <c r="J8" s="18"/>
      <c r="K8" s="18"/>
      <c r="L8" s="18"/>
      <c r="M8" s="18"/>
      <c r="N8" s="18"/>
      <c r="O8" s="18"/>
      <c r="P8" s="18"/>
      <c r="Q8" s="18"/>
      <c r="R8" s="18"/>
      <c r="S8" s="18"/>
      <c r="T8" s="18"/>
    </row>
    <row r="9" spans="1:20" x14ac:dyDescent="0.25">
      <c r="A9" s="18" t="s">
        <v>213</v>
      </c>
      <c r="B9" s="18"/>
      <c r="C9" s="18"/>
      <c r="D9" s="18"/>
      <c r="E9" s="18"/>
      <c r="F9" s="18"/>
      <c r="G9" s="18"/>
      <c r="H9" s="18"/>
      <c r="I9" s="18"/>
      <c r="J9" s="18"/>
      <c r="K9" s="18"/>
      <c r="L9" s="18"/>
      <c r="M9" s="18"/>
      <c r="N9" s="18"/>
      <c r="O9" s="18"/>
      <c r="P9" s="18"/>
      <c r="Q9" s="18"/>
      <c r="R9" s="18"/>
      <c r="S9" s="18"/>
      <c r="T9" s="18"/>
    </row>
    <row r="10" spans="1:20" x14ac:dyDescent="0.25">
      <c r="A10" s="18" t="s">
        <v>59</v>
      </c>
      <c r="B10" s="18"/>
      <c r="C10" s="18"/>
      <c r="D10" s="18"/>
      <c r="E10" s="18"/>
      <c r="F10" s="18"/>
      <c r="G10" s="18"/>
      <c r="H10" s="18"/>
      <c r="I10" s="18"/>
      <c r="J10" s="18"/>
      <c r="K10" s="18"/>
      <c r="L10" s="18"/>
      <c r="M10" s="18"/>
      <c r="N10" s="18"/>
      <c r="O10" s="18"/>
      <c r="P10" s="18"/>
      <c r="Q10" s="18"/>
      <c r="R10" s="18"/>
      <c r="S10" s="18"/>
      <c r="T10" s="18"/>
    </row>
    <row r="11" spans="1:20" ht="28.5" customHeight="1" x14ac:dyDescent="0.25">
      <c r="A11" s="84" t="s">
        <v>214</v>
      </c>
      <c r="B11" s="84"/>
      <c r="C11" s="84"/>
      <c r="D11" s="84"/>
      <c r="E11" s="84"/>
      <c r="F11" s="84"/>
      <c r="G11" s="84"/>
      <c r="H11" s="84"/>
      <c r="I11" s="84"/>
      <c r="J11" s="84"/>
      <c r="K11" s="84"/>
      <c r="L11" s="84"/>
      <c r="M11" s="84"/>
      <c r="N11" s="84"/>
      <c r="O11" s="84"/>
      <c r="P11" s="84"/>
      <c r="Q11" s="84"/>
      <c r="R11" s="18"/>
      <c r="S11" s="18"/>
      <c r="T11" s="18"/>
    </row>
    <row r="12" spans="1:20" x14ac:dyDescent="0.25">
      <c r="A12" s="18" t="s">
        <v>60</v>
      </c>
      <c r="B12" s="18"/>
      <c r="C12" s="18"/>
      <c r="D12" s="18"/>
      <c r="E12" s="18"/>
      <c r="F12" s="18"/>
      <c r="G12" s="18"/>
      <c r="H12" s="18"/>
      <c r="I12" s="18"/>
      <c r="J12" s="18"/>
      <c r="K12" s="18"/>
      <c r="L12" s="18"/>
      <c r="M12" s="18"/>
      <c r="N12" s="18"/>
      <c r="O12" s="18"/>
      <c r="P12" s="18"/>
      <c r="Q12" s="18"/>
      <c r="R12" s="18"/>
      <c r="S12" s="18"/>
      <c r="T12" s="18"/>
    </row>
    <row r="13" spans="1:20" x14ac:dyDescent="0.25">
      <c r="A13" s="18" t="s">
        <v>123</v>
      </c>
      <c r="B13" s="18"/>
      <c r="C13" s="18"/>
      <c r="D13" s="18"/>
      <c r="E13" s="18"/>
      <c r="F13" s="18"/>
      <c r="G13" s="18"/>
      <c r="H13" s="18"/>
      <c r="I13" s="18"/>
      <c r="J13" s="18"/>
      <c r="K13" s="18"/>
      <c r="L13" s="18"/>
      <c r="M13" s="18"/>
      <c r="N13" s="18"/>
      <c r="O13" s="18"/>
      <c r="P13" s="18"/>
      <c r="Q13" s="18"/>
      <c r="R13" s="18"/>
      <c r="S13" s="18"/>
      <c r="T13" s="18"/>
    </row>
    <row r="14" spans="1:20" x14ac:dyDescent="0.25">
      <c r="A14" s="18" t="s">
        <v>61</v>
      </c>
      <c r="B14" s="18"/>
      <c r="C14" s="18"/>
      <c r="D14" s="18"/>
      <c r="E14" s="18"/>
      <c r="F14" s="18"/>
      <c r="G14" s="18"/>
      <c r="H14" s="18"/>
      <c r="I14" s="18"/>
      <c r="J14" s="18"/>
      <c r="K14" s="18"/>
      <c r="L14" s="18"/>
      <c r="M14" s="18"/>
      <c r="N14" s="18"/>
      <c r="O14" s="18"/>
      <c r="P14" s="18"/>
      <c r="Q14" s="18"/>
      <c r="R14" s="18"/>
      <c r="S14" s="18"/>
      <c r="T14" s="18"/>
    </row>
    <row r="15" spans="1:20" s="17" customFormat="1" x14ac:dyDescent="0.25">
      <c r="A15" s="18" t="s">
        <v>62</v>
      </c>
      <c r="B15" s="18"/>
      <c r="C15" s="18"/>
      <c r="D15" s="18"/>
      <c r="E15" s="18"/>
      <c r="F15" s="18"/>
      <c r="G15" s="18"/>
      <c r="H15" s="18"/>
      <c r="I15" s="18"/>
      <c r="J15" s="18"/>
      <c r="K15" s="18"/>
      <c r="L15" s="18"/>
      <c r="M15" s="18"/>
      <c r="N15" s="18"/>
      <c r="O15" s="18"/>
      <c r="P15" s="18"/>
      <c r="Q15" s="18"/>
      <c r="R15" s="18"/>
      <c r="S15" s="18"/>
      <c r="T15" s="18"/>
    </row>
    <row r="16" spans="1:20" s="17" customFormat="1" ht="32.25" customHeight="1" x14ac:dyDescent="0.25">
      <c r="A16" s="84" t="s">
        <v>215</v>
      </c>
      <c r="B16" s="84"/>
      <c r="C16" s="84"/>
      <c r="D16" s="84"/>
      <c r="E16" s="84"/>
      <c r="F16" s="84"/>
      <c r="G16" s="84"/>
      <c r="H16" s="84"/>
      <c r="I16" s="84"/>
      <c r="J16" s="84"/>
      <c r="K16" s="84"/>
      <c r="L16" s="84"/>
      <c r="M16" s="84"/>
      <c r="N16" s="84"/>
      <c r="O16" s="84"/>
      <c r="P16" s="84"/>
      <c r="Q16" s="84"/>
      <c r="R16" s="18"/>
      <c r="S16" s="18"/>
      <c r="T16" s="18"/>
    </row>
    <row r="17" spans="1:27" s="17" customFormat="1" ht="30.75" customHeight="1" x14ac:dyDescent="0.25">
      <c r="A17" s="84" t="s">
        <v>216</v>
      </c>
      <c r="B17" s="84"/>
      <c r="C17" s="84"/>
      <c r="D17" s="84"/>
      <c r="E17" s="84"/>
      <c r="F17" s="84"/>
      <c r="G17" s="84"/>
      <c r="H17" s="84"/>
      <c r="I17" s="84"/>
      <c r="J17" s="84"/>
      <c r="K17" s="84"/>
      <c r="L17" s="84"/>
      <c r="M17" s="84"/>
      <c r="N17" s="84"/>
      <c r="O17" s="84"/>
      <c r="P17" s="84"/>
      <c r="Q17" s="84"/>
      <c r="R17" s="18"/>
      <c r="S17" s="18"/>
      <c r="T17" s="18"/>
    </row>
    <row r="18" spans="1:27" s="17" customFormat="1" ht="30" customHeight="1" x14ac:dyDescent="0.25">
      <c r="A18" s="84" t="s">
        <v>217</v>
      </c>
      <c r="B18" s="84"/>
      <c r="C18" s="84"/>
      <c r="D18" s="84"/>
      <c r="E18" s="84"/>
      <c r="F18" s="84"/>
      <c r="G18" s="84"/>
      <c r="H18" s="84"/>
      <c r="I18" s="84"/>
      <c r="J18" s="84"/>
      <c r="K18" s="84"/>
      <c r="L18" s="84"/>
      <c r="M18" s="84"/>
      <c r="N18" s="84"/>
      <c r="O18" s="84"/>
      <c r="P18" s="84"/>
      <c r="Q18" s="84"/>
      <c r="R18" s="18"/>
      <c r="S18" s="18"/>
      <c r="T18" s="18"/>
    </row>
    <row r="19" spans="1:27" ht="6.75" customHeight="1" x14ac:dyDescent="0.25"/>
    <row r="20" spans="1:27" ht="15.75" customHeight="1" x14ac:dyDescent="0.25">
      <c r="A20" s="6"/>
      <c r="B20" s="6"/>
      <c r="C20" s="6"/>
      <c r="D20" s="6"/>
      <c r="E20" s="6"/>
      <c r="F20" s="6"/>
      <c r="G20" s="87" t="s">
        <v>4</v>
      </c>
      <c r="H20" s="87"/>
      <c r="I20" s="87"/>
      <c r="J20" s="87"/>
      <c r="K20" s="87"/>
      <c r="L20" s="87"/>
      <c r="M20" s="87"/>
      <c r="N20" s="87"/>
      <c r="O20" s="87"/>
      <c r="P20" s="87"/>
      <c r="Q20" s="87"/>
      <c r="R20" s="87"/>
      <c r="S20" s="87"/>
      <c r="T20" s="87"/>
      <c r="U20" s="87"/>
      <c r="V20" s="87"/>
      <c r="W20" s="87"/>
      <c r="X20" s="85" t="s">
        <v>77</v>
      </c>
      <c r="Y20" s="86"/>
      <c r="Z20" s="86"/>
      <c r="AA20" s="86"/>
    </row>
    <row r="21" spans="1:27" s="2" customFormat="1" ht="25.5" customHeight="1" x14ac:dyDescent="0.25">
      <c r="A21" s="22" t="s">
        <v>3</v>
      </c>
      <c r="B21" s="7" t="s">
        <v>2</v>
      </c>
      <c r="C21" s="7" t="s">
        <v>65</v>
      </c>
      <c r="D21" s="7" t="s">
        <v>27</v>
      </c>
      <c r="E21" s="7" t="s">
        <v>29</v>
      </c>
      <c r="F21" s="7" t="s">
        <v>0</v>
      </c>
      <c r="G21" s="5" t="s">
        <v>41</v>
      </c>
      <c r="H21" s="5" t="s">
        <v>42</v>
      </c>
      <c r="I21" s="5" t="s">
        <v>43</v>
      </c>
      <c r="J21" s="5" t="s">
        <v>44</v>
      </c>
      <c r="K21" s="5" t="s">
        <v>45</v>
      </c>
      <c r="L21" s="5" t="s">
        <v>46</v>
      </c>
      <c r="M21" s="5" t="s">
        <v>47</v>
      </c>
      <c r="N21" s="5" t="s">
        <v>48</v>
      </c>
      <c r="O21" s="5" t="s">
        <v>49</v>
      </c>
      <c r="P21" s="5" t="s">
        <v>50</v>
      </c>
      <c r="Q21" s="5" t="s">
        <v>51</v>
      </c>
      <c r="R21" s="5" t="s">
        <v>52</v>
      </c>
      <c r="S21" s="5" t="s">
        <v>53</v>
      </c>
      <c r="T21" s="5" t="s">
        <v>54</v>
      </c>
      <c r="U21" s="5" t="s">
        <v>63</v>
      </c>
      <c r="V21" s="5" t="s">
        <v>68</v>
      </c>
      <c r="W21" s="5" t="s">
        <v>69</v>
      </c>
      <c r="X21" s="24" t="s">
        <v>81</v>
      </c>
      <c r="Y21" s="24" t="s">
        <v>78</v>
      </c>
      <c r="Z21" s="24" t="s">
        <v>79</v>
      </c>
      <c r="AA21" s="24" t="s">
        <v>80</v>
      </c>
    </row>
    <row r="22" spans="1:27" ht="15.75" x14ac:dyDescent="0.25">
      <c r="A22" s="73" t="s">
        <v>8</v>
      </c>
      <c r="B22" s="73" t="s">
        <v>141</v>
      </c>
      <c r="C22" s="74" t="s">
        <v>145</v>
      </c>
      <c r="D22" s="74" t="s">
        <v>28</v>
      </c>
      <c r="E22" s="74" t="s">
        <v>28</v>
      </c>
      <c r="F22" s="73" t="s">
        <v>37</v>
      </c>
      <c r="G22" s="72"/>
      <c r="H22" s="72" t="s">
        <v>34</v>
      </c>
      <c r="I22" s="72"/>
      <c r="J22" s="72"/>
      <c r="K22" s="72"/>
      <c r="L22" s="72" t="s">
        <v>34</v>
      </c>
      <c r="M22" s="72"/>
      <c r="N22" s="72"/>
      <c r="O22" s="72"/>
      <c r="P22" s="72"/>
      <c r="Q22" s="72"/>
      <c r="R22" s="72"/>
      <c r="S22" s="72"/>
      <c r="T22" s="72"/>
      <c r="U22" s="72"/>
      <c r="V22" s="72"/>
      <c r="W22" s="72"/>
      <c r="X22" s="75" t="str">
        <f>IF(Table1[[#This Row],[1]]="","","X")</f>
        <v/>
      </c>
      <c r="Y22" s="75" t="str">
        <f>IF(AND(Table1[[#This Row],[2]]="",Table1[[#This Row],[4]]="",Table1[[#This Row],[16]]="",Table1[[#This Row],[17]]=""),"","X")</f>
        <v>X</v>
      </c>
      <c r="Z22" s="75" t="str">
        <f>IF(AND(Table1[[#This Row],[3]]="",Table1[[#This Row],[5]]="",Table1[[#This Row],[6]]="",Table1[[#This Row],[7]]="",Table1[[#This Row],[8]]="",Table1[[#This Row],[9]]="",Table1[[#This Row],[10]]="",Table1[[#This Row],[11]]="",Table1[[#This Row],[12]]="",Table1[[#This Row],[13]]="",Table1[[#This Row],[15]]=""),"","X")</f>
        <v>X</v>
      </c>
      <c r="AA22" s="75" t="str">
        <f>IF(Table1[[#This Row],[14]]="","","X")</f>
        <v/>
      </c>
    </row>
    <row r="23" spans="1:27" ht="39" x14ac:dyDescent="0.25">
      <c r="A23" s="73" t="s">
        <v>8</v>
      </c>
      <c r="B23" s="73" t="s">
        <v>142</v>
      </c>
      <c r="C23" s="40" t="s">
        <v>146</v>
      </c>
      <c r="D23" s="40" t="s">
        <v>147</v>
      </c>
      <c r="E23" s="40" t="s">
        <v>30</v>
      </c>
      <c r="F23" s="39" t="s">
        <v>37</v>
      </c>
      <c r="G23" s="72"/>
      <c r="H23" s="72"/>
      <c r="I23" s="72"/>
      <c r="J23" s="72"/>
      <c r="K23" s="72"/>
      <c r="L23" s="72"/>
      <c r="M23" s="72"/>
      <c r="N23" s="72"/>
      <c r="O23" s="72"/>
      <c r="P23" s="72"/>
      <c r="Q23" s="72"/>
      <c r="R23" s="72"/>
      <c r="S23" s="72"/>
      <c r="T23" s="72"/>
      <c r="U23" s="72"/>
      <c r="V23" s="72"/>
      <c r="W23" s="72"/>
      <c r="X23" s="75" t="str">
        <f>IF(Table1[[#This Row],[1]]="","","X")</f>
        <v/>
      </c>
      <c r="Y23" s="75" t="str">
        <f>IF(AND(Table1[[#This Row],[2]]="",Table1[[#This Row],[4]]="",Table1[[#This Row],[16]]="",Table1[[#This Row],[17]]=""),"","X")</f>
        <v/>
      </c>
      <c r="Z23" s="75" t="str">
        <f>IF(AND(Table1[[#This Row],[3]]="",Table1[[#This Row],[5]]="",Table1[[#This Row],[6]]="",Table1[[#This Row],[7]]="",Table1[[#This Row],[8]]="",Table1[[#This Row],[9]]="",Table1[[#This Row],[10]]="",Table1[[#This Row],[11]]="",Table1[[#This Row],[12]]="",Table1[[#This Row],[13]]="",Table1[[#This Row],[15]]=""),"","X")</f>
        <v/>
      </c>
      <c r="AA23" s="75" t="str">
        <f>IF(Table1[[#This Row],[14]]="","","X")</f>
        <v/>
      </c>
    </row>
    <row r="24" spans="1:27" ht="26.25" x14ac:dyDescent="0.25">
      <c r="A24" s="73" t="s">
        <v>8</v>
      </c>
      <c r="B24" s="73" t="s">
        <v>143</v>
      </c>
      <c r="C24" s="40" t="s">
        <v>148</v>
      </c>
      <c r="D24" s="40" t="s">
        <v>28</v>
      </c>
      <c r="E24" s="40" t="s">
        <v>28</v>
      </c>
      <c r="F24" s="39" t="s">
        <v>37</v>
      </c>
      <c r="G24" s="72"/>
      <c r="H24" s="72"/>
      <c r="I24" s="72"/>
      <c r="J24" s="72"/>
      <c r="K24" s="72"/>
      <c r="L24" s="72"/>
      <c r="M24" s="72"/>
      <c r="N24" s="72"/>
      <c r="O24" s="72"/>
      <c r="P24" s="72"/>
      <c r="Q24" s="72"/>
      <c r="R24" s="72"/>
      <c r="S24" s="72"/>
      <c r="T24" s="72"/>
      <c r="U24" s="72"/>
      <c r="V24" s="72"/>
      <c r="W24" s="72"/>
      <c r="X24" s="75" t="str">
        <f>IF(Table1[[#This Row],[1]]="","","X")</f>
        <v/>
      </c>
      <c r="Y24" s="75" t="str">
        <f>IF(AND(Table1[[#This Row],[2]]="",Table1[[#This Row],[4]]="",Table1[[#This Row],[16]]="",Table1[[#This Row],[17]]=""),"","X")</f>
        <v/>
      </c>
      <c r="Z24" s="75" t="str">
        <f>IF(AND(Table1[[#This Row],[3]]="",Table1[[#This Row],[5]]="",Table1[[#This Row],[6]]="",Table1[[#This Row],[7]]="",Table1[[#This Row],[8]]="",Table1[[#This Row],[9]]="",Table1[[#This Row],[10]]="",Table1[[#This Row],[11]]="",Table1[[#This Row],[12]]="",Table1[[#This Row],[13]]="",Table1[[#This Row],[15]]=""),"","X")</f>
        <v/>
      </c>
      <c r="AA24" s="75" t="str">
        <f>IF(Table1[[#This Row],[14]]="","","X")</f>
        <v/>
      </c>
    </row>
    <row r="25" spans="1:27" ht="26.25" x14ac:dyDescent="0.25">
      <c r="A25" s="39" t="s">
        <v>39</v>
      </c>
      <c r="B25" s="39" t="s">
        <v>152</v>
      </c>
      <c r="C25" s="40" t="s">
        <v>154</v>
      </c>
      <c r="D25" s="40" t="s">
        <v>147</v>
      </c>
      <c r="E25" s="40" t="s">
        <v>30</v>
      </c>
      <c r="F25" s="39" t="s">
        <v>37</v>
      </c>
      <c r="G25" s="23"/>
      <c r="H25" s="23"/>
      <c r="I25" s="23"/>
      <c r="J25" s="23"/>
      <c r="K25" s="23"/>
      <c r="L25" s="23"/>
      <c r="M25" s="23"/>
      <c r="N25" s="23"/>
      <c r="O25" s="23"/>
      <c r="P25" s="23"/>
      <c r="Q25" s="23"/>
      <c r="R25" s="23"/>
      <c r="S25" s="23"/>
      <c r="T25" s="23"/>
      <c r="U25" s="23"/>
      <c r="V25" s="23"/>
      <c r="W25" s="23"/>
      <c r="X25" s="75" t="str">
        <f>IF(Table1[[#This Row],[1]]="","","X")</f>
        <v/>
      </c>
      <c r="Y25" s="75" t="str">
        <f>IF(AND(Table1[[#This Row],[2]]="",Table1[[#This Row],[4]]="",Table1[[#This Row],[16]]="",Table1[[#This Row],[17]]=""),"","X")</f>
        <v/>
      </c>
      <c r="Z25" s="75" t="str">
        <f>IF(AND(Table1[[#This Row],[3]]="",Table1[[#This Row],[5]]="",Table1[[#This Row],[6]]="",Table1[[#This Row],[7]]="",Table1[[#This Row],[8]]="",Table1[[#This Row],[9]]="",Table1[[#This Row],[10]]="",Table1[[#This Row],[11]]="",Table1[[#This Row],[12]]="",Table1[[#This Row],[13]]="",Table1[[#This Row],[15]]=""),"","X")</f>
        <v/>
      </c>
      <c r="AA25" s="75" t="str">
        <f>IF(Table1[[#This Row],[14]]="","","X")</f>
        <v/>
      </c>
    </row>
    <row r="26" spans="1:27" ht="27" customHeight="1" x14ac:dyDescent="0.25">
      <c r="A26" s="39" t="s">
        <v>40</v>
      </c>
      <c r="B26" s="39" t="s">
        <v>157</v>
      </c>
      <c r="C26" s="40" t="s">
        <v>158</v>
      </c>
      <c r="D26" s="40" t="s">
        <v>111</v>
      </c>
      <c r="E26" s="40" t="s">
        <v>30</v>
      </c>
      <c r="F26" s="39" t="s">
        <v>37</v>
      </c>
      <c r="G26" s="23" t="s">
        <v>34</v>
      </c>
      <c r="H26" s="23" t="s">
        <v>34</v>
      </c>
      <c r="I26" s="67"/>
      <c r="J26" s="67"/>
      <c r="K26" s="67"/>
      <c r="L26" s="23" t="s">
        <v>34</v>
      </c>
      <c r="M26" s="67"/>
      <c r="N26" s="23" t="s">
        <v>34</v>
      </c>
      <c r="O26" s="67"/>
      <c r="P26" s="67"/>
      <c r="Q26" s="67"/>
      <c r="R26" s="67"/>
      <c r="S26" s="67"/>
      <c r="T26" s="67"/>
      <c r="U26" s="67"/>
      <c r="V26" s="67"/>
      <c r="W26" s="67"/>
      <c r="X26" s="75" t="str">
        <f>IF(Table1[[#This Row],[1]]="","","X")</f>
        <v>X</v>
      </c>
      <c r="Y26" s="75" t="str">
        <f>IF(AND(Table1[[#This Row],[2]]="",Table1[[#This Row],[4]]="",Table1[[#This Row],[16]]="",Table1[[#This Row],[17]]=""),"","X")</f>
        <v>X</v>
      </c>
      <c r="Z26" s="75" t="str">
        <f>IF(AND(Table1[[#This Row],[3]]="",Table1[[#This Row],[5]]="",Table1[[#This Row],[6]]="",Table1[[#This Row],[7]]="",Table1[[#This Row],[8]]="",Table1[[#This Row],[9]]="",Table1[[#This Row],[10]]="",Table1[[#This Row],[11]]="",Table1[[#This Row],[12]]="",Table1[[#This Row],[13]]="",Table1[[#This Row],[15]]=""),"","X")</f>
        <v>X</v>
      </c>
      <c r="AA26" s="75" t="str">
        <f>IF(Table1[[#This Row],[14]]="","","X")</f>
        <v/>
      </c>
    </row>
    <row r="27" spans="1:27" ht="39" x14ac:dyDescent="0.25">
      <c r="A27" s="39" t="s">
        <v>8</v>
      </c>
      <c r="B27" s="39" t="s">
        <v>73</v>
      </c>
      <c r="C27" s="40" t="s">
        <v>74</v>
      </c>
      <c r="D27" s="40" t="s">
        <v>28</v>
      </c>
      <c r="E27" s="40" t="s">
        <v>28</v>
      </c>
      <c r="F27" s="39" t="s">
        <v>1</v>
      </c>
      <c r="G27" s="23"/>
      <c r="H27" s="23" t="s">
        <v>34</v>
      </c>
      <c r="I27" s="23"/>
      <c r="J27" s="23"/>
      <c r="K27" s="23"/>
      <c r="L27" s="23"/>
      <c r="M27" s="23"/>
      <c r="N27" s="23"/>
      <c r="O27" s="23"/>
      <c r="P27" s="23"/>
      <c r="Q27" s="23"/>
      <c r="R27" s="23"/>
      <c r="S27" s="23"/>
      <c r="T27" s="23"/>
      <c r="U27" s="23"/>
      <c r="V27" s="23"/>
      <c r="W27" s="23"/>
      <c r="X27" s="75" t="str">
        <f>IF(Table1[[#This Row],[1]]="","","X")</f>
        <v/>
      </c>
      <c r="Y27" s="75" t="str">
        <f>IF(AND(Table1[[#This Row],[2]]="",Table1[[#This Row],[4]]="",Table1[[#This Row],[16]]="",Table1[[#This Row],[17]]=""),"","X")</f>
        <v>X</v>
      </c>
      <c r="Z27" s="75" t="str">
        <f>IF(AND(Table1[[#This Row],[3]]="",Table1[[#This Row],[5]]="",Table1[[#This Row],[6]]="",Table1[[#This Row],[7]]="",Table1[[#This Row],[8]]="",Table1[[#This Row],[9]]="",Table1[[#This Row],[10]]="",Table1[[#This Row],[11]]="",Table1[[#This Row],[12]]="",Table1[[#This Row],[13]]="",Table1[[#This Row],[15]]=""),"","X")</f>
        <v/>
      </c>
      <c r="AA27" s="75" t="str">
        <f>IF(Table1[[#This Row],[14]]="","","X")</f>
        <v/>
      </c>
    </row>
    <row r="28" spans="1:27" ht="26.25" x14ac:dyDescent="0.25">
      <c r="A28" s="39" t="s">
        <v>5</v>
      </c>
      <c r="B28" s="39" t="s">
        <v>75</v>
      </c>
      <c r="C28" s="40" t="s">
        <v>76</v>
      </c>
      <c r="D28" s="40" t="s">
        <v>28</v>
      </c>
      <c r="E28" s="40" t="s">
        <v>28</v>
      </c>
      <c r="F28" s="53" t="s">
        <v>1</v>
      </c>
      <c r="G28" s="23"/>
      <c r="H28" s="23" t="s">
        <v>34</v>
      </c>
      <c r="I28" s="23"/>
      <c r="J28" s="23"/>
      <c r="K28" s="23"/>
      <c r="L28" s="23"/>
      <c r="M28" s="23"/>
      <c r="N28" s="23"/>
      <c r="O28" s="23"/>
      <c r="P28" s="23"/>
      <c r="Q28" s="23"/>
      <c r="R28" s="23"/>
      <c r="S28" s="23"/>
      <c r="T28" s="23"/>
      <c r="U28" s="23"/>
      <c r="V28" s="23"/>
      <c r="W28" s="23"/>
      <c r="X28" s="75" t="str">
        <f>IF(Table1[[#This Row],[1]]="","","X")</f>
        <v/>
      </c>
      <c r="Y28" s="75" t="str">
        <f>IF(AND(Table1[[#This Row],[2]]="",Table1[[#This Row],[4]]="",Table1[[#This Row],[16]]="",Table1[[#This Row],[17]]=""),"","X")</f>
        <v>X</v>
      </c>
      <c r="Z28" s="75" t="str">
        <f>IF(AND(Table1[[#This Row],[3]]="",Table1[[#This Row],[5]]="",Table1[[#This Row],[6]]="",Table1[[#This Row],[7]]="",Table1[[#This Row],[8]]="",Table1[[#This Row],[9]]="",Table1[[#This Row],[10]]="",Table1[[#This Row],[11]]="",Table1[[#This Row],[12]]="",Table1[[#This Row],[13]]="",Table1[[#This Row],[15]]=""),"","X")</f>
        <v/>
      </c>
      <c r="AA28" s="75" t="str">
        <f>IF(Table1[[#This Row],[14]]="","","X")</f>
        <v/>
      </c>
    </row>
    <row r="29" spans="1:27" ht="51.75" x14ac:dyDescent="0.25">
      <c r="A29" s="62" t="s">
        <v>6</v>
      </c>
      <c r="B29" s="62" t="s">
        <v>82</v>
      </c>
      <c r="C29" s="63" t="s">
        <v>83</v>
      </c>
      <c r="D29" s="63" t="s">
        <v>28</v>
      </c>
      <c r="E29" s="63" t="s">
        <v>28</v>
      </c>
      <c r="F29" s="39" t="s">
        <v>37</v>
      </c>
      <c r="G29" s="61"/>
      <c r="H29" s="61"/>
      <c r="I29" s="61"/>
      <c r="J29" s="61"/>
      <c r="K29" s="61"/>
      <c r="L29" s="61"/>
      <c r="M29" s="61"/>
      <c r="N29" s="61"/>
      <c r="O29" s="61"/>
      <c r="P29" s="61"/>
      <c r="Q29" s="61"/>
      <c r="R29" s="61"/>
      <c r="S29" s="61"/>
      <c r="T29" s="61"/>
      <c r="U29" s="61"/>
      <c r="V29" s="61"/>
      <c r="W29" s="61"/>
      <c r="X29" s="75" t="str">
        <f>IF(Table1[[#This Row],[1]]="","","X")</f>
        <v/>
      </c>
      <c r="Y29" s="75" t="str">
        <f>IF(AND(Table1[[#This Row],[2]]="",Table1[[#This Row],[4]]="",Table1[[#This Row],[16]]="",Table1[[#This Row],[17]]=""),"","X")</f>
        <v/>
      </c>
      <c r="Z29" s="75" t="str">
        <f>IF(AND(Table1[[#This Row],[3]]="",Table1[[#This Row],[5]]="",Table1[[#This Row],[6]]="",Table1[[#This Row],[7]]="",Table1[[#This Row],[8]]="",Table1[[#This Row],[9]]="",Table1[[#This Row],[10]]="",Table1[[#This Row],[11]]="",Table1[[#This Row],[12]]="",Table1[[#This Row],[13]]="",Table1[[#This Row],[15]]=""),"","X")</f>
        <v/>
      </c>
      <c r="AA29" s="75" t="str">
        <f>IF(Table1[[#This Row],[14]]="","","X")</f>
        <v/>
      </c>
    </row>
    <row r="30" spans="1:27" ht="39" x14ac:dyDescent="0.25">
      <c r="A30" s="62" t="s">
        <v>5</v>
      </c>
      <c r="B30" s="62" t="s">
        <v>84</v>
      </c>
      <c r="C30" s="63" t="s">
        <v>87</v>
      </c>
      <c r="D30" s="63" t="s">
        <v>28</v>
      </c>
      <c r="E30" s="63" t="s">
        <v>28</v>
      </c>
      <c r="F30" s="39" t="s">
        <v>37</v>
      </c>
      <c r="G30" s="61"/>
      <c r="H30" s="61" t="s">
        <v>34</v>
      </c>
      <c r="I30" s="61"/>
      <c r="J30" s="61"/>
      <c r="K30" s="61"/>
      <c r="L30" s="61"/>
      <c r="M30" s="61"/>
      <c r="N30" s="61"/>
      <c r="O30" s="61"/>
      <c r="P30" s="61"/>
      <c r="Q30" s="61"/>
      <c r="R30" s="61"/>
      <c r="S30" s="61"/>
      <c r="T30" s="61"/>
      <c r="U30" s="61"/>
      <c r="V30" s="61"/>
      <c r="W30" s="61"/>
      <c r="X30" s="75" t="str">
        <f>IF(Table1[[#This Row],[1]]="","","X")</f>
        <v/>
      </c>
      <c r="Y30" s="75" t="str">
        <f>IF(AND(Table1[[#This Row],[2]]="",Table1[[#This Row],[4]]="",Table1[[#This Row],[16]]="",Table1[[#This Row],[17]]=""),"","X")</f>
        <v>X</v>
      </c>
      <c r="Z30" s="75" t="str">
        <f>IF(AND(Table1[[#This Row],[3]]="",Table1[[#This Row],[5]]="",Table1[[#This Row],[6]]="",Table1[[#This Row],[7]]="",Table1[[#This Row],[8]]="",Table1[[#This Row],[9]]="",Table1[[#This Row],[10]]="",Table1[[#This Row],[11]]="",Table1[[#This Row],[12]]="",Table1[[#This Row],[13]]="",Table1[[#This Row],[15]]=""),"","X")</f>
        <v/>
      </c>
      <c r="AA30" s="75" t="str">
        <f>IF(Table1[[#This Row],[14]]="","","X")</f>
        <v/>
      </c>
    </row>
    <row r="31" spans="1:27" ht="26.25" x14ac:dyDescent="0.25">
      <c r="A31" s="62" t="s">
        <v>5</v>
      </c>
      <c r="B31" s="62" t="s">
        <v>85</v>
      </c>
      <c r="C31" s="63" t="s">
        <v>88</v>
      </c>
      <c r="D31" s="63" t="s">
        <v>67</v>
      </c>
      <c r="E31" s="63" t="s">
        <v>30</v>
      </c>
      <c r="F31" s="62" t="s">
        <v>1</v>
      </c>
      <c r="G31" s="61"/>
      <c r="H31" s="61"/>
      <c r="I31" s="61"/>
      <c r="J31" s="61"/>
      <c r="K31" s="61"/>
      <c r="L31" s="61" t="s">
        <v>34</v>
      </c>
      <c r="M31" s="61"/>
      <c r="N31" s="61"/>
      <c r="O31" s="61"/>
      <c r="P31" s="61"/>
      <c r="Q31" s="61"/>
      <c r="R31" s="61"/>
      <c r="S31" s="61"/>
      <c r="T31" s="61"/>
      <c r="U31" s="61"/>
      <c r="V31" s="61"/>
      <c r="W31" s="61"/>
      <c r="X31" s="75" t="str">
        <f>IF(Table1[[#This Row],[1]]="","","X")</f>
        <v/>
      </c>
      <c r="Y31" s="75" t="str">
        <f>IF(AND(Table1[[#This Row],[2]]="",Table1[[#This Row],[4]]="",Table1[[#This Row],[16]]="",Table1[[#This Row],[17]]=""),"","X")</f>
        <v/>
      </c>
      <c r="Z31" s="75" t="str">
        <f>IF(AND(Table1[[#This Row],[3]]="",Table1[[#This Row],[5]]="",Table1[[#This Row],[6]]="",Table1[[#This Row],[7]]="",Table1[[#This Row],[8]]="",Table1[[#This Row],[9]]="",Table1[[#This Row],[10]]="",Table1[[#This Row],[11]]="",Table1[[#This Row],[12]]="",Table1[[#This Row],[13]]="",Table1[[#This Row],[15]]=""),"","X")</f>
        <v>X</v>
      </c>
      <c r="AA31" s="75" t="str">
        <f>IF(Table1[[#This Row],[14]]="","","X")</f>
        <v/>
      </c>
    </row>
    <row r="32" spans="1:27" ht="26.25" x14ac:dyDescent="0.25">
      <c r="A32" s="62" t="s">
        <v>5</v>
      </c>
      <c r="B32" s="62" t="s">
        <v>86</v>
      </c>
      <c r="C32" s="63" t="s">
        <v>89</v>
      </c>
      <c r="D32" s="63" t="s">
        <v>28</v>
      </c>
      <c r="E32" s="63" t="s">
        <v>28</v>
      </c>
      <c r="F32" s="39" t="s">
        <v>37</v>
      </c>
      <c r="G32" s="61"/>
      <c r="H32" s="61"/>
      <c r="I32" s="61"/>
      <c r="J32" s="61"/>
      <c r="K32" s="61"/>
      <c r="L32" s="61" t="s">
        <v>34</v>
      </c>
      <c r="M32" s="61"/>
      <c r="N32" s="61"/>
      <c r="O32" s="61"/>
      <c r="P32" s="61"/>
      <c r="Q32" s="61"/>
      <c r="R32" s="61"/>
      <c r="S32" s="61"/>
      <c r="T32" s="61"/>
      <c r="U32" s="61"/>
      <c r="V32" s="61"/>
      <c r="W32" s="61"/>
      <c r="X32" s="75" t="str">
        <f>IF(Table1[[#This Row],[1]]="","","X")</f>
        <v/>
      </c>
      <c r="Y32" s="75" t="str">
        <f>IF(AND(Table1[[#This Row],[2]]="",Table1[[#This Row],[4]]="",Table1[[#This Row],[16]]="",Table1[[#This Row],[17]]=""),"","X")</f>
        <v/>
      </c>
      <c r="Z32" s="75" t="str">
        <f>IF(AND(Table1[[#This Row],[3]]="",Table1[[#This Row],[5]]="",Table1[[#This Row],[6]]="",Table1[[#This Row],[7]]="",Table1[[#This Row],[8]]="",Table1[[#This Row],[9]]="",Table1[[#This Row],[10]]="",Table1[[#This Row],[11]]="",Table1[[#This Row],[12]]="",Table1[[#This Row],[13]]="",Table1[[#This Row],[15]]=""),"","X")</f>
        <v>X</v>
      </c>
      <c r="AA32" s="75" t="str">
        <f>IF(Table1[[#This Row],[14]]="","","X")</f>
        <v/>
      </c>
    </row>
    <row r="33" spans="1:27" ht="77.25" x14ac:dyDescent="0.25">
      <c r="A33" s="39" t="s">
        <v>6</v>
      </c>
      <c r="B33" s="39" t="s">
        <v>90</v>
      </c>
      <c r="C33" s="40" t="s">
        <v>91</v>
      </c>
      <c r="D33" s="40" t="s">
        <v>28</v>
      </c>
      <c r="E33" s="40" t="s">
        <v>28</v>
      </c>
      <c r="F33" s="39" t="s">
        <v>37</v>
      </c>
      <c r="G33" s="23"/>
      <c r="H33" s="23"/>
      <c r="I33" s="23"/>
      <c r="J33" s="23"/>
      <c r="K33" s="23"/>
      <c r="L33" s="23"/>
      <c r="M33" s="23"/>
      <c r="N33" s="23"/>
      <c r="O33" s="23"/>
      <c r="P33" s="23"/>
      <c r="Q33" s="23"/>
      <c r="R33" s="23"/>
      <c r="S33" s="23"/>
      <c r="T33" s="23"/>
      <c r="U33" s="23"/>
      <c r="V33" s="23"/>
      <c r="W33" s="23"/>
      <c r="X33" s="75" t="str">
        <f>IF(Table1[[#This Row],[1]]="","","X")</f>
        <v/>
      </c>
      <c r="Y33" s="75" t="str">
        <f>IF(AND(Table1[[#This Row],[2]]="",Table1[[#This Row],[4]]="",Table1[[#This Row],[16]]="",Table1[[#This Row],[17]]=""),"","X")</f>
        <v/>
      </c>
      <c r="Z33" s="75" t="str">
        <f>IF(AND(Table1[[#This Row],[3]]="",Table1[[#This Row],[5]]="",Table1[[#This Row],[6]]="",Table1[[#This Row],[7]]="",Table1[[#This Row],[8]]="",Table1[[#This Row],[9]]="",Table1[[#This Row],[10]]="",Table1[[#This Row],[11]]="",Table1[[#This Row],[12]]="",Table1[[#This Row],[13]]="",Table1[[#This Row],[15]]=""),"","X")</f>
        <v/>
      </c>
      <c r="AA33" s="75" t="str">
        <f>IF(Table1[[#This Row],[14]]="","","X")</f>
        <v/>
      </c>
    </row>
    <row r="34" spans="1:27" ht="64.5" x14ac:dyDescent="0.25">
      <c r="A34" s="39" t="s">
        <v>6</v>
      </c>
      <c r="B34" s="39" t="s">
        <v>92</v>
      </c>
      <c r="C34" s="40" t="s">
        <v>93</v>
      </c>
      <c r="D34" s="40" t="s">
        <v>28</v>
      </c>
      <c r="E34" s="40" t="s">
        <v>28</v>
      </c>
      <c r="F34" s="39" t="s">
        <v>37</v>
      </c>
      <c r="G34" s="23"/>
      <c r="H34" s="23"/>
      <c r="I34" s="23"/>
      <c r="J34" s="23"/>
      <c r="K34" s="23"/>
      <c r="L34" s="23" t="s">
        <v>34</v>
      </c>
      <c r="M34" s="23"/>
      <c r="N34" s="23"/>
      <c r="O34" s="23"/>
      <c r="P34" s="23"/>
      <c r="Q34" s="23"/>
      <c r="R34" s="23"/>
      <c r="S34" s="23"/>
      <c r="T34" s="23"/>
      <c r="U34" s="23"/>
      <c r="V34" s="23"/>
      <c r="W34" s="23"/>
      <c r="X34" s="75" t="str">
        <f>IF(Table1[[#This Row],[1]]="","","X")</f>
        <v/>
      </c>
      <c r="Y34" s="75" t="str">
        <f>IF(AND(Table1[[#This Row],[2]]="",Table1[[#This Row],[4]]="",Table1[[#This Row],[16]]="",Table1[[#This Row],[17]]=""),"","X")</f>
        <v/>
      </c>
      <c r="Z34" s="75" t="str">
        <f>IF(AND(Table1[[#This Row],[3]]="",Table1[[#This Row],[5]]="",Table1[[#This Row],[6]]="",Table1[[#This Row],[7]]="",Table1[[#This Row],[8]]="",Table1[[#This Row],[9]]="",Table1[[#This Row],[10]]="",Table1[[#This Row],[11]]="",Table1[[#This Row],[12]]="",Table1[[#This Row],[13]]="",Table1[[#This Row],[15]]=""),"","X")</f>
        <v>X</v>
      </c>
      <c r="AA34" s="75" t="str">
        <f>IF(Table1[[#This Row],[14]]="","","X")</f>
        <v/>
      </c>
    </row>
    <row r="35" spans="1:27" ht="51.75" x14ac:dyDescent="0.25">
      <c r="A35" s="39" t="s">
        <v>6</v>
      </c>
      <c r="B35" s="39" t="s">
        <v>94</v>
      </c>
      <c r="C35" s="40" t="s">
        <v>95</v>
      </c>
      <c r="D35" s="40" t="s">
        <v>28</v>
      </c>
      <c r="E35" s="40" t="s">
        <v>28</v>
      </c>
      <c r="F35" s="39" t="s">
        <v>37</v>
      </c>
      <c r="G35" s="23" t="s">
        <v>34</v>
      </c>
      <c r="H35" s="23"/>
      <c r="I35" s="23"/>
      <c r="J35" s="23"/>
      <c r="K35" s="23"/>
      <c r="L35" s="23" t="s">
        <v>34</v>
      </c>
      <c r="M35" s="23"/>
      <c r="N35" s="23"/>
      <c r="O35" s="23"/>
      <c r="P35" s="23"/>
      <c r="Q35" s="23"/>
      <c r="R35" s="23"/>
      <c r="S35" s="23"/>
      <c r="T35" s="23"/>
      <c r="U35" s="23"/>
      <c r="V35" s="23"/>
      <c r="W35" s="23"/>
      <c r="X35" s="75" t="str">
        <f>IF(Table1[[#This Row],[1]]="","","X")</f>
        <v>X</v>
      </c>
      <c r="Y35" s="75" t="str">
        <f>IF(AND(Table1[[#This Row],[2]]="",Table1[[#This Row],[4]]="",Table1[[#This Row],[16]]="",Table1[[#This Row],[17]]=""),"","X")</f>
        <v/>
      </c>
      <c r="Z35" s="75" t="str">
        <f>IF(AND(Table1[[#This Row],[3]]="",Table1[[#This Row],[5]]="",Table1[[#This Row],[6]]="",Table1[[#This Row],[7]]="",Table1[[#This Row],[8]]="",Table1[[#This Row],[9]]="",Table1[[#This Row],[10]]="",Table1[[#This Row],[11]]="",Table1[[#This Row],[12]]="",Table1[[#This Row],[13]]="",Table1[[#This Row],[15]]=""),"","X")</f>
        <v>X</v>
      </c>
      <c r="AA35" s="75" t="str">
        <f>IF(Table1[[#This Row],[14]]="","","X")</f>
        <v/>
      </c>
    </row>
    <row r="36" spans="1:27" ht="39" x14ac:dyDescent="0.25">
      <c r="A36" s="65" t="s">
        <v>6</v>
      </c>
      <c r="B36" s="65" t="s">
        <v>96</v>
      </c>
      <c r="C36" s="66" t="s">
        <v>98</v>
      </c>
      <c r="D36" s="40" t="s">
        <v>28</v>
      </c>
      <c r="E36" s="40" t="s">
        <v>28</v>
      </c>
      <c r="F36" s="39" t="s">
        <v>37</v>
      </c>
      <c r="G36" s="64"/>
      <c r="H36" s="23" t="s">
        <v>34</v>
      </c>
      <c r="I36" s="64"/>
      <c r="J36" s="64"/>
      <c r="K36" s="64"/>
      <c r="L36" s="64"/>
      <c r="M36" s="64"/>
      <c r="N36" s="64"/>
      <c r="O36" s="64"/>
      <c r="P36" s="64"/>
      <c r="Q36" s="64"/>
      <c r="R36" s="64"/>
      <c r="S36" s="64"/>
      <c r="T36" s="64"/>
      <c r="U36" s="64"/>
      <c r="V36" s="64"/>
      <c r="W36" s="64"/>
      <c r="X36" s="75" t="str">
        <f>IF(Table1[[#This Row],[1]]="","","X")</f>
        <v/>
      </c>
      <c r="Y36" s="75" t="str">
        <f>IF(AND(Table1[[#This Row],[2]]="",Table1[[#This Row],[4]]="",Table1[[#This Row],[16]]="",Table1[[#This Row],[17]]=""),"","X")</f>
        <v>X</v>
      </c>
      <c r="Z36" s="75" t="str">
        <f>IF(AND(Table1[[#This Row],[3]]="",Table1[[#This Row],[5]]="",Table1[[#This Row],[6]]="",Table1[[#This Row],[7]]="",Table1[[#This Row],[8]]="",Table1[[#This Row],[9]]="",Table1[[#This Row],[10]]="",Table1[[#This Row],[11]]="",Table1[[#This Row],[12]]="",Table1[[#This Row],[13]]="",Table1[[#This Row],[15]]=""),"","X")</f>
        <v/>
      </c>
      <c r="AA36" s="75" t="str">
        <f>IF(Table1[[#This Row],[14]]="","","X")</f>
        <v/>
      </c>
    </row>
    <row r="37" spans="1:27" ht="26.25" x14ac:dyDescent="0.25">
      <c r="A37" s="65" t="s">
        <v>6</v>
      </c>
      <c r="B37" s="65" t="s">
        <v>97</v>
      </c>
      <c r="C37" s="66" t="s">
        <v>99</v>
      </c>
      <c r="D37" s="40" t="s">
        <v>28</v>
      </c>
      <c r="E37" s="40" t="s">
        <v>28</v>
      </c>
      <c r="F37" s="39" t="s">
        <v>1</v>
      </c>
      <c r="G37" s="64"/>
      <c r="H37" s="23" t="s">
        <v>34</v>
      </c>
      <c r="I37" s="64"/>
      <c r="J37" s="64"/>
      <c r="K37" s="64"/>
      <c r="L37" s="64"/>
      <c r="M37" s="64"/>
      <c r="N37" s="64"/>
      <c r="O37" s="64"/>
      <c r="P37" s="64"/>
      <c r="Q37" s="64"/>
      <c r="R37" s="64"/>
      <c r="S37" s="64"/>
      <c r="T37" s="64"/>
      <c r="U37" s="64"/>
      <c r="V37" s="64"/>
      <c r="W37" s="64"/>
      <c r="X37" s="75" t="str">
        <f>IF(Table1[[#This Row],[1]]="","","X")</f>
        <v/>
      </c>
      <c r="Y37" s="75" t="str">
        <f>IF(AND(Table1[[#This Row],[2]]="",Table1[[#This Row],[4]]="",Table1[[#This Row],[16]]="",Table1[[#This Row],[17]]=""),"","X")</f>
        <v>X</v>
      </c>
      <c r="Z37" s="75" t="str">
        <f>IF(AND(Table1[[#This Row],[3]]="",Table1[[#This Row],[5]]="",Table1[[#This Row],[6]]="",Table1[[#This Row],[7]]="",Table1[[#This Row],[8]]="",Table1[[#This Row],[9]]="",Table1[[#This Row],[10]]="",Table1[[#This Row],[11]]="",Table1[[#This Row],[12]]="",Table1[[#This Row],[13]]="",Table1[[#This Row],[15]]=""),"","X")</f>
        <v/>
      </c>
      <c r="AA37" s="75" t="str">
        <f>IF(Table1[[#This Row],[14]]="","","X")</f>
        <v/>
      </c>
    </row>
    <row r="38" spans="1:27" ht="64.5" x14ac:dyDescent="0.25">
      <c r="A38" s="39" t="s">
        <v>39</v>
      </c>
      <c r="B38" s="39" t="s">
        <v>100</v>
      </c>
      <c r="C38" s="40" t="s">
        <v>93</v>
      </c>
      <c r="D38" s="40" t="s">
        <v>28</v>
      </c>
      <c r="E38" s="40" t="s">
        <v>28</v>
      </c>
      <c r="F38" s="39" t="s">
        <v>37</v>
      </c>
      <c r="G38" s="23"/>
      <c r="H38" s="23"/>
      <c r="I38" s="23"/>
      <c r="J38" s="23"/>
      <c r="K38" s="23"/>
      <c r="L38" s="23" t="s">
        <v>34</v>
      </c>
      <c r="M38" s="23"/>
      <c r="N38" s="23"/>
      <c r="O38" s="23"/>
      <c r="P38" s="23"/>
      <c r="Q38" s="23"/>
      <c r="R38" s="23"/>
      <c r="S38" s="23"/>
      <c r="T38" s="23"/>
      <c r="U38" s="23"/>
      <c r="V38" s="23"/>
      <c r="W38" s="23"/>
      <c r="X38" s="75" t="str">
        <f>IF(Table1[[#This Row],[1]]="","","X")</f>
        <v/>
      </c>
      <c r="Y38" s="75" t="str">
        <f>IF(AND(Table1[[#This Row],[2]]="",Table1[[#This Row],[4]]="",Table1[[#This Row],[16]]="",Table1[[#This Row],[17]]=""),"","X")</f>
        <v/>
      </c>
      <c r="Z38" s="75" t="str">
        <f>IF(AND(Table1[[#This Row],[3]]="",Table1[[#This Row],[5]]="",Table1[[#This Row],[6]]="",Table1[[#This Row],[7]]="",Table1[[#This Row],[8]]="",Table1[[#This Row],[9]]="",Table1[[#This Row],[10]]="",Table1[[#This Row],[11]]="",Table1[[#This Row],[12]]="",Table1[[#This Row],[13]]="",Table1[[#This Row],[15]]=""),"","X")</f>
        <v>X</v>
      </c>
      <c r="AA38" s="75" t="str">
        <f>IF(Table1[[#This Row],[14]]="","","X")</f>
        <v/>
      </c>
    </row>
    <row r="39" spans="1:27" ht="39" x14ac:dyDescent="0.25">
      <c r="A39" s="39" t="s">
        <v>36</v>
      </c>
      <c r="B39" s="39" t="s">
        <v>102</v>
      </c>
      <c r="C39" s="40" t="s">
        <v>101</v>
      </c>
      <c r="D39" s="40" t="s">
        <v>28</v>
      </c>
      <c r="E39" s="40" t="s">
        <v>28</v>
      </c>
      <c r="F39" s="39" t="s">
        <v>37</v>
      </c>
      <c r="G39" s="23"/>
      <c r="H39" s="23"/>
      <c r="I39" s="23"/>
      <c r="J39" s="23"/>
      <c r="K39" s="23"/>
      <c r="L39" s="23"/>
      <c r="M39" s="23"/>
      <c r="N39" s="23"/>
      <c r="O39" s="23"/>
      <c r="P39" s="23"/>
      <c r="Q39" s="23"/>
      <c r="R39" s="23"/>
      <c r="S39" s="23"/>
      <c r="T39" s="23"/>
      <c r="U39" s="23"/>
      <c r="V39" s="23"/>
      <c r="W39" s="23"/>
      <c r="X39" s="75" t="str">
        <f>IF(Table1[[#This Row],[1]]="","","X")</f>
        <v/>
      </c>
      <c r="Y39" s="75" t="str">
        <f>IF(AND(Table1[[#This Row],[2]]="",Table1[[#This Row],[4]]="",Table1[[#This Row],[16]]="",Table1[[#This Row],[17]]=""),"","X")</f>
        <v/>
      </c>
      <c r="Z39" s="75" t="str">
        <f>IF(AND(Table1[[#This Row],[3]]="",Table1[[#This Row],[5]]="",Table1[[#This Row],[6]]="",Table1[[#This Row],[7]]="",Table1[[#This Row],[8]]="",Table1[[#This Row],[9]]="",Table1[[#This Row],[10]]="",Table1[[#This Row],[11]]="",Table1[[#This Row],[12]]="",Table1[[#This Row],[13]]="",Table1[[#This Row],[15]]=""),"","X")</f>
        <v/>
      </c>
      <c r="AA39" s="75" t="str">
        <f>IF(Table1[[#This Row],[14]]="","","X")</f>
        <v/>
      </c>
    </row>
    <row r="40" spans="1:27" ht="39" x14ac:dyDescent="0.25">
      <c r="A40" s="68" t="s">
        <v>5</v>
      </c>
      <c r="B40" s="68" t="s">
        <v>104</v>
      </c>
      <c r="C40" s="69" t="s">
        <v>105</v>
      </c>
      <c r="D40" s="63" t="s">
        <v>28</v>
      </c>
      <c r="E40" s="63" t="s">
        <v>28</v>
      </c>
      <c r="F40" s="39" t="s">
        <v>37</v>
      </c>
      <c r="G40" s="67"/>
      <c r="H40" s="67"/>
      <c r="I40" s="67"/>
      <c r="J40" s="67"/>
      <c r="K40" s="67"/>
      <c r="L40" s="67"/>
      <c r="M40" s="67"/>
      <c r="N40" s="67"/>
      <c r="O40" s="67"/>
      <c r="P40" s="67"/>
      <c r="Q40" s="67"/>
      <c r="R40" s="67"/>
      <c r="S40" s="23" t="s">
        <v>34</v>
      </c>
      <c r="T40" s="67"/>
      <c r="U40" s="67"/>
      <c r="V40" s="67"/>
      <c r="W40" s="67"/>
      <c r="X40" s="75" t="str">
        <f>IF(Table1[[#This Row],[1]]="","","X")</f>
        <v/>
      </c>
      <c r="Y40" s="75" t="str">
        <f>IF(AND(Table1[[#This Row],[2]]="",Table1[[#This Row],[4]]="",Table1[[#This Row],[16]]="",Table1[[#This Row],[17]]=""),"","X")</f>
        <v/>
      </c>
      <c r="Z40" s="75" t="str">
        <f>IF(AND(Table1[[#This Row],[3]]="",Table1[[#This Row],[5]]="",Table1[[#This Row],[6]]="",Table1[[#This Row],[7]]="",Table1[[#This Row],[8]]="",Table1[[#This Row],[9]]="",Table1[[#This Row],[10]]="",Table1[[#This Row],[11]]="",Table1[[#This Row],[12]]="",Table1[[#This Row],[13]]="",Table1[[#This Row],[15]]=""),"","X")</f>
        <v>X</v>
      </c>
      <c r="AA40" s="75" t="str">
        <f>IF(Table1[[#This Row],[14]]="","","X")</f>
        <v/>
      </c>
    </row>
    <row r="41" spans="1:27" ht="39" x14ac:dyDescent="0.25">
      <c r="A41" s="68" t="s">
        <v>5</v>
      </c>
      <c r="B41" s="68" t="s">
        <v>106</v>
      </c>
      <c r="C41" s="69" t="s">
        <v>107</v>
      </c>
      <c r="D41" s="69" t="s">
        <v>108</v>
      </c>
      <c r="E41" s="69" t="s">
        <v>30</v>
      </c>
      <c r="F41" s="39" t="s">
        <v>37</v>
      </c>
      <c r="G41" s="67"/>
      <c r="H41" s="23"/>
      <c r="I41" s="23" t="s">
        <v>34</v>
      </c>
      <c r="J41" s="67"/>
      <c r="K41" s="67"/>
      <c r="L41" s="67"/>
      <c r="M41" s="67"/>
      <c r="N41" s="67"/>
      <c r="O41" s="67"/>
      <c r="P41" s="67"/>
      <c r="Q41" s="67"/>
      <c r="R41" s="67"/>
      <c r="S41" s="67"/>
      <c r="T41" s="67"/>
      <c r="U41" s="67"/>
      <c r="V41" s="67"/>
      <c r="W41" s="67"/>
      <c r="X41" s="75" t="str">
        <f>IF(Table1[[#This Row],[1]]="","","X")</f>
        <v/>
      </c>
      <c r="Y41" s="75" t="str">
        <f>IF(AND(Table1[[#This Row],[2]]="",Table1[[#This Row],[4]]="",Table1[[#This Row],[16]]="",Table1[[#This Row],[17]]=""),"","X")</f>
        <v/>
      </c>
      <c r="Z41" s="75" t="str">
        <f>IF(AND(Table1[[#This Row],[3]]="",Table1[[#This Row],[5]]="",Table1[[#This Row],[6]]="",Table1[[#This Row],[7]]="",Table1[[#This Row],[8]]="",Table1[[#This Row],[9]]="",Table1[[#This Row],[10]]="",Table1[[#This Row],[11]]="",Table1[[#This Row],[12]]="",Table1[[#This Row],[13]]="",Table1[[#This Row],[15]]=""),"","X")</f>
        <v>X</v>
      </c>
      <c r="AA41" s="75" t="str">
        <f>IF(Table1[[#This Row],[14]]="","","X")</f>
        <v/>
      </c>
    </row>
    <row r="42" spans="1:27" ht="51.75" x14ac:dyDescent="0.25">
      <c r="A42" s="68" t="s">
        <v>5</v>
      </c>
      <c r="B42" s="68" t="s">
        <v>109</v>
      </c>
      <c r="C42" s="69" t="s">
        <v>110</v>
      </c>
      <c r="D42" s="69" t="s">
        <v>28</v>
      </c>
      <c r="E42" s="69" t="s">
        <v>28</v>
      </c>
      <c r="F42" s="39" t="s">
        <v>37</v>
      </c>
      <c r="G42" s="67"/>
      <c r="H42" s="67"/>
      <c r="I42" s="67"/>
      <c r="J42" s="67"/>
      <c r="K42" s="67"/>
      <c r="L42" s="23" t="s">
        <v>34</v>
      </c>
      <c r="M42" s="67"/>
      <c r="N42" s="67"/>
      <c r="O42" s="67"/>
      <c r="P42" s="67"/>
      <c r="Q42" s="67"/>
      <c r="R42" s="67"/>
      <c r="S42" s="67"/>
      <c r="T42" s="67"/>
      <c r="U42" s="67"/>
      <c r="V42" s="67"/>
      <c r="W42" s="67"/>
      <c r="X42" s="75" t="str">
        <f>IF(Table1[[#This Row],[1]]="","","X")</f>
        <v/>
      </c>
      <c r="Y42" s="75" t="str">
        <f>IF(AND(Table1[[#This Row],[2]]="",Table1[[#This Row],[4]]="",Table1[[#This Row],[16]]="",Table1[[#This Row],[17]]=""),"","X")</f>
        <v/>
      </c>
      <c r="Z42" s="75" t="str">
        <f>IF(AND(Table1[[#This Row],[3]]="",Table1[[#This Row],[5]]="",Table1[[#This Row],[6]]="",Table1[[#This Row],[7]]="",Table1[[#This Row],[8]]="",Table1[[#This Row],[9]]="",Table1[[#This Row],[10]]="",Table1[[#This Row],[11]]="",Table1[[#This Row],[12]]="",Table1[[#This Row],[13]]="",Table1[[#This Row],[15]]=""),"","X")</f>
        <v>X</v>
      </c>
      <c r="AA42" s="75" t="str">
        <f>IF(Table1[[#This Row],[14]]="","","X")</f>
        <v/>
      </c>
    </row>
    <row r="43" spans="1:27" ht="39" x14ac:dyDescent="0.25">
      <c r="A43" s="68" t="s">
        <v>5</v>
      </c>
      <c r="B43" s="68" t="s">
        <v>113</v>
      </c>
      <c r="C43" s="69" t="s">
        <v>114</v>
      </c>
      <c r="D43" s="69" t="s">
        <v>28</v>
      </c>
      <c r="E43" s="69" t="s">
        <v>28</v>
      </c>
      <c r="F43" s="39" t="s">
        <v>37</v>
      </c>
      <c r="G43" s="67"/>
      <c r="H43" s="67"/>
      <c r="I43" s="67"/>
      <c r="J43" s="67"/>
      <c r="K43" s="67"/>
      <c r="L43" s="23" t="s">
        <v>34</v>
      </c>
      <c r="M43" s="67"/>
      <c r="N43" s="67"/>
      <c r="O43" s="67"/>
      <c r="P43" s="67"/>
      <c r="Q43" s="67"/>
      <c r="R43" s="67"/>
      <c r="S43" s="67"/>
      <c r="T43" s="67"/>
      <c r="U43" s="67"/>
      <c r="V43" s="67"/>
      <c r="W43" s="67"/>
      <c r="X43" s="75" t="str">
        <f>IF(Table1[[#This Row],[1]]="","","X")</f>
        <v/>
      </c>
      <c r="Y43" s="75" t="str">
        <f>IF(AND(Table1[[#This Row],[2]]="",Table1[[#This Row],[4]]="",Table1[[#This Row],[16]]="",Table1[[#This Row],[17]]=""),"","X")</f>
        <v/>
      </c>
      <c r="Z43" s="75" t="str">
        <f>IF(AND(Table1[[#This Row],[3]]="",Table1[[#This Row],[5]]="",Table1[[#This Row],[6]]="",Table1[[#This Row],[7]]="",Table1[[#This Row],[8]]="",Table1[[#This Row],[9]]="",Table1[[#This Row],[10]]="",Table1[[#This Row],[11]]="",Table1[[#This Row],[12]]="",Table1[[#This Row],[13]]="",Table1[[#This Row],[15]]=""),"","X")</f>
        <v>X</v>
      </c>
      <c r="AA43" s="75" t="str">
        <f>IF(Table1[[#This Row],[14]]="","","X")</f>
        <v/>
      </c>
    </row>
    <row r="44" spans="1:27" ht="26.25" x14ac:dyDescent="0.25">
      <c r="A44" s="68" t="s">
        <v>5</v>
      </c>
      <c r="B44" s="68" t="s">
        <v>115</v>
      </c>
      <c r="C44" s="69" t="s">
        <v>116</v>
      </c>
      <c r="D44" s="69" t="s">
        <v>117</v>
      </c>
      <c r="E44" s="69" t="s">
        <v>30</v>
      </c>
      <c r="F44" s="39" t="s">
        <v>37</v>
      </c>
      <c r="G44" s="23" t="s">
        <v>34</v>
      </c>
      <c r="H44" s="23" t="s">
        <v>34</v>
      </c>
      <c r="I44" s="67"/>
      <c r="J44" s="67"/>
      <c r="K44" s="67"/>
      <c r="L44" s="23" t="s">
        <v>34</v>
      </c>
      <c r="M44" s="67"/>
      <c r="N44" s="67"/>
      <c r="O44" s="67"/>
      <c r="P44" s="67"/>
      <c r="Q44" s="67"/>
      <c r="R44" s="67"/>
      <c r="S44" s="23" t="s">
        <v>34</v>
      </c>
      <c r="T44" s="67"/>
      <c r="U44" s="67"/>
      <c r="V44" s="67"/>
      <c r="W44" s="67"/>
      <c r="X44" s="75" t="str">
        <f>IF(Table1[[#This Row],[1]]="","","X")</f>
        <v>X</v>
      </c>
      <c r="Y44" s="75" t="str">
        <f>IF(AND(Table1[[#This Row],[2]]="",Table1[[#This Row],[4]]="",Table1[[#This Row],[16]]="",Table1[[#This Row],[17]]=""),"","X")</f>
        <v>X</v>
      </c>
      <c r="Z44" s="75" t="str">
        <f>IF(AND(Table1[[#This Row],[3]]="",Table1[[#This Row],[5]]="",Table1[[#This Row],[6]]="",Table1[[#This Row],[7]]="",Table1[[#This Row],[8]]="",Table1[[#This Row],[9]]="",Table1[[#This Row],[10]]="",Table1[[#This Row],[11]]="",Table1[[#This Row],[12]]="",Table1[[#This Row],[13]]="",Table1[[#This Row],[15]]=""),"","X")</f>
        <v>X</v>
      </c>
      <c r="AA44" s="75" t="str">
        <f>IF(Table1[[#This Row],[14]]="","","X")</f>
        <v/>
      </c>
    </row>
    <row r="45" spans="1:27" ht="39" x14ac:dyDescent="0.25">
      <c r="A45" s="68" t="s">
        <v>5</v>
      </c>
      <c r="B45" s="39" t="s">
        <v>118</v>
      </c>
      <c r="C45" s="40" t="s">
        <v>119</v>
      </c>
      <c r="D45" s="40" t="s">
        <v>120</v>
      </c>
      <c r="E45" s="40" t="s">
        <v>30</v>
      </c>
      <c r="F45" s="39" t="s">
        <v>37</v>
      </c>
      <c r="G45" s="67"/>
      <c r="H45" s="67"/>
      <c r="I45" s="67"/>
      <c r="J45" s="67"/>
      <c r="K45" s="67"/>
      <c r="L45" s="23" t="s">
        <v>34</v>
      </c>
      <c r="M45" s="67"/>
      <c r="N45" s="67"/>
      <c r="O45" s="67"/>
      <c r="P45" s="67"/>
      <c r="Q45" s="67"/>
      <c r="R45" s="67"/>
      <c r="S45" s="67"/>
      <c r="T45" s="67"/>
      <c r="U45" s="67"/>
      <c r="V45" s="67"/>
      <c r="W45" s="67"/>
      <c r="X45" s="75" t="str">
        <f>IF(Table1[[#This Row],[1]]="","","X")</f>
        <v/>
      </c>
      <c r="Y45" s="75" t="str">
        <f>IF(AND(Table1[[#This Row],[2]]="",Table1[[#This Row],[4]]="",Table1[[#This Row],[16]]="",Table1[[#This Row],[17]]=""),"","X")</f>
        <v/>
      </c>
      <c r="Z45" s="75" t="str">
        <f>IF(AND(Table1[[#This Row],[3]]="",Table1[[#This Row],[5]]="",Table1[[#This Row],[6]]="",Table1[[#This Row],[7]]="",Table1[[#This Row],[8]]="",Table1[[#This Row],[9]]="",Table1[[#This Row],[10]]="",Table1[[#This Row],[11]]="",Table1[[#This Row],[12]]="",Table1[[#This Row],[13]]="",Table1[[#This Row],[15]]=""),"","X")</f>
        <v>X</v>
      </c>
      <c r="AA45" s="75" t="str">
        <f>IF(Table1[[#This Row],[14]]="","","X")</f>
        <v/>
      </c>
    </row>
    <row r="46" spans="1:27" ht="26.25" x14ac:dyDescent="0.25">
      <c r="A46" s="39" t="s">
        <v>5</v>
      </c>
      <c r="B46" s="39" t="s">
        <v>121</v>
      </c>
      <c r="C46" s="40" t="s">
        <v>122</v>
      </c>
      <c r="D46" s="40" t="s">
        <v>28</v>
      </c>
      <c r="E46" s="40" t="s">
        <v>28</v>
      </c>
      <c r="F46" s="39" t="s">
        <v>37</v>
      </c>
      <c r="G46" s="23"/>
      <c r="H46" s="23"/>
      <c r="I46" s="23"/>
      <c r="J46" s="23"/>
      <c r="K46" s="23"/>
      <c r="L46" s="23" t="s">
        <v>34</v>
      </c>
      <c r="M46" s="23"/>
      <c r="N46" s="23"/>
      <c r="O46" s="23"/>
      <c r="P46" s="23"/>
      <c r="Q46" s="23"/>
      <c r="R46" s="23"/>
      <c r="S46" s="23"/>
      <c r="T46" s="23"/>
      <c r="U46" s="23"/>
      <c r="V46" s="23"/>
      <c r="W46" s="23"/>
      <c r="X46" s="75" t="str">
        <f>IF(Table1[[#This Row],[1]]="","","X")</f>
        <v/>
      </c>
      <c r="Y46" s="75" t="str">
        <f>IF(AND(Table1[[#This Row],[2]]="",Table1[[#This Row],[4]]="",Table1[[#This Row],[16]]="",Table1[[#This Row],[17]]=""),"","X")</f>
        <v/>
      </c>
      <c r="Z46" s="75" t="str">
        <f>IF(AND(Table1[[#This Row],[3]]="",Table1[[#This Row],[5]]="",Table1[[#This Row],[6]]="",Table1[[#This Row],[7]]="",Table1[[#This Row],[8]]="",Table1[[#This Row],[9]]="",Table1[[#This Row],[10]]="",Table1[[#This Row],[11]]="",Table1[[#This Row],[12]]="",Table1[[#This Row],[13]]="",Table1[[#This Row],[15]]=""),"","X")</f>
        <v>X</v>
      </c>
      <c r="AA46" s="75" t="str">
        <f>IF(Table1[[#This Row],[14]]="","","X")</f>
        <v/>
      </c>
    </row>
    <row r="47" spans="1:27" ht="26.25" x14ac:dyDescent="0.25">
      <c r="A47" s="39" t="s">
        <v>5</v>
      </c>
      <c r="B47" s="39" t="s">
        <v>124</v>
      </c>
      <c r="C47" s="40" t="s">
        <v>129</v>
      </c>
      <c r="D47" s="40" t="s">
        <v>28</v>
      </c>
      <c r="E47" s="40" t="s">
        <v>28</v>
      </c>
      <c r="F47" s="39" t="s">
        <v>37</v>
      </c>
      <c r="G47" s="23"/>
      <c r="H47" s="23" t="s">
        <v>34</v>
      </c>
      <c r="I47" s="23"/>
      <c r="J47" s="23"/>
      <c r="K47" s="23"/>
      <c r="L47" s="23"/>
      <c r="M47" s="23"/>
      <c r="N47" s="23"/>
      <c r="O47" s="23"/>
      <c r="P47" s="23"/>
      <c r="Q47" s="23"/>
      <c r="R47" s="23"/>
      <c r="S47" s="23"/>
      <c r="T47" s="23"/>
      <c r="U47" s="23"/>
      <c r="V47" s="23"/>
      <c r="W47" s="23"/>
      <c r="X47" s="75" t="str">
        <f>IF(Table1[[#This Row],[1]]="","","X")</f>
        <v/>
      </c>
      <c r="Y47" s="75" t="str">
        <f>IF(AND(Table1[[#This Row],[2]]="",Table1[[#This Row],[4]]="",Table1[[#This Row],[16]]="",Table1[[#This Row],[17]]=""),"","X")</f>
        <v>X</v>
      </c>
      <c r="Z47" s="75" t="str">
        <f>IF(AND(Table1[[#This Row],[3]]="",Table1[[#This Row],[5]]="",Table1[[#This Row],[6]]="",Table1[[#This Row],[7]]="",Table1[[#This Row],[8]]="",Table1[[#This Row],[9]]="",Table1[[#This Row],[10]]="",Table1[[#This Row],[11]]="",Table1[[#This Row],[12]]="",Table1[[#This Row],[13]]="",Table1[[#This Row],[15]]=""),"","X")</f>
        <v/>
      </c>
      <c r="AA47" s="75" t="str">
        <f>IF(Table1[[#This Row],[14]]="","","X")</f>
        <v/>
      </c>
    </row>
    <row r="48" spans="1:27" ht="26.25" x14ac:dyDescent="0.25">
      <c r="A48" s="73" t="s">
        <v>32</v>
      </c>
      <c r="B48" s="73" t="s">
        <v>130</v>
      </c>
      <c r="C48" s="74" t="s">
        <v>131</v>
      </c>
      <c r="D48" s="71" t="s">
        <v>28</v>
      </c>
      <c r="E48" s="71" t="s">
        <v>28</v>
      </c>
      <c r="F48" s="39" t="s">
        <v>37</v>
      </c>
      <c r="G48" s="72"/>
      <c r="H48" s="72"/>
      <c r="I48" s="72"/>
      <c r="J48" s="72"/>
      <c r="K48" s="72"/>
      <c r="L48" s="72" t="s">
        <v>34</v>
      </c>
      <c r="M48" s="72"/>
      <c r="N48" s="72"/>
      <c r="O48" s="72" t="s">
        <v>34</v>
      </c>
      <c r="P48" s="72" t="s">
        <v>34</v>
      </c>
      <c r="Q48" s="72"/>
      <c r="R48" s="72"/>
      <c r="S48" s="72"/>
      <c r="T48" s="72"/>
      <c r="U48" s="72"/>
      <c r="V48" s="72"/>
      <c r="W48" s="72"/>
      <c r="X48" s="75" t="str">
        <f>IF(Table1[[#This Row],[1]]="","","X")</f>
        <v/>
      </c>
      <c r="Y48" s="75" t="str">
        <f>IF(AND(Table1[[#This Row],[2]]="",Table1[[#This Row],[4]]="",Table1[[#This Row],[16]]="",Table1[[#This Row],[17]]=""),"","X")</f>
        <v/>
      </c>
      <c r="Z48" s="75" t="str">
        <f>IF(AND(Table1[[#This Row],[3]]="",Table1[[#This Row],[5]]="",Table1[[#This Row],[6]]="",Table1[[#This Row],[7]]="",Table1[[#This Row],[8]]="",Table1[[#This Row],[9]]="",Table1[[#This Row],[10]]="",Table1[[#This Row],[11]]="",Table1[[#This Row],[12]]="",Table1[[#This Row],[13]]="",Table1[[#This Row],[15]]=""),"","X")</f>
        <v>X</v>
      </c>
      <c r="AA48" s="75" t="str">
        <f>IF(Table1[[#This Row],[14]]="","","X")</f>
        <v/>
      </c>
    </row>
    <row r="49" spans="1:27" ht="39" x14ac:dyDescent="0.25">
      <c r="A49" s="73" t="s">
        <v>6</v>
      </c>
      <c r="B49" s="73" t="s">
        <v>132</v>
      </c>
      <c r="C49" s="74" t="s">
        <v>134</v>
      </c>
      <c r="D49" s="74" t="s">
        <v>28</v>
      </c>
      <c r="E49" s="74" t="s">
        <v>28</v>
      </c>
      <c r="F49" s="39" t="s">
        <v>37</v>
      </c>
      <c r="G49" s="72"/>
      <c r="H49" s="23" t="s">
        <v>34</v>
      </c>
      <c r="I49" s="72"/>
      <c r="J49" s="72"/>
      <c r="K49" s="72"/>
      <c r="L49" s="72"/>
      <c r="M49" s="72"/>
      <c r="N49" s="72"/>
      <c r="O49" s="72"/>
      <c r="P49" s="72"/>
      <c r="Q49" s="72"/>
      <c r="R49" s="72"/>
      <c r="S49" s="72"/>
      <c r="T49" s="72"/>
      <c r="U49" s="72"/>
      <c r="V49" s="72"/>
      <c r="W49" s="72"/>
      <c r="X49" s="75" t="str">
        <f>IF(Table1[[#This Row],[1]]="","","X")</f>
        <v/>
      </c>
      <c r="Y49" s="75" t="str">
        <f>IF(AND(Table1[[#This Row],[2]]="",Table1[[#This Row],[4]]="",Table1[[#This Row],[16]]="",Table1[[#This Row],[17]]=""),"","X")</f>
        <v>X</v>
      </c>
      <c r="Z49" s="75" t="str">
        <f>IF(AND(Table1[[#This Row],[3]]="",Table1[[#This Row],[5]]="",Table1[[#This Row],[6]]="",Table1[[#This Row],[7]]="",Table1[[#This Row],[8]]="",Table1[[#This Row],[9]]="",Table1[[#This Row],[10]]="",Table1[[#This Row],[11]]="",Table1[[#This Row],[12]]="",Table1[[#This Row],[13]]="",Table1[[#This Row],[15]]=""),"","X")</f>
        <v/>
      </c>
      <c r="AA49" s="75" t="str">
        <f>IF(Table1[[#This Row],[14]]="","","X")</f>
        <v/>
      </c>
    </row>
    <row r="50" spans="1:27" ht="28.5" customHeight="1" x14ac:dyDescent="0.25">
      <c r="A50" s="73" t="s">
        <v>6</v>
      </c>
      <c r="B50" s="73" t="s">
        <v>133</v>
      </c>
      <c r="C50" s="74" t="s">
        <v>135</v>
      </c>
      <c r="D50" s="74" t="s">
        <v>28</v>
      </c>
      <c r="E50" s="74" t="s">
        <v>28</v>
      </c>
      <c r="F50" s="73" t="s">
        <v>1</v>
      </c>
      <c r="G50" s="72"/>
      <c r="H50" s="72" t="s">
        <v>34</v>
      </c>
      <c r="I50" s="72"/>
      <c r="J50" s="72"/>
      <c r="K50" s="72"/>
      <c r="L50" s="72"/>
      <c r="M50" s="72"/>
      <c r="N50" s="72"/>
      <c r="O50" s="72"/>
      <c r="P50" s="72"/>
      <c r="Q50" s="72"/>
      <c r="R50" s="72"/>
      <c r="S50" s="72"/>
      <c r="T50" s="72"/>
      <c r="U50" s="72"/>
      <c r="V50" s="72"/>
      <c r="W50" s="72"/>
      <c r="X50" s="75" t="str">
        <f>IF(Table1[[#This Row],[1]]="","","X")</f>
        <v/>
      </c>
      <c r="Y50" s="75" t="str">
        <f>IF(AND(Table1[[#This Row],[2]]="",Table1[[#This Row],[4]]="",Table1[[#This Row],[16]]="",Table1[[#This Row],[17]]=""),"","X")</f>
        <v>X</v>
      </c>
      <c r="Z50" s="75" t="str">
        <f>IF(AND(Table1[[#This Row],[3]]="",Table1[[#This Row],[5]]="",Table1[[#This Row],[6]]="",Table1[[#This Row],[7]]="",Table1[[#This Row],[8]]="",Table1[[#This Row],[9]]="",Table1[[#This Row],[10]]="",Table1[[#This Row],[11]]="",Table1[[#This Row],[12]]="",Table1[[#This Row],[13]]="",Table1[[#This Row],[15]]=""),"","X")</f>
        <v/>
      </c>
      <c r="AA50" s="75" t="str">
        <f>IF(Table1[[#This Row],[14]]="","","X")</f>
        <v/>
      </c>
    </row>
    <row r="51" spans="1:27" ht="39" x14ac:dyDescent="0.25">
      <c r="A51" s="73" t="s">
        <v>66</v>
      </c>
      <c r="B51" s="73" t="s">
        <v>136</v>
      </c>
      <c r="C51" s="74" t="s">
        <v>138</v>
      </c>
      <c r="D51" s="74" t="s">
        <v>139</v>
      </c>
      <c r="E51" s="74" t="s">
        <v>139</v>
      </c>
      <c r="F51" s="73" t="s">
        <v>1</v>
      </c>
      <c r="G51" s="72"/>
      <c r="H51" s="72"/>
      <c r="I51" s="72"/>
      <c r="J51" s="72"/>
      <c r="K51" s="72"/>
      <c r="L51" s="72" t="s">
        <v>34</v>
      </c>
      <c r="M51" s="72"/>
      <c r="N51" s="72"/>
      <c r="O51" s="72"/>
      <c r="P51" s="72"/>
      <c r="Q51" s="72"/>
      <c r="R51" s="72"/>
      <c r="S51" s="72"/>
      <c r="T51" s="72"/>
      <c r="U51" s="72"/>
      <c r="V51" s="72"/>
      <c r="W51" s="72"/>
      <c r="X51" s="75" t="str">
        <f>IF(Table1[[#This Row],[1]]="","","X")</f>
        <v/>
      </c>
      <c r="Y51" s="75" t="str">
        <f>IF(AND(Table1[[#This Row],[2]]="",Table1[[#This Row],[4]]="",Table1[[#This Row],[16]]="",Table1[[#This Row],[17]]=""),"","X")</f>
        <v/>
      </c>
      <c r="Z51" s="75" t="str">
        <f>IF(AND(Table1[[#This Row],[3]]="",Table1[[#This Row],[5]]="",Table1[[#This Row],[6]]="",Table1[[#This Row],[7]]="",Table1[[#This Row],[8]]="",Table1[[#This Row],[9]]="",Table1[[#This Row],[10]]="",Table1[[#This Row],[11]]="",Table1[[#This Row],[12]]="",Table1[[#This Row],[13]]="",Table1[[#This Row],[15]]=""),"","X")</f>
        <v>X</v>
      </c>
      <c r="AA51" s="75" t="str">
        <f>IF(Table1[[#This Row],[14]]="","","X")</f>
        <v/>
      </c>
    </row>
    <row r="52" spans="1:27" ht="26.25" x14ac:dyDescent="0.25">
      <c r="A52" s="73" t="s">
        <v>66</v>
      </c>
      <c r="B52" s="73" t="s">
        <v>137</v>
      </c>
      <c r="C52" s="74" t="s">
        <v>140</v>
      </c>
      <c r="D52" s="74" t="s">
        <v>28</v>
      </c>
      <c r="E52" s="74" t="s">
        <v>28</v>
      </c>
      <c r="F52" s="39" t="s">
        <v>37</v>
      </c>
      <c r="G52" s="72"/>
      <c r="H52" s="72"/>
      <c r="I52" s="72"/>
      <c r="J52" s="72"/>
      <c r="K52" s="72"/>
      <c r="L52" s="72"/>
      <c r="M52" s="72"/>
      <c r="N52" s="72"/>
      <c r="O52" s="72"/>
      <c r="P52" s="72"/>
      <c r="Q52" s="72"/>
      <c r="R52" s="72"/>
      <c r="S52" s="72"/>
      <c r="T52" s="72"/>
      <c r="U52" s="72"/>
      <c r="V52" s="72"/>
      <c r="W52" s="72"/>
      <c r="X52" s="75" t="str">
        <f>IF(Table1[[#This Row],[1]]="","","X")</f>
        <v/>
      </c>
      <c r="Y52" s="75" t="str">
        <f>IF(AND(Table1[[#This Row],[2]]="",Table1[[#This Row],[4]]="",Table1[[#This Row],[16]]="",Table1[[#This Row],[17]]=""),"","X")</f>
        <v/>
      </c>
      <c r="Z52" s="75" t="str">
        <f>IF(AND(Table1[[#This Row],[3]]="",Table1[[#This Row],[5]]="",Table1[[#This Row],[6]]="",Table1[[#This Row],[7]]="",Table1[[#This Row],[8]]="",Table1[[#This Row],[9]]="",Table1[[#This Row],[10]]="",Table1[[#This Row],[11]]="",Table1[[#This Row],[12]]="",Table1[[#This Row],[13]]="",Table1[[#This Row],[15]]=""),"","X")</f>
        <v/>
      </c>
      <c r="AA52" s="75" t="str">
        <f>IF(Table1[[#This Row],[14]]="","","X")</f>
        <v/>
      </c>
    </row>
    <row r="53" spans="1:27" ht="51.75" x14ac:dyDescent="0.25">
      <c r="A53" s="73" t="s">
        <v>8</v>
      </c>
      <c r="B53" s="73" t="s">
        <v>144</v>
      </c>
      <c r="C53" s="40" t="s">
        <v>149</v>
      </c>
      <c r="D53" s="40" t="s">
        <v>112</v>
      </c>
      <c r="E53" s="40" t="s">
        <v>30</v>
      </c>
      <c r="F53" s="39" t="s">
        <v>37</v>
      </c>
      <c r="G53" s="72"/>
      <c r="H53" s="72"/>
      <c r="I53" s="72"/>
      <c r="J53" s="72"/>
      <c r="K53" s="72"/>
      <c r="L53" s="72"/>
      <c r="M53" s="72"/>
      <c r="N53" s="72"/>
      <c r="O53" s="72"/>
      <c r="P53" s="72"/>
      <c r="Q53" s="72"/>
      <c r="R53" s="72"/>
      <c r="S53" s="23" t="s">
        <v>34</v>
      </c>
      <c r="T53" s="72"/>
      <c r="U53" s="72"/>
      <c r="V53" s="72"/>
      <c r="W53" s="72"/>
      <c r="X53" s="75" t="str">
        <f>IF(Table1[[#This Row],[1]]="","","X")</f>
        <v/>
      </c>
      <c r="Y53" s="75" t="str">
        <f>IF(AND(Table1[[#This Row],[2]]="",Table1[[#This Row],[4]]="",Table1[[#This Row],[16]]="",Table1[[#This Row],[17]]=""),"","X")</f>
        <v/>
      </c>
      <c r="Z53" s="75" t="str">
        <f>IF(AND(Table1[[#This Row],[3]]="",Table1[[#This Row],[5]]="",Table1[[#This Row],[6]]="",Table1[[#This Row],[7]]="",Table1[[#This Row],[8]]="",Table1[[#This Row],[9]]="",Table1[[#This Row],[10]]="",Table1[[#This Row],[11]]="",Table1[[#This Row],[12]]="",Table1[[#This Row],[13]]="",Table1[[#This Row],[15]]=""),"","X")</f>
        <v>X</v>
      </c>
      <c r="AA53" s="75" t="str">
        <f>IF(Table1[[#This Row],[14]]="","","X")</f>
        <v/>
      </c>
    </row>
    <row r="54" spans="1:27" ht="51.75" x14ac:dyDescent="0.25">
      <c r="A54" s="39" t="s">
        <v>7</v>
      </c>
      <c r="B54" s="39" t="s">
        <v>150</v>
      </c>
      <c r="C54" s="40" t="s">
        <v>151</v>
      </c>
      <c r="D54" s="71" t="s">
        <v>28</v>
      </c>
      <c r="E54" s="71" t="s">
        <v>28</v>
      </c>
      <c r="F54" s="39" t="s">
        <v>37</v>
      </c>
      <c r="G54" s="23"/>
      <c r="H54" s="23"/>
      <c r="I54" s="23"/>
      <c r="J54" s="23"/>
      <c r="K54" s="23"/>
      <c r="L54" s="23" t="s">
        <v>34</v>
      </c>
      <c r="M54" s="23"/>
      <c r="N54" s="23"/>
      <c r="O54" s="23" t="s">
        <v>34</v>
      </c>
      <c r="P54" s="23"/>
      <c r="Q54" s="23"/>
      <c r="R54" s="23"/>
      <c r="S54" s="23"/>
      <c r="T54" s="23"/>
      <c r="U54" s="23"/>
      <c r="V54" s="23"/>
      <c r="W54" s="23"/>
      <c r="X54" s="75" t="str">
        <f>IF(Table1[[#This Row],[1]]="","","X")</f>
        <v/>
      </c>
      <c r="Y54" s="75" t="str">
        <f>IF(AND(Table1[[#This Row],[2]]="",Table1[[#This Row],[4]]="",Table1[[#This Row],[16]]="",Table1[[#This Row],[17]]=""),"","X")</f>
        <v/>
      </c>
      <c r="Z54" s="75" t="str">
        <f>IF(AND(Table1[[#This Row],[3]]="",Table1[[#This Row],[5]]="",Table1[[#This Row],[6]]="",Table1[[#This Row],[7]]="",Table1[[#This Row],[8]]="",Table1[[#This Row],[9]]="",Table1[[#This Row],[10]]="",Table1[[#This Row],[11]]="",Table1[[#This Row],[12]]="",Table1[[#This Row],[13]]="",Table1[[#This Row],[15]]=""),"","X")</f>
        <v>X</v>
      </c>
      <c r="AA54" s="75" t="str">
        <f>IF(Table1[[#This Row],[14]]="","","X")</f>
        <v/>
      </c>
    </row>
    <row r="55" spans="1:27" ht="51.75" x14ac:dyDescent="0.25">
      <c r="A55" s="39" t="s">
        <v>39</v>
      </c>
      <c r="B55" s="39" t="s">
        <v>153</v>
      </c>
      <c r="C55" s="40" t="s">
        <v>155</v>
      </c>
      <c r="D55" s="40" t="s">
        <v>156</v>
      </c>
      <c r="E55" s="40" t="s">
        <v>103</v>
      </c>
      <c r="F55" s="39" t="s">
        <v>37</v>
      </c>
      <c r="G55" s="23"/>
      <c r="H55" s="23"/>
      <c r="I55" s="23"/>
      <c r="J55" s="23"/>
      <c r="K55" s="23"/>
      <c r="L55" s="23"/>
      <c r="M55" s="23"/>
      <c r="N55" s="23"/>
      <c r="O55" s="23"/>
      <c r="P55" s="23"/>
      <c r="Q55" s="23"/>
      <c r="R55" s="23"/>
      <c r="S55" s="23"/>
      <c r="T55" s="23"/>
      <c r="U55" s="23"/>
      <c r="V55" s="23"/>
      <c r="W55" s="23"/>
      <c r="X55" s="75" t="str">
        <f>IF(Table1[[#This Row],[1]]="","","X")</f>
        <v/>
      </c>
      <c r="Y55" s="75" t="str">
        <f>IF(AND(Table1[[#This Row],[2]]="",Table1[[#This Row],[4]]="",Table1[[#This Row],[16]]="",Table1[[#This Row],[17]]=""),"","X")</f>
        <v/>
      </c>
      <c r="Z55" s="75" t="str">
        <f>IF(AND(Table1[[#This Row],[3]]="",Table1[[#This Row],[5]]="",Table1[[#This Row],[6]]="",Table1[[#This Row],[7]]="",Table1[[#This Row],[8]]="",Table1[[#This Row],[9]]="",Table1[[#This Row],[10]]="",Table1[[#This Row],[11]]="",Table1[[#This Row],[12]]="",Table1[[#This Row],[13]]="",Table1[[#This Row],[15]]=""),"","X")</f>
        <v/>
      </c>
      <c r="AA55" s="75" t="str">
        <f>IF(Table1[[#This Row],[14]]="","","X")</f>
        <v/>
      </c>
    </row>
    <row r="56" spans="1:27" ht="26.25" x14ac:dyDescent="0.25">
      <c r="A56" s="39" t="s">
        <v>36</v>
      </c>
      <c r="B56" s="39" t="s">
        <v>159</v>
      </c>
      <c r="C56" s="40" t="s">
        <v>160</v>
      </c>
      <c r="D56" s="40" t="s">
        <v>28</v>
      </c>
      <c r="E56" s="40" t="s">
        <v>28</v>
      </c>
      <c r="F56" s="39" t="s">
        <v>1</v>
      </c>
      <c r="G56" s="23"/>
      <c r="H56" s="23" t="s">
        <v>34</v>
      </c>
      <c r="I56" s="23"/>
      <c r="J56" s="23"/>
      <c r="K56" s="23"/>
      <c r="L56" s="23"/>
      <c r="M56" s="23"/>
      <c r="N56" s="23"/>
      <c r="O56" s="23"/>
      <c r="P56" s="23"/>
      <c r="Q56" s="23"/>
      <c r="R56" s="23"/>
      <c r="S56" s="23"/>
      <c r="T56" s="23"/>
      <c r="U56" s="23"/>
      <c r="V56" s="23"/>
      <c r="W56" s="23"/>
      <c r="X56" s="75" t="str">
        <f>IF(Table1[[#This Row],[1]]="","","X")</f>
        <v/>
      </c>
      <c r="Y56" s="75" t="str">
        <f>IF(AND(Table1[[#This Row],[2]]="",Table1[[#This Row],[4]]="",Table1[[#This Row],[16]]="",Table1[[#This Row],[17]]=""),"","X")</f>
        <v>X</v>
      </c>
      <c r="Z56" s="75" t="str">
        <f>IF(AND(Table1[[#This Row],[3]]="",Table1[[#This Row],[5]]="",Table1[[#This Row],[6]]="",Table1[[#This Row],[7]]="",Table1[[#This Row],[8]]="",Table1[[#This Row],[9]]="",Table1[[#This Row],[10]]="",Table1[[#This Row],[11]]="",Table1[[#This Row],[12]]="",Table1[[#This Row],[13]]="",Table1[[#This Row],[15]]=""),"","X")</f>
        <v/>
      </c>
      <c r="AA56" s="75" t="str">
        <f>IF(Table1[[#This Row],[14]]="","","X")</f>
        <v/>
      </c>
    </row>
    <row r="57" spans="1:27" ht="51.75" x14ac:dyDescent="0.25">
      <c r="A57" s="78" t="s">
        <v>5</v>
      </c>
      <c r="B57" s="78" t="s">
        <v>125</v>
      </c>
      <c r="C57" s="79" t="s">
        <v>127</v>
      </c>
      <c r="D57" s="40" t="s">
        <v>28</v>
      </c>
      <c r="E57" s="40" t="s">
        <v>28</v>
      </c>
      <c r="F57" s="78" t="s">
        <v>37</v>
      </c>
      <c r="G57" s="77"/>
      <c r="H57" s="77"/>
      <c r="I57" s="77"/>
      <c r="J57" s="77"/>
      <c r="K57" s="77"/>
      <c r="L57" s="77"/>
      <c r="M57" s="77"/>
      <c r="N57" s="77"/>
      <c r="O57" s="77"/>
      <c r="P57" s="77"/>
      <c r="Q57" s="77"/>
      <c r="R57" s="77"/>
      <c r="S57" s="77"/>
      <c r="T57" s="77"/>
      <c r="U57" s="77"/>
      <c r="V57" s="77"/>
      <c r="W57" s="77"/>
      <c r="X57" s="75" t="str">
        <f>IF(Table1[[#This Row],[1]]="","","X")</f>
        <v/>
      </c>
      <c r="Y57" s="75" t="str">
        <f>IF(AND(Table1[[#This Row],[2]]="",Table1[[#This Row],[4]]="",Table1[[#This Row],[16]]="",Table1[[#This Row],[17]]=""),"","X")</f>
        <v/>
      </c>
      <c r="Z57" s="75" t="str">
        <f>IF(AND(Table1[[#This Row],[3]]="",Table1[[#This Row],[5]]="",Table1[[#This Row],[6]]="",Table1[[#This Row],[7]]="",Table1[[#This Row],[8]]="",Table1[[#This Row],[9]]="",Table1[[#This Row],[10]]="",Table1[[#This Row],[11]]="",Table1[[#This Row],[12]]="",Table1[[#This Row],[13]]="",Table1[[#This Row],[15]]=""),"","X")</f>
        <v/>
      </c>
      <c r="AA57" s="75" t="str">
        <f>IF(Table1[[#This Row],[14]]="","","X")</f>
        <v/>
      </c>
    </row>
    <row r="58" spans="1:27" ht="26.25" x14ac:dyDescent="0.25">
      <c r="A58" s="78" t="s">
        <v>5</v>
      </c>
      <c r="B58" s="78" t="s">
        <v>126</v>
      </c>
      <c r="C58" s="79" t="s">
        <v>128</v>
      </c>
      <c r="D58" s="40" t="s">
        <v>28</v>
      </c>
      <c r="E58" s="40" t="s">
        <v>28</v>
      </c>
      <c r="F58" s="78" t="s">
        <v>37</v>
      </c>
      <c r="G58" s="77"/>
      <c r="H58" s="77"/>
      <c r="I58" s="77"/>
      <c r="J58" s="77"/>
      <c r="K58" s="77"/>
      <c r="L58" s="77"/>
      <c r="M58" s="77"/>
      <c r="N58" s="77"/>
      <c r="O58" s="77"/>
      <c r="P58" s="77"/>
      <c r="Q58" s="77"/>
      <c r="R58" s="77"/>
      <c r="S58" s="77"/>
      <c r="T58" s="77"/>
      <c r="U58" s="77"/>
      <c r="V58" s="77"/>
      <c r="W58" s="77"/>
      <c r="X58" s="75" t="str">
        <f>IF(Table1[[#This Row],[1]]="","","X")</f>
        <v/>
      </c>
      <c r="Y58" s="75" t="str">
        <f>IF(AND(Table1[[#This Row],[2]]="",Table1[[#This Row],[4]]="",Table1[[#This Row],[16]]="",Table1[[#This Row],[17]]=""),"","X")</f>
        <v/>
      </c>
      <c r="Z58" s="75" t="str">
        <f>IF(AND(Table1[[#This Row],[3]]="",Table1[[#This Row],[5]]="",Table1[[#This Row],[6]]="",Table1[[#This Row],[7]]="",Table1[[#This Row],[8]]="",Table1[[#This Row],[9]]="",Table1[[#This Row],[10]]="",Table1[[#This Row],[11]]="",Table1[[#This Row],[12]]="",Table1[[#This Row],[13]]="",Table1[[#This Row],[15]]=""),"","X")</f>
        <v/>
      </c>
      <c r="AA58" s="75" t="str">
        <f>IF(Table1[[#This Row],[14]]="","","X")</f>
        <v/>
      </c>
    </row>
    <row r="59" spans="1:27" ht="26.25" x14ac:dyDescent="0.25">
      <c r="A59" s="78" t="s">
        <v>5</v>
      </c>
      <c r="B59" s="78" t="s">
        <v>161</v>
      </c>
      <c r="C59" s="79" t="s">
        <v>180</v>
      </c>
      <c r="D59" s="40" t="s">
        <v>28</v>
      </c>
      <c r="E59" s="40" t="s">
        <v>28</v>
      </c>
      <c r="F59" s="78" t="s">
        <v>37</v>
      </c>
      <c r="G59" s="77"/>
      <c r="H59" s="77"/>
      <c r="I59" s="77"/>
      <c r="J59" s="77"/>
      <c r="K59" s="77"/>
      <c r="L59" s="77"/>
      <c r="M59" s="77"/>
      <c r="N59" s="77"/>
      <c r="O59" s="77"/>
      <c r="P59" s="77"/>
      <c r="Q59" s="77"/>
      <c r="R59" s="77"/>
      <c r="S59" s="77"/>
      <c r="T59" s="77"/>
      <c r="U59" s="77"/>
      <c r="V59" s="77"/>
      <c r="W59" s="77"/>
      <c r="X59" s="75" t="str">
        <f>IF(Table1[[#This Row],[1]]="","","X")</f>
        <v/>
      </c>
      <c r="Y59" s="75" t="str">
        <f>IF(AND(Table1[[#This Row],[2]]="",Table1[[#This Row],[4]]="",Table1[[#This Row],[16]]="",Table1[[#This Row],[17]]=""),"","X")</f>
        <v/>
      </c>
      <c r="Z59" s="75" t="str">
        <f>IF(AND(Table1[[#This Row],[3]]="",Table1[[#This Row],[5]]="",Table1[[#This Row],[6]]="",Table1[[#This Row],[7]]="",Table1[[#This Row],[8]]="",Table1[[#This Row],[9]]="",Table1[[#This Row],[10]]="",Table1[[#This Row],[11]]="",Table1[[#This Row],[12]]="",Table1[[#This Row],[13]]="",Table1[[#This Row],[15]]=""),"","X")</f>
        <v/>
      </c>
      <c r="AA59" s="75" t="str">
        <f>IF(Table1[[#This Row],[14]]="","","X")</f>
        <v/>
      </c>
    </row>
    <row r="60" spans="1:27" ht="26.25" x14ac:dyDescent="0.25">
      <c r="A60" s="78" t="s">
        <v>5</v>
      </c>
      <c r="B60" s="78" t="s">
        <v>162</v>
      </c>
      <c r="C60" s="79" t="s">
        <v>181</v>
      </c>
      <c r="D60" s="40" t="s">
        <v>28</v>
      </c>
      <c r="E60" s="40" t="s">
        <v>28</v>
      </c>
      <c r="F60" s="78" t="s">
        <v>37</v>
      </c>
      <c r="G60" s="77"/>
      <c r="H60" s="77"/>
      <c r="I60" s="77"/>
      <c r="J60" s="77"/>
      <c r="K60" s="77"/>
      <c r="L60" s="77" t="s">
        <v>34</v>
      </c>
      <c r="M60" s="77"/>
      <c r="N60" s="77"/>
      <c r="O60" s="77"/>
      <c r="P60" s="77"/>
      <c r="Q60" s="77"/>
      <c r="R60" s="77"/>
      <c r="S60" s="77"/>
      <c r="T60" s="77"/>
      <c r="U60" s="77"/>
      <c r="V60" s="77"/>
      <c r="W60" s="77"/>
      <c r="X60" s="75" t="str">
        <f>IF(Table1[[#This Row],[1]]="","","X")</f>
        <v/>
      </c>
      <c r="Y60" s="75" t="str">
        <f>IF(AND(Table1[[#This Row],[2]]="",Table1[[#This Row],[4]]="",Table1[[#This Row],[16]]="",Table1[[#This Row],[17]]=""),"","X")</f>
        <v/>
      </c>
      <c r="Z60" s="75" t="str">
        <f>IF(AND(Table1[[#This Row],[3]]="",Table1[[#This Row],[5]]="",Table1[[#This Row],[6]]="",Table1[[#This Row],[7]]="",Table1[[#This Row],[8]]="",Table1[[#This Row],[9]]="",Table1[[#This Row],[10]]="",Table1[[#This Row],[11]]="",Table1[[#This Row],[12]]="",Table1[[#This Row],[13]]="",Table1[[#This Row],[15]]=""),"","X")</f>
        <v>X</v>
      </c>
      <c r="AA60" s="75" t="str">
        <f>IF(Table1[[#This Row],[14]]="","","X")</f>
        <v/>
      </c>
    </row>
    <row r="61" spans="1:27" ht="90" x14ac:dyDescent="0.25">
      <c r="A61" s="78" t="s">
        <v>5</v>
      </c>
      <c r="B61" s="78" t="s">
        <v>163</v>
      </c>
      <c r="C61" s="79" t="s">
        <v>182</v>
      </c>
      <c r="D61" s="40" t="s">
        <v>28</v>
      </c>
      <c r="E61" s="40" t="s">
        <v>28</v>
      </c>
      <c r="F61" s="78" t="s">
        <v>37</v>
      </c>
      <c r="G61" s="77"/>
      <c r="H61" s="77"/>
      <c r="I61" s="77"/>
      <c r="J61" s="77" t="s">
        <v>34</v>
      </c>
      <c r="K61" s="77"/>
      <c r="L61" s="77" t="s">
        <v>34</v>
      </c>
      <c r="M61" s="77"/>
      <c r="N61" s="77"/>
      <c r="O61" s="77"/>
      <c r="P61" s="77"/>
      <c r="Q61" s="77"/>
      <c r="R61" s="77"/>
      <c r="S61" s="77"/>
      <c r="T61" s="77"/>
      <c r="U61" s="77"/>
      <c r="V61" s="77"/>
      <c r="W61" s="77"/>
      <c r="X61" s="75" t="str">
        <f>IF(Table1[[#This Row],[1]]="","","X")</f>
        <v/>
      </c>
      <c r="Y61" s="75" t="str">
        <f>IF(AND(Table1[[#This Row],[2]]="",Table1[[#This Row],[4]]="",Table1[[#This Row],[16]]="",Table1[[#This Row],[17]]=""),"","X")</f>
        <v>X</v>
      </c>
      <c r="Z61" s="75" t="str">
        <f>IF(AND(Table1[[#This Row],[3]]="",Table1[[#This Row],[5]]="",Table1[[#This Row],[6]]="",Table1[[#This Row],[7]]="",Table1[[#This Row],[8]]="",Table1[[#This Row],[9]]="",Table1[[#This Row],[10]]="",Table1[[#This Row],[11]]="",Table1[[#This Row],[12]]="",Table1[[#This Row],[13]]="",Table1[[#This Row],[15]]=""),"","X")</f>
        <v>X</v>
      </c>
      <c r="AA61" s="75" t="str">
        <f>IF(Table1[[#This Row],[14]]="","","X")</f>
        <v/>
      </c>
    </row>
    <row r="62" spans="1:27" ht="39" x14ac:dyDescent="0.25">
      <c r="A62" s="78" t="s">
        <v>5</v>
      </c>
      <c r="B62" s="78" t="s">
        <v>164</v>
      </c>
      <c r="C62" s="79" t="s">
        <v>183</v>
      </c>
      <c r="D62" s="40" t="s">
        <v>28</v>
      </c>
      <c r="E62" s="40" t="s">
        <v>28</v>
      </c>
      <c r="F62" s="78" t="s">
        <v>37</v>
      </c>
      <c r="G62" s="77"/>
      <c r="H62" s="77"/>
      <c r="I62" s="77"/>
      <c r="J62" s="77"/>
      <c r="K62" s="77"/>
      <c r="L62" s="77"/>
      <c r="M62" s="77"/>
      <c r="N62" s="77"/>
      <c r="O62" s="77"/>
      <c r="P62" s="77"/>
      <c r="Q62" s="77"/>
      <c r="R62" s="77"/>
      <c r="S62" s="77"/>
      <c r="T62" s="77"/>
      <c r="U62" s="77"/>
      <c r="V62" s="77"/>
      <c r="W62" s="77"/>
      <c r="X62" s="75" t="str">
        <f>IF(Table1[[#This Row],[1]]="","","X")</f>
        <v/>
      </c>
      <c r="Y62" s="75" t="str">
        <f>IF(AND(Table1[[#This Row],[2]]="",Table1[[#This Row],[4]]="",Table1[[#This Row],[16]]="",Table1[[#This Row],[17]]=""),"","X")</f>
        <v/>
      </c>
      <c r="Z62" s="75" t="str">
        <f>IF(AND(Table1[[#This Row],[3]]="",Table1[[#This Row],[5]]="",Table1[[#This Row],[6]]="",Table1[[#This Row],[7]]="",Table1[[#This Row],[8]]="",Table1[[#This Row],[9]]="",Table1[[#This Row],[10]]="",Table1[[#This Row],[11]]="",Table1[[#This Row],[12]]="",Table1[[#This Row],[13]]="",Table1[[#This Row],[15]]=""),"","X")</f>
        <v/>
      </c>
      <c r="AA62" s="75" t="str">
        <f>IF(Table1[[#This Row],[14]]="","","X")</f>
        <v/>
      </c>
    </row>
    <row r="63" spans="1:27" ht="39" x14ac:dyDescent="0.25">
      <c r="A63" s="78" t="s">
        <v>5</v>
      </c>
      <c r="B63" s="78" t="s">
        <v>165</v>
      </c>
      <c r="C63" s="79" t="s">
        <v>184</v>
      </c>
      <c r="D63" s="40" t="s">
        <v>28</v>
      </c>
      <c r="E63" s="40" t="s">
        <v>28</v>
      </c>
      <c r="F63" s="78" t="s">
        <v>37</v>
      </c>
      <c r="G63" s="77"/>
      <c r="H63" s="77"/>
      <c r="I63" s="77"/>
      <c r="J63" s="77"/>
      <c r="K63" s="77"/>
      <c r="L63" s="77" t="s">
        <v>34</v>
      </c>
      <c r="M63" s="77"/>
      <c r="N63" s="77"/>
      <c r="O63" s="77"/>
      <c r="P63" s="77"/>
      <c r="Q63" s="77"/>
      <c r="R63" s="77"/>
      <c r="S63" s="77"/>
      <c r="T63" s="77"/>
      <c r="U63" s="77"/>
      <c r="V63" s="77"/>
      <c r="W63" s="77"/>
      <c r="X63" s="75" t="str">
        <f>IF(Table1[[#This Row],[1]]="","","X")</f>
        <v/>
      </c>
      <c r="Y63" s="75" t="str">
        <f>IF(AND(Table1[[#This Row],[2]]="",Table1[[#This Row],[4]]="",Table1[[#This Row],[16]]="",Table1[[#This Row],[17]]=""),"","X")</f>
        <v/>
      </c>
      <c r="Z63" s="75" t="str">
        <f>IF(AND(Table1[[#This Row],[3]]="",Table1[[#This Row],[5]]="",Table1[[#This Row],[6]]="",Table1[[#This Row],[7]]="",Table1[[#This Row],[8]]="",Table1[[#This Row],[9]]="",Table1[[#This Row],[10]]="",Table1[[#This Row],[11]]="",Table1[[#This Row],[12]]="",Table1[[#This Row],[13]]="",Table1[[#This Row],[15]]=""),"","X")</f>
        <v>X</v>
      </c>
      <c r="AA63" s="75" t="str">
        <f>IF(Table1[[#This Row],[14]]="","","X")</f>
        <v/>
      </c>
    </row>
    <row r="64" spans="1:27" ht="77.25" x14ac:dyDescent="0.25">
      <c r="A64" s="78" t="s">
        <v>5</v>
      </c>
      <c r="B64" s="78" t="s">
        <v>166</v>
      </c>
      <c r="C64" s="79" t="s">
        <v>185</v>
      </c>
      <c r="D64" s="40" t="s">
        <v>28</v>
      </c>
      <c r="E64" s="40" t="s">
        <v>28</v>
      </c>
      <c r="F64" s="78" t="s">
        <v>37</v>
      </c>
      <c r="G64" s="77"/>
      <c r="H64" s="77"/>
      <c r="I64" s="77"/>
      <c r="J64" s="77"/>
      <c r="K64" s="77"/>
      <c r="L64" s="77" t="s">
        <v>34</v>
      </c>
      <c r="M64" s="77"/>
      <c r="N64" s="77"/>
      <c r="O64" s="77"/>
      <c r="P64" s="77"/>
      <c r="Q64" s="77"/>
      <c r="R64" s="77"/>
      <c r="S64" s="77"/>
      <c r="T64" s="77"/>
      <c r="U64" s="77"/>
      <c r="V64" s="77"/>
      <c r="W64" s="77"/>
      <c r="X64" s="75" t="str">
        <f>IF(Table1[[#This Row],[1]]="","","X")</f>
        <v/>
      </c>
      <c r="Y64" s="75" t="str">
        <f>IF(AND(Table1[[#This Row],[2]]="",Table1[[#This Row],[4]]="",Table1[[#This Row],[16]]="",Table1[[#This Row],[17]]=""),"","X")</f>
        <v/>
      </c>
      <c r="Z64" s="75" t="str">
        <f>IF(AND(Table1[[#This Row],[3]]="",Table1[[#This Row],[5]]="",Table1[[#This Row],[6]]="",Table1[[#This Row],[7]]="",Table1[[#This Row],[8]]="",Table1[[#This Row],[9]]="",Table1[[#This Row],[10]]="",Table1[[#This Row],[11]]="",Table1[[#This Row],[12]]="",Table1[[#This Row],[13]]="",Table1[[#This Row],[15]]=""),"","X")</f>
        <v>X</v>
      </c>
      <c r="AA64" s="75" t="str">
        <f>IF(Table1[[#This Row],[14]]="","","X")</f>
        <v/>
      </c>
    </row>
    <row r="65" spans="1:27" ht="26.25" x14ac:dyDescent="0.25">
      <c r="A65" s="78" t="s">
        <v>5</v>
      </c>
      <c r="B65" s="78" t="s">
        <v>167</v>
      </c>
      <c r="C65" s="79" t="s">
        <v>186</v>
      </c>
      <c r="D65" s="79" t="s">
        <v>187</v>
      </c>
      <c r="E65" s="79" t="s">
        <v>30</v>
      </c>
      <c r="F65" s="78" t="s">
        <v>37</v>
      </c>
      <c r="G65" s="77"/>
      <c r="H65" s="77"/>
      <c r="I65" s="77"/>
      <c r="J65" s="77"/>
      <c r="K65" s="77"/>
      <c r="L65" s="77"/>
      <c r="M65" s="77"/>
      <c r="N65" s="77"/>
      <c r="O65" s="77"/>
      <c r="P65" s="77"/>
      <c r="Q65" s="77"/>
      <c r="R65" s="77"/>
      <c r="S65" s="77"/>
      <c r="T65" s="77"/>
      <c r="U65" s="77"/>
      <c r="V65" s="77"/>
      <c r="W65" s="77"/>
      <c r="X65" s="75" t="str">
        <f>IF(Table1[[#This Row],[1]]="","","X")</f>
        <v/>
      </c>
      <c r="Y65" s="75" t="str">
        <f>IF(AND(Table1[[#This Row],[2]]="",Table1[[#This Row],[4]]="",Table1[[#This Row],[16]]="",Table1[[#This Row],[17]]=""),"","X")</f>
        <v/>
      </c>
      <c r="Z65" s="75" t="str">
        <f>IF(AND(Table1[[#This Row],[3]]="",Table1[[#This Row],[5]]="",Table1[[#This Row],[6]]="",Table1[[#This Row],[7]]="",Table1[[#This Row],[8]]="",Table1[[#This Row],[9]]="",Table1[[#This Row],[10]]="",Table1[[#This Row],[11]]="",Table1[[#This Row],[12]]="",Table1[[#This Row],[13]]="",Table1[[#This Row],[15]]=""),"","X")</f>
        <v/>
      </c>
      <c r="AA65" s="75" t="str">
        <f>IF(Table1[[#This Row],[14]]="","","X")</f>
        <v/>
      </c>
    </row>
    <row r="66" spans="1:27" ht="64.5" x14ac:dyDescent="0.25">
      <c r="A66" s="78" t="s">
        <v>5</v>
      </c>
      <c r="B66" s="78" t="s">
        <v>168</v>
      </c>
      <c r="C66" s="79" t="s">
        <v>188</v>
      </c>
      <c r="D66" s="79" t="s">
        <v>28</v>
      </c>
      <c r="E66" s="79" t="s">
        <v>28</v>
      </c>
      <c r="F66" s="78" t="s">
        <v>37</v>
      </c>
      <c r="G66" s="77"/>
      <c r="H66" s="77"/>
      <c r="I66" s="77"/>
      <c r="J66" s="77"/>
      <c r="K66" s="77"/>
      <c r="L66" s="77"/>
      <c r="M66" s="77"/>
      <c r="N66" s="77"/>
      <c r="O66" s="77"/>
      <c r="P66" s="77"/>
      <c r="Q66" s="77"/>
      <c r="R66" s="77"/>
      <c r="S66" s="77"/>
      <c r="T66" s="77"/>
      <c r="U66" s="77"/>
      <c r="V66" s="77"/>
      <c r="W66" s="77"/>
      <c r="X66" s="75" t="str">
        <f>IF(Table1[[#This Row],[1]]="","","X")</f>
        <v/>
      </c>
      <c r="Y66" s="75" t="str">
        <f>IF(AND(Table1[[#This Row],[2]]="",Table1[[#This Row],[4]]="",Table1[[#This Row],[16]]="",Table1[[#This Row],[17]]=""),"","X")</f>
        <v/>
      </c>
      <c r="Z66" s="75" t="str">
        <f>IF(AND(Table1[[#This Row],[3]]="",Table1[[#This Row],[5]]="",Table1[[#This Row],[6]]="",Table1[[#This Row],[7]]="",Table1[[#This Row],[8]]="",Table1[[#This Row],[9]]="",Table1[[#This Row],[10]]="",Table1[[#This Row],[11]]="",Table1[[#This Row],[12]]="",Table1[[#This Row],[13]]="",Table1[[#This Row],[15]]=""),"","X")</f>
        <v/>
      </c>
      <c r="AA66" s="75" t="str">
        <f>IF(Table1[[#This Row],[14]]="","","X")</f>
        <v/>
      </c>
    </row>
    <row r="67" spans="1:27" ht="39" x14ac:dyDescent="0.25">
      <c r="A67" s="78" t="s">
        <v>5</v>
      </c>
      <c r="B67" s="78" t="s">
        <v>169</v>
      </c>
      <c r="C67" s="79" t="s">
        <v>189</v>
      </c>
      <c r="D67" s="79" t="s">
        <v>190</v>
      </c>
      <c r="E67" s="79" t="s">
        <v>30</v>
      </c>
      <c r="F67" s="78" t="s">
        <v>1</v>
      </c>
      <c r="G67" s="77"/>
      <c r="H67" s="77"/>
      <c r="I67" s="77"/>
      <c r="J67" s="77"/>
      <c r="K67" s="77"/>
      <c r="L67" s="77"/>
      <c r="M67" s="77"/>
      <c r="N67" s="77"/>
      <c r="O67" s="77"/>
      <c r="P67" s="77"/>
      <c r="Q67" s="77"/>
      <c r="R67" s="77"/>
      <c r="S67" s="77"/>
      <c r="T67" s="77"/>
      <c r="U67" s="77"/>
      <c r="V67" s="77"/>
      <c r="W67" s="77"/>
      <c r="X67" s="75" t="str">
        <f>IF(Table1[[#This Row],[1]]="","","X")</f>
        <v/>
      </c>
      <c r="Y67" s="75" t="str">
        <f>IF(AND(Table1[[#This Row],[2]]="",Table1[[#This Row],[4]]="",Table1[[#This Row],[16]]="",Table1[[#This Row],[17]]=""),"","X")</f>
        <v/>
      </c>
      <c r="Z67" s="75" t="str">
        <f>IF(AND(Table1[[#This Row],[3]]="",Table1[[#This Row],[5]]="",Table1[[#This Row],[6]]="",Table1[[#This Row],[7]]="",Table1[[#This Row],[8]]="",Table1[[#This Row],[9]]="",Table1[[#This Row],[10]]="",Table1[[#This Row],[11]]="",Table1[[#This Row],[12]]="",Table1[[#This Row],[13]]="",Table1[[#This Row],[15]]=""),"","X")</f>
        <v/>
      </c>
      <c r="AA67" s="75" t="str">
        <f>IF(Table1[[#This Row],[14]]="","","X")</f>
        <v/>
      </c>
    </row>
    <row r="68" spans="1:27" ht="39" x14ac:dyDescent="0.25">
      <c r="A68" s="78" t="s">
        <v>5</v>
      </c>
      <c r="B68" s="78" t="s">
        <v>170</v>
      </c>
      <c r="C68" s="79" t="s">
        <v>191</v>
      </c>
      <c r="D68" s="79" t="s">
        <v>28</v>
      </c>
      <c r="E68" s="79" t="s">
        <v>28</v>
      </c>
      <c r="F68" s="39" t="s">
        <v>37</v>
      </c>
      <c r="G68" s="77"/>
      <c r="H68" s="77"/>
      <c r="I68" s="77"/>
      <c r="J68" s="77"/>
      <c r="K68" s="77"/>
      <c r="L68" s="77"/>
      <c r="M68" s="77"/>
      <c r="N68" s="77"/>
      <c r="O68" s="77"/>
      <c r="P68" s="77"/>
      <c r="Q68" s="77"/>
      <c r="R68" s="77"/>
      <c r="S68" s="77"/>
      <c r="T68" s="77"/>
      <c r="U68" s="77"/>
      <c r="V68" s="77"/>
      <c r="W68" s="77"/>
      <c r="X68" s="75" t="str">
        <f>IF(Table1[[#This Row],[1]]="","","X")</f>
        <v/>
      </c>
      <c r="Y68" s="75" t="str">
        <f>IF(AND(Table1[[#This Row],[2]]="",Table1[[#This Row],[4]]="",Table1[[#This Row],[16]]="",Table1[[#This Row],[17]]=""),"","X")</f>
        <v/>
      </c>
      <c r="Z68" s="75" t="str">
        <f>IF(AND(Table1[[#This Row],[3]]="",Table1[[#This Row],[5]]="",Table1[[#This Row],[6]]="",Table1[[#This Row],[7]]="",Table1[[#This Row],[8]]="",Table1[[#This Row],[9]]="",Table1[[#This Row],[10]]="",Table1[[#This Row],[11]]="",Table1[[#This Row],[12]]="",Table1[[#This Row],[13]]="",Table1[[#This Row],[15]]=""),"","X")</f>
        <v/>
      </c>
      <c r="AA68" s="75" t="str">
        <f>IF(Table1[[#This Row],[14]]="","","X")</f>
        <v/>
      </c>
    </row>
    <row r="69" spans="1:27" ht="39" x14ac:dyDescent="0.25">
      <c r="A69" s="78" t="s">
        <v>5</v>
      </c>
      <c r="B69" s="78" t="s">
        <v>171</v>
      </c>
      <c r="C69" s="79" t="s">
        <v>192</v>
      </c>
      <c r="D69" s="79" t="s">
        <v>193</v>
      </c>
      <c r="E69" s="79" t="s">
        <v>30</v>
      </c>
      <c r="F69" s="78" t="s">
        <v>1</v>
      </c>
      <c r="G69" s="77"/>
      <c r="H69" s="77" t="s">
        <v>34</v>
      </c>
      <c r="I69" s="77"/>
      <c r="J69" s="77"/>
      <c r="K69" s="77" t="s">
        <v>34</v>
      </c>
      <c r="L69" s="77" t="s">
        <v>34</v>
      </c>
      <c r="M69" s="77"/>
      <c r="N69" s="77"/>
      <c r="O69" s="77"/>
      <c r="P69" s="77"/>
      <c r="Q69" s="77"/>
      <c r="R69" s="77"/>
      <c r="S69" s="77"/>
      <c r="T69" s="77"/>
      <c r="U69" s="77"/>
      <c r="V69" s="77"/>
      <c r="W69" s="77"/>
      <c r="X69" s="75" t="str">
        <f>IF(Table1[[#This Row],[1]]="","","X")</f>
        <v/>
      </c>
      <c r="Y69" s="75" t="str">
        <f>IF(AND(Table1[[#This Row],[2]]="",Table1[[#This Row],[4]]="",Table1[[#This Row],[16]]="",Table1[[#This Row],[17]]=""),"","X")</f>
        <v>X</v>
      </c>
      <c r="Z69" s="75" t="str">
        <f>IF(AND(Table1[[#This Row],[3]]="",Table1[[#This Row],[5]]="",Table1[[#This Row],[6]]="",Table1[[#This Row],[7]]="",Table1[[#This Row],[8]]="",Table1[[#This Row],[9]]="",Table1[[#This Row],[10]]="",Table1[[#This Row],[11]]="",Table1[[#This Row],[12]]="",Table1[[#This Row],[13]]="",Table1[[#This Row],[15]]=""),"","X")</f>
        <v>X</v>
      </c>
      <c r="AA69" s="75" t="str">
        <f>IF(Table1[[#This Row],[14]]="","","X")</f>
        <v/>
      </c>
    </row>
    <row r="70" spans="1:27" ht="39" x14ac:dyDescent="0.25">
      <c r="A70" s="78" t="s">
        <v>5</v>
      </c>
      <c r="B70" s="78" t="s">
        <v>172</v>
      </c>
      <c r="C70" s="79" t="s">
        <v>194</v>
      </c>
      <c r="D70" s="79" t="s">
        <v>195</v>
      </c>
      <c r="E70" s="79" t="s">
        <v>30</v>
      </c>
      <c r="F70" s="39" t="s">
        <v>37</v>
      </c>
      <c r="G70" s="77"/>
      <c r="H70" s="77"/>
      <c r="I70" s="77"/>
      <c r="J70" s="77"/>
      <c r="K70" s="77"/>
      <c r="L70" s="77" t="s">
        <v>34</v>
      </c>
      <c r="M70" s="77"/>
      <c r="N70" s="77"/>
      <c r="O70" s="77"/>
      <c r="P70" s="77" t="s">
        <v>34</v>
      </c>
      <c r="Q70" s="77"/>
      <c r="R70" s="77"/>
      <c r="S70" s="77"/>
      <c r="T70" s="77"/>
      <c r="U70" s="77"/>
      <c r="V70" s="77"/>
      <c r="W70" s="77"/>
      <c r="X70" s="75" t="str">
        <f>IF(Table1[[#This Row],[1]]="","","X")</f>
        <v/>
      </c>
      <c r="Y70" s="75" t="str">
        <f>IF(AND(Table1[[#This Row],[2]]="",Table1[[#This Row],[4]]="",Table1[[#This Row],[16]]="",Table1[[#This Row],[17]]=""),"","X")</f>
        <v/>
      </c>
      <c r="Z70" s="75" t="str">
        <f>IF(AND(Table1[[#This Row],[3]]="",Table1[[#This Row],[5]]="",Table1[[#This Row],[6]]="",Table1[[#This Row],[7]]="",Table1[[#This Row],[8]]="",Table1[[#This Row],[9]]="",Table1[[#This Row],[10]]="",Table1[[#This Row],[11]]="",Table1[[#This Row],[12]]="",Table1[[#This Row],[13]]="",Table1[[#This Row],[15]]=""),"","X")</f>
        <v>X</v>
      </c>
      <c r="AA70" s="75" t="str">
        <f>IF(Table1[[#This Row],[14]]="","","X")</f>
        <v/>
      </c>
    </row>
    <row r="71" spans="1:27" ht="39" x14ac:dyDescent="0.25">
      <c r="A71" s="78" t="s">
        <v>5</v>
      </c>
      <c r="B71" s="78" t="s">
        <v>173</v>
      </c>
      <c r="C71" s="79" t="s">
        <v>196</v>
      </c>
      <c r="D71" s="79" t="s">
        <v>28</v>
      </c>
      <c r="E71" s="79" t="s">
        <v>28</v>
      </c>
      <c r="F71" s="39" t="s">
        <v>37</v>
      </c>
      <c r="G71" s="77"/>
      <c r="H71" s="77" t="s">
        <v>34</v>
      </c>
      <c r="I71" s="77"/>
      <c r="J71" s="77"/>
      <c r="K71" s="77"/>
      <c r="L71" s="77" t="s">
        <v>34</v>
      </c>
      <c r="M71" s="77"/>
      <c r="N71" s="77"/>
      <c r="O71" s="77"/>
      <c r="P71" s="77"/>
      <c r="Q71" s="77"/>
      <c r="R71" s="77"/>
      <c r="S71" s="77"/>
      <c r="T71" s="77"/>
      <c r="U71" s="77"/>
      <c r="V71" s="77"/>
      <c r="W71" s="77"/>
      <c r="X71" s="75" t="str">
        <f>IF(Table1[[#This Row],[1]]="","","X")</f>
        <v/>
      </c>
      <c r="Y71" s="75" t="str">
        <f>IF(AND(Table1[[#This Row],[2]]="",Table1[[#This Row],[4]]="",Table1[[#This Row],[16]]="",Table1[[#This Row],[17]]=""),"","X")</f>
        <v>X</v>
      </c>
      <c r="Z71" s="75" t="str">
        <f>IF(AND(Table1[[#This Row],[3]]="",Table1[[#This Row],[5]]="",Table1[[#This Row],[6]]="",Table1[[#This Row],[7]]="",Table1[[#This Row],[8]]="",Table1[[#This Row],[9]]="",Table1[[#This Row],[10]]="",Table1[[#This Row],[11]]="",Table1[[#This Row],[12]]="",Table1[[#This Row],[13]]="",Table1[[#This Row],[15]]=""),"","X")</f>
        <v>X</v>
      </c>
      <c r="AA71" s="75" t="str">
        <f>IF(Table1[[#This Row],[14]]="","","X")</f>
        <v/>
      </c>
    </row>
    <row r="72" spans="1:27" ht="39" x14ac:dyDescent="0.25">
      <c r="A72" s="78" t="s">
        <v>5</v>
      </c>
      <c r="B72" s="78" t="s">
        <v>174</v>
      </c>
      <c r="C72" s="79" t="s">
        <v>197</v>
      </c>
      <c r="D72" s="79" t="s">
        <v>28</v>
      </c>
      <c r="E72" s="79" t="s">
        <v>28</v>
      </c>
      <c r="F72" s="39" t="s">
        <v>37</v>
      </c>
      <c r="G72" s="77"/>
      <c r="H72" s="77"/>
      <c r="I72" s="77"/>
      <c r="J72" s="77"/>
      <c r="K72" s="77"/>
      <c r="L72" s="77" t="s">
        <v>34</v>
      </c>
      <c r="M72" s="77"/>
      <c r="N72" s="77"/>
      <c r="O72" s="77"/>
      <c r="P72" s="77"/>
      <c r="Q72" s="77"/>
      <c r="R72" s="77"/>
      <c r="S72" s="77"/>
      <c r="T72" s="77"/>
      <c r="U72" s="77"/>
      <c r="V72" s="77"/>
      <c r="W72" s="77"/>
      <c r="X72" s="75" t="str">
        <f>IF(Table1[[#This Row],[1]]="","","X")</f>
        <v/>
      </c>
      <c r="Y72" s="75" t="str">
        <f>IF(AND(Table1[[#This Row],[2]]="",Table1[[#This Row],[4]]="",Table1[[#This Row],[16]]="",Table1[[#This Row],[17]]=""),"","X")</f>
        <v/>
      </c>
      <c r="Z72" s="75" t="str">
        <f>IF(AND(Table1[[#This Row],[3]]="",Table1[[#This Row],[5]]="",Table1[[#This Row],[6]]="",Table1[[#This Row],[7]]="",Table1[[#This Row],[8]]="",Table1[[#This Row],[9]]="",Table1[[#This Row],[10]]="",Table1[[#This Row],[11]]="",Table1[[#This Row],[12]]="",Table1[[#This Row],[13]]="",Table1[[#This Row],[15]]=""),"","X")</f>
        <v>X</v>
      </c>
      <c r="AA72" s="75" t="str">
        <f>IF(Table1[[#This Row],[14]]="","","X")</f>
        <v/>
      </c>
    </row>
    <row r="73" spans="1:27" ht="26.25" x14ac:dyDescent="0.25">
      <c r="A73" s="78" t="s">
        <v>5</v>
      </c>
      <c r="B73" s="78" t="s">
        <v>175</v>
      </c>
      <c r="C73" s="79" t="s">
        <v>198</v>
      </c>
      <c r="D73" s="79" t="s">
        <v>72</v>
      </c>
      <c r="E73" s="79" t="s">
        <v>30</v>
      </c>
      <c r="F73" s="39" t="s">
        <v>37</v>
      </c>
      <c r="G73" s="77"/>
      <c r="H73" s="77"/>
      <c r="I73" s="77"/>
      <c r="J73" s="77"/>
      <c r="K73" s="77"/>
      <c r="L73" s="77"/>
      <c r="M73" s="77"/>
      <c r="N73" s="77"/>
      <c r="O73" s="77"/>
      <c r="P73" s="77"/>
      <c r="Q73" s="77"/>
      <c r="R73" s="77"/>
      <c r="S73" s="77"/>
      <c r="T73" s="77" t="s">
        <v>34</v>
      </c>
      <c r="U73" s="77"/>
      <c r="V73" s="77"/>
      <c r="W73" s="77"/>
      <c r="X73" s="75" t="str">
        <f>IF(Table1[[#This Row],[1]]="","","X")</f>
        <v/>
      </c>
      <c r="Y73" s="75" t="str">
        <f>IF(AND(Table1[[#This Row],[2]]="",Table1[[#This Row],[4]]="",Table1[[#This Row],[16]]="",Table1[[#This Row],[17]]=""),"","X")</f>
        <v/>
      </c>
      <c r="Z73" s="75" t="str">
        <f>IF(AND(Table1[[#This Row],[3]]="",Table1[[#This Row],[5]]="",Table1[[#This Row],[6]]="",Table1[[#This Row],[7]]="",Table1[[#This Row],[8]]="",Table1[[#This Row],[9]]="",Table1[[#This Row],[10]]="",Table1[[#This Row],[11]]="",Table1[[#This Row],[12]]="",Table1[[#This Row],[13]]="",Table1[[#This Row],[15]]=""),"","X")</f>
        <v/>
      </c>
      <c r="AA73" s="75" t="str">
        <f>IF(Table1[[#This Row],[14]]="","","X")</f>
        <v>X</v>
      </c>
    </row>
    <row r="74" spans="1:27" ht="26.25" x14ac:dyDescent="0.25">
      <c r="A74" s="78" t="s">
        <v>5</v>
      </c>
      <c r="B74" s="78" t="s">
        <v>176</v>
      </c>
      <c r="C74" s="79" t="s">
        <v>199</v>
      </c>
      <c r="D74" s="79" t="s">
        <v>28</v>
      </c>
      <c r="E74" s="79" t="s">
        <v>28</v>
      </c>
      <c r="F74" s="39" t="s">
        <v>37</v>
      </c>
      <c r="G74" s="77"/>
      <c r="H74" s="77"/>
      <c r="I74" s="77"/>
      <c r="J74" s="77"/>
      <c r="K74" s="77"/>
      <c r="L74" s="77"/>
      <c r="M74" s="77"/>
      <c r="N74" s="77"/>
      <c r="O74" s="77"/>
      <c r="P74" s="77"/>
      <c r="Q74" s="77"/>
      <c r="R74" s="77"/>
      <c r="S74" s="77"/>
      <c r="T74" s="77"/>
      <c r="U74" s="77"/>
      <c r="V74" s="77"/>
      <c r="W74" s="77"/>
      <c r="X74" s="75" t="str">
        <f>IF(Table1[[#This Row],[1]]="","","X")</f>
        <v/>
      </c>
      <c r="Y74" s="75" t="str">
        <f>IF(AND(Table1[[#This Row],[2]]="",Table1[[#This Row],[4]]="",Table1[[#This Row],[16]]="",Table1[[#This Row],[17]]=""),"","X")</f>
        <v/>
      </c>
      <c r="Z74" s="75" t="str">
        <f>IF(AND(Table1[[#This Row],[3]]="",Table1[[#This Row],[5]]="",Table1[[#This Row],[6]]="",Table1[[#This Row],[7]]="",Table1[[#This Row],[8]]="",Table1[[#This Row],[9]]="",Table1[[#This Row],[10]]="",Table1[[#This Row],[11]]="",Table1[[#This Row],[12]]="",Table1[[#This Row],[13]]="",Table1[[#This Row],[15]]=""),"","X")</f>
        <v/>
      </c>
      <c r="AA74" s="75" t="str">
        <f>IF(Table1[[#This Row],[14]]="","","X")</f>
        <v/>
      </c>
    </row>
    <row r="75" spans="1:27" ht="26.25" x14ac:dyDescent="0.25">
      <c r="A75" s="78" t="s">
        <v>5</v>
      </c>
      <c r="B75" s="78" t="s">
        <v>177</v>
      </c>
      <c r="C75" s="79" t="s">
        <v>200</v>
      </c>
      <c r="D75" s="79" t="s">
        <v>28</v>
      </c>
      <c r="E75" s="79" t="s">
        <v>28</v>
      </c>
      <c r="F75" s="39" t="s">
        <v>37</v>
      </c>
      <c r="G75" s="77"/>
      <c r="H75" s="77"/>
      <c r="I75" s="77"/>
      <c r="J75" s="77"/>
      <c r="K75" s="77"/>
      <c r="L75" s="77"/>
      <c r="M75" s="77"/>
      <c r="N75" s="77"/>
      <c r="O75" s="77"/>
      <c r="P75" s="77"/>
      <c r="Q75" s="77"/>
      <c r="R75" s="77"/>
      <c r="S75" s="77"/>
      <c r="T75" s="77"/>
      <c r="U75" s="77"/>
      <c r="V75" s="77"/>
      <c r="W75" s="77"/>
      <c r="X75" s="75" t="str">
        <f>IF(Table1[[#This Row],[1]]="","","X")</f>
        <v/>
      </c>
      <c r="Y75" s="75" t="str">
        <f>IF(AND(Table1[[#This Row],[2]]="",Table1[[#This Row],[4]]="",Table1[[#This Row],[16]]="",Table1[[#This Row],[17]]=""),"","X")</f>
        <v/>
      </c>
      <c r="Z75" s="75" t="str">
        <f>IF(AND(Table1[[#This Row],[3]]="",Table1[[#This Row],[5]]="",Table1[[#This Row],[6]]="",Table1[[#This Row],[7]]="",Table1[[#This Row],[8]]="",Table1[[#This Row],[9]]="",Table1[[#This Row],[10]]="",Table1[[#This Row],[11]]="",Table1[[#This Row],[12]]="",Table1[[#This Row],[13]]="",Table1[[#This Row],[15]]=""),"","X")</f>
        <v/>
      </c>
      <c r="AA75" s="75" t="str">
        <f>IF(Table1[[#This Row],[14]]="","","X")</f>
        <v/>
      </c>
    </row>
    <row r="76" spans="1:27" ht="77.25" x14ac:dyDescent="0.25">
      <c r="A76" s="78" t="s">
        <v>5</v>
      </c>
      <c r="B76" s="78" t="s">
        <v>178</v>
      </c>
      <c r="C76" s="79" t="s">
        <v>201</v>
      </c>
      <c r="D76" s="79" t="s">
        <v>28</v>
      </c>
      <c r="E76" s="79" t="s">
        <v>28</v>
      </c>
      <c r="F76" s="39" t="s">
        <v>37</v>
      </c>
      <c r="G76" s="77"/>
      <c r="H76" s="77" t="s">
        <v>34</v>
      </c>
      <c r="I76" s="77"/>
      <c r="J76" s="77" t="s">
        <v>34</v>
      </c>
      <c r="K76" s="77"/>
      <c r="L76" s="77" t="s">
        <v>34</v>
      </c>
      <c r="M76" s="77"/>
      <c r="N76" s="77"/>
      <c r="O76" s="77"/>
      <c r="P76" s="77"/>
      <c r="Q76" s="77"/>
      <c r="R76" s="77"/>
      <c r="S76" s="77"/>
      <c r="T76" s="77"/>
      <c r="U76" s="77"/>
      <c r="V76" s="77"/>
      <c r="W76" s="77"/>
      <c r="X76" s="75" t="str">
        <f>IF(Table1[[#This Row],[1]]="","","X")</f>
        <v/>
      </c>
      <c r="Y76" s="75" t="str">
        <f>IF(AND(Table1[[#This Row],[2]]="",Table1[[#This Row],[4]]="",Table1[[#This Row],[16]]="",Table1[[#This Row],[17]]=""),"","X")</f>
        <v>X</v>
      </c>
      <c r="Z76" s="75" t="str">
        <f>IF(AND(Table1[[#This Row],[3]]="",Table1[[#This Row],[5]]="",Table1[[#This Row],[6]]="",Table1[[#This Row],[7]]="",Table1[[#This Row],[8]]="",Table1[[#This Row],[9]]="",Table1[[#This Row],[10]]="",Table1[[#This Row],[11]]="",Table1[[#This Row],[12]]="",Table1[[#This Row],[13]]="",Table1[[#This Row],[15]]=""),"","X")</f>
        <v>X</v>
      </c>
      <c r="AA76" s="75" t="str">
        <f>IF(Table1[[#This Row],[14]]="","","X")</f>
        <v/>
      </c>
    </row>
    <row r="77" spans="1:27" ht="51.75" x14ac:dyDescent="0.25">
      <c r="A77" s="78" t="s">
        <v>5</v>
      </c>
      <c r="B77" s="78" t="s">
        <v>179</v>
      </c>
      <c r="C77" s="79" t="s">
        <v>202</v>
      </c>
      <c r="D77" s="79" t="s">
        <v>28</v>
      </c>
      <c r="E77" s="79" t="s">
        <v>28</v>
      </c>
      <c r="F77" s="78" t="s">
        <v>1</v>
      </c>
      <c r="G77" s="77"/>
      <c r="H77" s="77" t="s">
        <v>34</v>
      </c>
      <c r="I77" s="77"/>
      <c r="J77" s="77"/>
      <c r="K77" s="77"/>
      <c r="L77" s="77" t="s">
        <v>34</v>
      </c>
      <c r="M77" s="77"/>
      <c r="N77" s="77"/>
      <c r="O77" s="77"/>
      <c r="P77" s="77"/>
      <c r="Q77" s="77"/>
      <c r="R77" s="77"/>
      <c r="S77" s="77"/>
      <c r="T77" s="77"/>
      <c r="U77" s="77" t="s">
        <v>34</v>
      </c>
      <c r="V77" s="77"/>
      <c r="W77" s="77"/>
      <c r="X77" s="75" t="str">
        <f>IF(Table1[[#This Row],[1]]="","","X")</f>
        <v/>
      </c>
      <c r="Y77" s="75" t="str">
        <f>IF(AND(Table1[[#This Row],[2]]="",Table1[[#This Row],[4]]="",Table1[[#This Row],[16]]="",Table1[[#This Row],[17]]=""),"","X")</f>
        <v>X</v>
      </c>
      <c r="Z77" s="75" t="str">
        <f>IF(AND(Table1[[#This Row],[3]]="",Table1[[#This Row],[5]]="",Table1[[#This Row],[6]]="",Table1[[#This Row],[7]]="",Table1[[#This Row],[8]]="",Table1[[#This Row],[9]]="",Table1[[#This Row],[10]]="",Table1[[#This Row],[11]]="",Table1[[#This Row],[12]]="",Table1[[#This Row],[13]]="",Table1[[#This Row],[15]]=""),"","X")</f>
        <v>X</v>
      </c>
      <c r="AA77" s="75" t="str">
        <f>IF(Table1[[#This Row],[14]]="","","X")</f>
        <v/>
      </c>
    </row>
    <row r="78" spans="1:27" ht="39" x14ac:dyDescent="0.25">
      <c r="A78" s="78" t="s">
        <v>6</v>
      </c>
      <c r="B78" s="39" t="s">
        <v>203</v>
      </c>
      <c r="C78" s="40" t="s">
        <v>205</v>
      </c>
      <c r="D78" s="40" t="s">
        <v>207</v>
      </c>
      <c r="E78" s="40" t="s">
        <v>30</v>
      </c>
      <c r="F78" s="39" t="s">
        <v>1</v>
      </c>
      <c r="G78" s="77"/>
      <c r="H78" s="23" t="s">
        <v>34</v>
      </c>
      <c r="I78" s="77"/>
      <c r="J78" s="77"/>
      <c r="K78" s="77"/>
      <c r="L78" s="77"/>
      <c r="M78" s="77"/>
      <c r="N78" s="77"/>
      <c r="O78" s="77"/>
      <c r="P78" s="77"/>
      <c r="Q78" s="77"/>
      <c r="R78" s="77"/>
      <c r="S78" s="77"/>
      <c r="T78" s="77"/>
      <c r="U78" s="77"/>
      <c r="V78" s="77"/>
      <c r="W78" s="77"/>
      <c r="X78" s="75" t="str">
        <f>IF(Table1[[#This Row],[1]]="","","X")</f>
        <v/>
      </c>
      <c r="Y78" s="75" t="str">
        <f>IF(AND(Table1[[#This Row],[2]]="",Table1[[#This Row],[4]]="",Table1[[#This Row],[16]]="",Table1[[#This Row],[17]]=""),"","X")</f>
        <v>X</v>
      </c>
      <c r="Z78" s="75" t="str">
        <f>IF(AND(Table1[[#This Row],[3]]="",Table1[[#This Row],[5]]="",Table1[[#This Row],[6]]="",Table1[[#This Row],[7]]="",Table1[[#This Row],[8]]="",Table1[[#This Row],[9]]="",Table1[[#This Row],[10]]="",Table1[[#This Row],[11]]="",Table1[[#This Row],[12]]="",Table1[[#This Row],[13]]="",Table1[[#This Row],[15]]=""),"","X")</f>
        <v/>
      </c>
      <c r="AA78" s="75" t="str">
        <f>IF(Table1[[#This Row],[14]]="","","X")</f>
        <v/>
      </c>
    </row>
    <row r="79" spans="1:27" ht="64.5" x14ac:dyDescent="0.25">
      <c r="A79" s="78" t="s">
        <v>6</v>
      </c>
      <c r="B79" s="39" t="s">
        <v>204</v>
      </c>
      <c r="C79" s="40" t="s">
        <v>206</v>
      </c>
      <c r="D79" s="40" t="s">
        <v>28</v>
      </c>
      <c r="E79" s="40" t="s">
        <v>28</v>
      </c>
      <c r="F79" s="39" t="s">
        <v>1</v>
      </c>
      <c r="G79" s="77"/>
      <c r="H79" s="77"/>
      <c r="I79" s="77"/>
      <c r="J79" s="77"/>
      <c r="K79" s="77"/>
      <c r="L79" s="23" t="s">
        <v>34</v>
      </c>
      <c r="M79" s="77"/>
      <c r="N79" s="77"/>
      <c r="O79" s="77"/>
      <c r="P79" s="77"/>
      <c r="Q79" s="77"/>
      <c r="R79" s="77"/>
      <c r="S79" s="77"/>
      <c r="T79" s="77"/>
      <c r="U79" s="77"/>
      <c r="V79" s="77"/>
      <c r="W79" s="77"/>
      <c r="X79" s="75" t="str">
        <f>IF(Table1[[#This Row],[1]]="","","X")</f>
        <v/>
      </c>
      <c r="Y79" s="75" t="str">
        <f>IF(AND(Table1[[#This Row],[2]]="",Table1[[#This Row],[4]]="",Table1[[#This Row],[16]]="",Table1[[#This Row],[17]]=""),"","X")</f>
        <v/>
      </c>
      <c r="Z79" s="75" t="str">
        <f>IF(AND(Table1[[#This Row],[3]]="",Table1[[#This Row],[5]]="",Table1[[#This Row],[6]]="",Table1[[#This Row],[7]]="",Table1[[#This Row],[8]]="",Table1[[#This Row],[9]]="",Table1[[#This Row],[10]]="",Table1[[#This Row],[11]]="",Table1[[#This Row],[12]]="",Table1[[#This Row],[13]]="",Table1[[#This Row],[15]]=""),"","X")</f>
        <v>X</v>
      </c>
      <c r="AA79" s="75" t="str">
        <f>IF(Table1[[#This Row],[14]]="","","X")</f>
        <v/>
      </c>
    </row>
    <row r="80" spans="1:27" ht="51.75" x14ac:dyDescent="0.25">
      <c r="A80" s="78" t="s">
        <v>66</v>
      </c>
      <c r="B80" s="39" t="s">
        <v>218</v>
      </c>
      <c r="C80" s="40" t="s">
        <v>222</v>
      </c>
      <c r="D80" s="40" t="s">
        <v>28</v>
      </c>
      <c r="E80" s="40" t="s">
        <v>28</v>
      </c>
      <c r="F80" s="39" t="s">
        <v>37</v>
      </c>
      <c r="G80" s="77"/>
      <c r="H80" s="77"/>
      <c r="I80" s="77"/>
      <c r="J80" s="77"/>
      <c r="K80" s="77"/>
      <c r="L80" s="23" t="s">
        <v>34</v>
      </c>
      <c r="M80" s="77"/>
      <c r="N80" s="77"/>
      <c r="O80" s="77"/>
      <c r="P80" s="77"/>
      <c r="Q80" s="77"/>
      <c r="R80" s="23" t="s">
        <v>34</v>
      </c>
      <c r="S80" s="77"/>
      <c r="T80" s="77"/>
      <c r="U80" s="77"/>
      <c r="V80" s="77"/>
      <c r="W80" s="77"/>
      <c r="X80" s="80" t="str">
        <f>IF(Table1[[#This Row],[1]]="","","X")</f>
        <v/>
      </c>
      <c r="Y80" s="80" t="str">
        <f>IF(AND(Table1[[#This Row],[2]]="",Table1[[#This Row],[4]]="",Table1[[#This Row],[16]]="",Table1[[#This Row],[17]]=""),"","X")</f>
        <v/>
      </c>
      <c r="Z80" s="80" t="str">
        <f>IF(AND(Table1[[#This Row],[3]]="",Table1[[#This Row],[5]]="",Table1[[#This Row],[6]]="",Table1[[#This Row],[7]]="",Table1[[#This Row],[8]]="",Table1[[#This Row],[9]]="",Table1[[#This Row],[10]]="",Table1[[#This Row],[11]]="",Table1[[#This Row],[12]]="",Table1[[#This Row],[13]]="",Table1[[#This Row],[15]]=""),"","X")</f>
        <v>X</v>
      </c>
      <c r="AA80" s="80" t="str">
        <f>IF(Table1[[#This Row],[14]]="","","X")</f>
        <v/>
      </c>
    </row>
    <row r="81" spans="1:27" ht="39" x14ac:dyDescent="0.25">
      <c r="A81" s="78" t="s">
        <v>66</v>
      </c>
      <c r="B81" s="39" t="s">
        <v>219</v>
      </c>
      <c r="C81" s="40" t="s">
        <v>223</v>
      </c>
      <c r="D81" s="40" t="s">
        <v>28</v>
      </c>
      <c r="E81" s="40" t="s">
        <v>28</v>
      </c>
      <c r="F81" s="39" t="s">
        <v>37</v>
      </c>
      <c r="G81" s="77"/>
      <c r="H81" s="77"/>
      <c r="I81" s="77"/>
      <c r="J81" s="77"/>
      <c r="K81" s="77"/>
      <c r="L81" s="23" t="s">
        <v>34</v>
      </c>
      <c r="M81" s="77"/>
      <c r="N81" s="77"/>
      <c r="O81" s="77"/>
      <c r="P81" s="77"/>
      <c r="Q81" s="77"/>
      <c r="R81" s="77"/>
      <c r="S81" s="77"/>
      <c r="T81" s="77"/>
      <c r="U81" s="77"/>
      <c r="V81" s="77"/>
      <c r="W81" s="77"/>
      <c r="X81" s="80" t="str">
        <f>IF(Table1[[#This Row],[1]]="","","X")</f>
        <v/>
      </c>
      <c r="Y81" s="80" t="str">
        <f>IF(AND(Table1[[#This Row],[2]]="",Table1[[#This Row],[4]]="",Table1[[#This Row],[16]]="",Table1[[#This Row],[17]]=""),"","X")</f>
        <v/>
      </c>
      <c r="Z81" s="80" t="str">
        <f>IF(AND(Table1[[#This Row],[3]]="",Table1[[#This Row],[5]]="",Table1[[#This Row],[6]]="",Table1[[#This Row],[7]]="",Table1[[#This Row],[8]]="",Table1[[#This Row],[9]]="",Table1[[#This Row],[10]]="",Table1[[#This Row],[11]]="",Table1[[#This Row],[12]]="",Table1[[#This Row],[13]]="",Table1[[#This Row],[15]]=""),"","X")</f>
        <v>X</v>
      </c>
      <c r="AA81" s="80" t="str">
        <f>IF(Table1[[#This Row],[14]]="","","X")</f>
        <v/>
      </c>
    </row>
    <row r="82" spans="1:27" ht="39" x14ac:dyDescent="0.25">
      <c r="A82" s="78" t="s">
        <v>66</v>
      </c>
      <c r="B82" s="39" t="s">
        <v>220</v>
      </c>
      <c r="C82" s="40" t="s">
        <v>224</v>
      </c>
      <c r="D82" s="40" t="s">
        <v>28</v>
      </c>
      <c r="E82" s="40" t="s">
        <v>28</v>
      </c>
      <c r="F82" s="39" t="s">
        <v>37</v>
      </c>
      <c r="G82" s="77"/>
      <c r="H82" s="77"/>
      <c r="I82" s="77"/>
      <c r="J82" s="77"/>
      <c r="K82" s="77"/>
      <c r="L82" s="23" t="s">
        <v>34</v>
      </c>
      <c r="M82" s="77"/>
      <c r="N82" s="77"/>
      <c r="O82" s="77"/>
      <c r="P82" s="77"/>
      <c r="Q82" s="77"/>
      <c r="R82" s="23" t="s">
        <v>34</v>
      </c>
      <c r="S82" s="77"/>
      <c r="T82" s="77"/>
      <c r="U82" s="77"/>
      <c r="V82" s="77"/>
      <c r="W82" s="23" t="s">
        <v>34</v>
      </c>
      <c r="X82" s="80" t="str">
        <f>IF(Table1[[#This Row],[1]]="","","X")</f>
        <v/>
      </c>
      <c r="Y82" s="80" t="str">
        <f>IF(AND(Table1[[#This Row],[2]]="",Table1[[#This Row],[4]]="",Table1[[#This Row],[16]]="",Table1[[#This Row],[17]]=""),"","X")</f>
        <v>X</v>
      </c>
      <c r="Z82" s="80" t="str">
        <f>IF(AND(Table1[[#This Row],[3]]="",Table1[[#This Row],[5]]="",Table1[[#This Row],[6]]="",Table1[[#This Row],[7]]="",Table1[[#This Row],[8]]="",Table1[[#This Row],[9]]="",Table1[[#This Row],[10]]="",Table1[[#This Row],[11]]="",Table1[[#This Row],[12]]="",Table1[[#This Row],[13]]="",Table1[[#This Row],[15]]=""),"","X")</f>
        <v>X</v>
      </c>
      <c r="AA82" s="80" t="str">
        <f>IF(Table1[[#This Row],[14]]="","","X")</f>
        <v/>
      </c>
    </row>
    <row r="83" spans="1:27" ht="26.25" x14ac:dyDescent="0.25">
      <c r="A83" s="78" t="s">
        <v>66</v>
      </c>
      <c r="B83" s="39" t="s">
        <v>221</v>
      </c>
      <c r="C83" s="40" t="s">
        <v>225</v>
      </c>
      <c r="D83" s="40" t="s">
        <v>28</v>
      </c>
      <c r="E83" s="40" t="s">
        <v>28</v>
      </c>
      <c r="F83" s="39" t="s">
        <v>37</v>
      </c>
      <c r="G83" s="77"/>
      <c r="H83" s="77"/>
      <c r="I83" s="77"/>
      <c r="J83" s="77"/>
      <c r="K83" s="77"/>
      <c r="L83" s="23" t="s">
        <v>34</v>
      </c>
      <c r="M83" s="77"/>
      <c r="N83" s="77"/>
      <c r="O83" s="77"/>
      <c r="P83" s="77"/>
      <c r="Q83" s="77"/>
      <c r="R83" s="23" t="s">
        <v>34</v>
      </c>
      <c r="S83" s="77"/>
      <c r="T83" s="77"/>
      <c r="U83" s="77"/>
      <c r="V83" s="77"/>
      <c r="W83" s="23" t="s">
        <v>34</v>
      </c>
      <c r="X83" s="80" t="str">
        <f>IF(Table1[[#This Row],[1]]="","","X")</f>
        <v/>
      </c>
      <c r="Y83" s="80" t="str">
        <f>IF(AND(Table1[[#This Row],[2]]="",Table1[[#This Row],[4]]="",Table1[[#This Row],[16]]="",Table1[[#This Row],[17]]=""),"","X")</f>
        <v>X</v>
      </c>
      <c r="Z83" s="80" t="str">
        <f>IF(AND(Table1[[#This Row],[3]]="",Table1[[#This Row],[5]]="",Table1[[#This Row],[6]]="",Table1[[#This Row],[7]]="",Table1[[#This Row],[8]]="",Table1[[#This Row],[9]]="",Table1[[#This Row],[10]]="",Table1[[#This Row],[11]]="",Table1[[#This Row],[12]]="",Table1[[#This Row],[13]]="",Table1[[#This Row],[15]]=""),"","X")</f>
        <v>X</v>
      </c>
      <c r="AA83" s="80" t="str">
        <f>IF(Table1[[#This Row],[14]]="","","X")</f>
        <v/>
      </c>
    </row>
    <row r="84" spans="1:27" ht="39" x14ac:dyDescent="0.25">
      <c r="A84" s="78" t="s">
        <v>8</v>
      </c>
      <c r="B84" s="39" t="s">
        <v>226</v>
      </c>
      <c r="C84" s="40" t="s">
        <v>231</v>
      </c>
      <c r="D84" s="40" t="s">
        <v>28</v>
      </c>
      <c r="E84" s="40" t="s">
        <v>28</v>
      </c>
      <c r="F84" s="39" t="s">
        <v>37</v>
      </c>
      <c r="G84" s="77"/>
      <c r="H84" s="77"/>
      <c r="I84" s="77"/>
      <c r="J84" s="77"/>
      <c r="K84" s="77"/>
      <c r="L84" s="77"/>
      <c r="M84" s="77"/>
      <c r="N84" s="77"/>
      <c r="O84" s="77"/>
      <c r="P84" s="77"/>
      <c r="Q84" s="77"/>
      <c r="R84" s="77"/>
      <c r="S84" s="23" t="s">
        <v>34</v>
      </c>
      <c r="T84" s="77"/>
      <c r="U84" s="77"/>
      <c r="V84" s="77"/>
      <c r="W84" s="77"/>
      <c r="X84" s="80" t="str">
        <f>IF(Table1[[#This Row],[1]]="","","X")</f>
        <v/>
      </c>
      <c r="Y84" s="80" t="str">
        <f>IF(AND(Table1[[#This Row],[2]]="",Table1[[#This Row],[4]]="",Table1[[#This Row],[16]]="",Table1[[#This Row],[17]]=""),"","X")</f>
        <v/>
      </c>
      <c r="Z84" s="80" t="str">
        <f>IF(AND(Table1[[#This Row],[3]]="",Table1[[#This Row],[5]]="",Table1[[#This Row],[6]]="",Table1[[#This Row],[7]]="",Table1[[#This Row],[8]]="",Table1[[#This Row],[9]]="",Table1[[#This Row],[10]]="",Table1[[#This Row],[11]]="",Table1[[#This Row],[12]]="",Table1[[#This Row],[13]]="",Table1[[#This Row],[15]]=""),"","X")</f>
        <v>X</v>
      </c>
      <c r="AA84" s="80" t="str">
        <f>IF(Table1[[#This Row],[14]]="","","X")</f>
        <v/>
      </c>
    </row>
    <row r="85" spans="1:27" ht="26.25" x14ac:dyDescent="0.25">
      <c r="A85" s="78" t="s">
        <v>8</v>
      </c>
      <c r="B85" s="39" t="s">
        <v>227</v>
      </c>
      <c r="C85" s="40" t="s">
        <v>232</v>
      </c>
      <c r="D85" s="40" t="s">
        <v>28</v>
      </c>
      <c r="E85" s="40" t="s">
        <v>28</v>
      </c>
      <c r="F85" s="39" t="s">
        <v>37</v>
      </c>
      <c r="G85" s="77"/>
      <c r="H85" s="77"/>
      <c r="I85" s="77"/>
      <c r="J85" s="77"/>
      <c r="K85" s="77"/>
      <c r="L85" s="77"/>
      <c r="M85" s="77"/>
      <c r="N85" s="77"/>
      <c r="O85" s="77"/>
      <c r="P85" s="77"/>
      <c r="Q85" s="77"/>
      <c r="R85" s="77"/>
      <c r="S85" s="77"/>
      <c r="T85" s="77"/>
      <c r="U85" s="77"/>
      <c r="V85" s="77"/>
      <c r="W85" s="77"/>
      <c r="X85" s="80" t="str">
        <f>IF(Table1[[#This Row],[1]]="","","X")</f>
        <v/>
      </c>
      <c r="Y85" s="80" t="str">
        <f>IF(AND(Table1[[#This Row],[2]]="",Table1[[#This Row],[4]]="",Table1[[#This Row],[16]]="",Table1[[#This Row],[17]]=""),"","X")</f>
        <v/>
      </c>
      <c r="Z85" s="80" t="str">
        <f>IF(AND(Table1[[#This Row],[3]]="",Table1[[#This Row],[5]]="",Table1[[#This Row],[6]]="",Table1[[#This Row],[7]]="",Table1[[#This Row],[8]]="",Table1[[#This Row],[9]]="",Table1[[#This Row],[10]]="",Table1[[#This Row],[11]]="",Table1[[#This Row],[12]]="",Table1[[#This Row],[13]]="",Table1[[#This Row],[15]]=""),"","X")</f>
        <v/>
      </c>
      <c r="AA85" s="80" t="str">
        <f>IF(Table1[[#This Row],[14]]="","","X")</f>
        <v/>
      </c>
    </row>
    <row r="86" spans="1:27" ht="77.25" x14ac:dyDescent="0.25">
      <c r="A86" s="78" t="s">
        <v>8</v>
      </c>
      <c r="B86" s="39" t="s">
        <v>228</v>
      </c>
      <c r="C86" s="40" t="s">
        <v>233</v>
      </c>
      <c r="D86" s="40" t="s">
        <v>28</v>
      </c>
      <c r="E86" s="40" t="s">
        <v>28</v>
      </c>
      <c r="F86" s="39" t="s">
        <v>1</v>
      </c>
      <c r="G86" s="77"/>
      <c r="H86" s="23" t="s">
        <v>34</v>
      </c>
      <c r="I86" s="77"/>
      <c r="J86" s="77"/>
      <c r="K86" s="77"/>
      <c r="L86" s="23" t="s">
        <v>34</v>
      </c>
      <c r="M86" s="77"/>
      <c r="N86" s="77"/>
      <c r="O86" s="77"/>
      <c r="P86" s="77"/>
      <c r="Q86" s="77"/>
      <c r="R86" s="77"/>
      <c r="S86" s="77"/>
      <c r="T86" s="77"/>
      <c r="U86" s="77"/>
      <c r="V86" s="77"/>
      <c r="W86" s="77"/>
      <c r="X86" s="80" t="str">
        <f>IF(Table1[[#This Row],[1]]="","","X")</f>
        <v/>
      </c>
      <c r="Y86" s="80" t="str">
        <f>IF(AND(Table1[[#This Row],[2]]="",Table1[[#This Row],[4]]="",Table1[[#This Row],[16]]="",Table1[[#This Row],[17]]=""),"","X")</f>
        <v>X</v>
      </c>
      <c r="Z86" s="80" t="str">
        <f>IF(AND(Table1[[#This Row],[3]]="",Table1[[#This Row],[5]]="",Table1[[#This Row],[6]]="",Table1[[#This Row],[7]]="",Table1[[#This Row],[8]]="",Table1[[#This Row],[9]]="",Table1[[#This Row],[10]]="",Table1[[#This Row],[11]]="",Table1[[#This Row],[12]]="",Table1[[#This Row],[13]]="",Table1[[#This Row],[15]]=""),"","X")</f>
        <v>X</v>
      </c>
      <c r="AA86" s="80" t="str">
        <f>IF(Table1[[#This Row],[14]]="","","X")</f>
        <v/>
      </c>
    </row>
    <row r="87" spans="1:27" ht="26.25" x14ac:dyDescent="0.25">
      <c r="A87" s="78" t="s">
        <v>8</v>
      </c>
      <c r="B87" s="39" t="s">
        <v>229</v>
      </c>
      <c r="C87" s="40" t="s">
        <v>234</v>
      </c>
      <c r="D87" s="40" t="s">
        <v>28</v>
      </c>
      <c r="E87" s="40" t="s">
        <v>28</v>
      </c>
      <c r="F87" s="39" t="s">
        <v>1</v>
      </c>
      <c r="G87" s="77"/>
      <c r="H87" s="77"/>
      <c r="I87" s="77"/>
      <c r="J87" s="77"/>
      <c r="K87" s="77"/>
      <c r="L87" s="77"/>
      <c r="M87" s="77"/>
      <c r="N87" s="77"/>
      <c r="O87" s="77"/>
      <c r="P87" s="77"/>
      <c r="Q87" s="77"/>
      <c r="R87" s="77"/>
      <c r="S87" s="77"/>
      <c r="T87" s="77"/>
      <c r="U87" s="77"/>
      <c r="V87" s="77"/>
      <c r="W87" s="77"/>
      <c r="X87" s="80" t="str">
        <f>IF(Table1[[#This Row],[1]]="","","X")</f>
        <v/>
      </c>
      <c r="Y87" s="80" t="str">
        <f>IF(AND(Table1[[#This Row],[2]]="",Table1[[#This Row],[4]]="",Table1[[#This Row],[16]]="",Table1[[#This Row],[17]]=""),"","X")</f>
        <v/>
      </c>
      <c r="Z87" s="80" t="str">
        <f>IF(AND(Table1[[#This Row],[3]]="",Table1[[#This Row],[5]]="",Table1[[#This Row],[6]]="",Table1[[#This Row],[7]]="",Table1[[#This Row],[8]]="",Table1[[#This Row],[9]]="",Table1[[#This Row],[10]]="",Table1[[#This Row],[11]]="",Table1[[#This Row],[12]]="",Table1[[#This Row],[13]]="",Table1[[#This Row],[15]]=""),"","X")</f>
        <v/>
      </c>
      <c r="AA87" s="80" t="str">
        <f>IF(Table1[[#This Row],[14]]="","","X")</f>
        <v/>
      </c>
    </row>
    <row r="88" spans="1:27" ht="51.75" x14ac:dyDescent="0.25">
      <c r="A88" s="78" t="s">
        <v>8</v>
      </c>
      <c r="B88" s="39" t="s">
        <v>230</v>
      </c>
      <c r="C88" s="40" t="s">
        <v>235</v>
      </c>
      <c r="D88" s="40" t="s">
        <v>28</v>
      </c>
      <c r="E88" s="40" t="s">
        <v>28</v>
      </c>
      <c r="F88" s="39" t="s">
        <v>1</v>
      </c>
      <c r="G88" s="77"/>
      <c r="H88" s="77"/>
      <c r="I88" s="77"/>
      <c r="J88" s="77"/>
      <c r="K88" s="77"/>
      <c r="L88" s="77"/>
      <c r="M88" s="77"/>
      <c r="N88" s="77"/>
      <c r="O88" s="77"/>
      <c r="P88" s="77"/>
      <c r="Q88" s="77"/>
      <c r="R88" s="77"/>
      <c r="S88" s="77"/>
      <c r="T88" s="77"/>
      <c r="U88" s="77"/>
      <c r="V88" s="77"/>
      <c r="W88" s="77"/>
      <c r="X88" s="80" t="str">
        <f>IF(Table1[[#This Row],[1]]="","","X")</f>
        <v/>
      </c>
      <c r="Y88" s="80" t="str">
        <f>IF(AND(Table1[[#This Row],[2]]="",Table1[[#This Row],[4]]="",Table1[[#This Row],[16]]="",Table1[[#This Row],[17]]=""),"","X")</f>
        <v/>
      </c>
      <c r="Z88" s="80" t="str">
        <f>IF(AND(Table1[[#This Row],[3]]="",Table1[[#This Row],[5]]="",Table1[[#This Row],[6]]="",Table1[[#This Row],[7]]="",Table1[[#This Row],[8]]="",Table1[[#This Row],[9]]="",Table1[[#This Row],[10]]="",Table1[[#This Row],[11]]="",Table1[[#This Row],[12]]="",Table1[[#This Row],[13]]="",Table1[[#This Row],[15]]=""),"","X")</f>
        <v/>
      </c>
      <c r="AA88" s="80" t="str">
        <f>IF(Table1[[#This Row],[14]]="","","X")</f>
        <v/>
      </c>
    </row>
    <row r="89" spans="1:27" ht="39" x14ac:dyDescent="0.25">
      <c r="A89" s="78" t="s">
        <v>7</v>
      </c>
      <c r="B89" s="39" t="s">
        <v>236</v>
      </c>
      <c r="C89" s="40" t="s">
        <v>239</v>
      </c>
      <c r="D89" s="40" t="s">
        <v>240</v>
      </c>
      <c r="E89" s="40" t="s">
        <v>103</v>
      </c>
      <c r="F89" s="39" t="s">
        <v>37</v>
      </c>
      <c r="G89" s="77"/>
      <c r="H89" s="77"/>
      <c r="I89" s="77"/>
      <c r="J89" s="77"/>
      <c r="K89" s="77"/>
      <c r="L89" s="77"/>
      <c r="M89" s="77"/>
      <c r="N89" s="77"/>
      <c r="O89" s="23" t="s">
        <v>34</v>
      </c>
      <c r="P89" s="77"/>
      <c r="Q89" s="77"/>
      <c r="R89" s="77"/>
      <c r="S89" s="77"/>
      <c r="T89" s="77"/>
      <c r="U89" s="77"/>
      <c r="V89" s="77"/>
      <c r="W89" s="77"/>
      <c r="X89" s="80" t="str">
        <f>IF(Table1[[#This Row],[1]]="","","X")</f>
        <v/>
      </c>
      <c r="Y89" s="80" t="str">
        <f>IF(AND(Table1[[#This Row],[2]]="",Table1[[#This Row],[4]]="",Table1[[#This Row],[16]]="",Table1[[#This Row],[17]]=""),"","X")</f>
        <v/>
      </c>
      <c r="Z89" s="80" t="str">
        <f>IF(AND(Table1[[#This Row],[3]]="",Table1[[#This Row],[5]]="",Table1[[#This Row],[6]]="",Table1[[#This Row],[7]]="",Table1[[#This Row],[8]]="",Table1[[#This Row],[9]]="",Table1[[#This Row],[10]]="",Table1[[#This Row],[11]]="",Table1[[#This Row],[12]]="",Table1[[#This Row],[13]]="",Table1[[#This Row],[15]]=""),"","X")</f>
        <v>X</v>
      </c>
      <c r="AA89" s="80" t="str">
        <f>IF(Table1[[#This Row],[14]]="","","X")</f>
        <v/>
      </c>
    </row>
    <row r="90" spans="1:27" ht="26.25" x14ac:dyDescent="0.25">
      <c r="A90" s="78" t="s">
        <v>7</v>
      </c>
      <c r="B90" s="39" t="s">
        <v>237</v>
      </c>
      <c r="C90" s="40" t="s">
        <v>241</v>
      </c>
      <c r="D90" s="40" t="s">
        <v>242</v>
      </c>
      <c r="E90" s="40" t="s">
        <v>103</v>
      </c>
      <c r="F90" s="39" t="s">
        <v>1</v>
      </c>
      <c r="G90" s="77"/>
      <c r="H90" s="77"/>
      <c r="I90" s="77"/>
      <c r="J90" s="77"/>
      <c r="K90" s="77"/>
      <c r="L90" s="77"/>
      <c r="M90" s="77"/>
      <c r="N90" s="77"/>
      <c r="O90" s="23" t="s">
        <v>34</v>
      </c>
      <c r="P90" s="77"/>
      <c r="Q90" s="77"/>
      <c r="R90" s="77"/>
      <c r="S90" s="77"/>
      <c r="T90" s="77"/>
      <c r="U90" s="77"/>
      <c r="V90" s="77"/>
      <c r="W90" s="77"/>
      <c r="X90" s="80" t="str">
        <f>IF(Table1[[#This Row],[1]]="","","X")</f>
        <v/>
      </c>
      <c r="Y90" s="80" t="str">
        <f>IF(AND(Table1[[#This Row],[2]]="",Table1[[#This Row],[4]]="",Table1[[#This Row],[16]]="",Table1[[#This Row],[17]]=""),"","X")</f>
        <v/>
      </c>
      <c r="Z90" s="80" t="str">
        <f>IF(AND(Table1[[#This Row],[3]]="",Table1[[#This Row],[5]]="",Table1[[#This Row],[6]]="",Table1[[#This Row],[7]]="",Table1[[#This Row],[8]]="",Table1[[#This Row],[9]]="",Table1[[#This Row],[10]]="",Table1[[#This Row],[11]]="",Table1[[#This Row],[12]]="",Table1[[#This Row],[13]]="",Table1[[#This Row],[15]]=""),"","X")</f>
        <v>X</v>
      </c>
      <c r="AA90" s="80" t="str">
        <f>IF(Table1[[#This Row],[14]]="","","X")</f>
        <v/>
      </c>
    </row>
    <row r="91" spans="1:27" ht="26.25" x14ac:dyDescent="0.25">
      <c r="A91" s="78" t="s">
        <v>7</v>
      </c>
      <c r="B91" s="39" t="s">
        <v>238</v>
      </c>
      <c r="C91" s="40" t="s">
        <v>243</v>
      </c>
      <c r="D91" s="40" t="s">
        <v>242</v>
      </c>
      <c r="E91" s="40" t="s">
        <v>103</v>
      </c>
      <c r="F91" s="39" t="s">
        <v>1</v>
      </c>
      <c r="G91" s="77"/>
      <c r="H91" s="77"/>
      <c r="I91" s="77"/>
      <c r="J91" s="77"/>
      <c r="K91" s="77"/>
      <c r="L91" s="23" t="s">
        <v>34</v>
      </c>
      <c r="M91" s="77"/>
      <c r="N91" s="77"/>
      <c r="O91" s="23" t="s">
        <v>34</v>
      </c>
      <c r="P91" s="77"/>
      <c r="Q91" s="77"/>
      <c r="R91" s="77"/>
      <c r="S91" s="77"/>
      <c r="T91" s="77"/>
      <c r="U91" s="77"/>
      <c r="V91" s="77"/>
      <c r="W91" s="77"/>
      <c r="X91" s="80" t="str">
        <f>IF(Table1[[#This Row],[1]]="","","X")</f>
        <v/>
      </c>
      <c r="Y91" s="80" t="str">
        <f>IF(AND(Table1[[#This Row],[2]]="",Table1[[#This Row],[4]]="",Table1[[#This Row],[16]]="",Table1[[#This Row],[17]]=""),"","X")</f>
        <v/>
      </c>
      <c r="Z91" s="80" t="str">
        <f>IF(AND(Table1[[#This Row],[3]]="",Table1[[#This Row],[5]]="",Table1[[#This Row],[6]]="",Table1[[#This Row],[7]]="",Table1[[#This Row],[8]]="",Table1[[#This Row],[9]]="",Table1[[#This Row],[10]]="",Table1[[#This Row],[11]]="",Table1[[#This Row],[12]]="",Table1[[#This Row],[13]]="",Table1[[#This Row],[15]]=""),"","X")</f>
        <v>X</v>
      </c>
      <c r="AA91" s="80" t="str">
        <f>IF(Table1[[#This Row],[14]]="","","X")</f>
        <v/>
      </c>
    </row>
    <row r="92" spans="1:27" ht="77.25" x14ac:dyDescent="0.25">
      <c r="A92" s="78" t="s">
        <v>39</v>
      </c>
      <c r="B92" s="39" t="s">
        <v>244</v>
      </c>
      <c r="C92" s="40" t="s">
        <v>233</v>
      </c>
      <c r="D92" s="40" t="s">
        <v>28</v>
      </c>
      <c r="E92" s="40" t="s">
        <v>28</v>
      </c>
      <c r="F92" s="39" t="s">
        <v>1</v>
      </c>
      <c r="G92" s="77"/>
      <c r="H92" s="77"/>
      <c r="I92" s="77"/>
      <c r="J92" s="77"/>
      <c r="K92" s="77"/>
      <c r="L92" s="77"/>
      <c r="M92" s="77"/>
      <c r="N92" s="77"/>
      <c r="O92" s="77"/>
      <c r="P92" s="77"/>
      <c r="Q92" s="77"/>
      <c r="R92" s="77"/>
      <c r="S92" s="77"/>
      <c r="T92" s="77"/>
      <c r="U92" s="77"/>
      <c r="V92" s="77"/>
      <c r="W92" s="77"/>
      <c r="X92" s="80" t="str">
        <f>IF(Table1[[#This Row],[1]]="","","X")</f>
        <v/>
      </c>
      <c r="Y92" s="80" t="str">
        <f>IF(AND(Table1[[#This Row],[2]]="",Table1[[#This Row],[4]]="",Table1[[#This Row],[16]]="",Table1[[#This Row],[17]]=""),"","X")</f>
        <v/>
      </c>
      <c r="Z92" s="80" t="str">
        <f>IF(AND(Table1[[#This Row],[3]]="",Table1[[#This Row],[5]]="",Table1[[#This Row],[6]]="",Table1[[#This Row],[7]]="",Table1[[#This Row],[8]]="",Table1[[#This Row],[9]]="",Table1[[#This Row],[10]]="",Table1[[#This Row],[11]]="",Table1[[#This Row],[12]]="",Table1[[#This Row],[13]]="",Table1[[#This Row],[15]]=""),"","X")</f>
        <v/>
      </c>
      <c r="AA92" s="80" t="str">
        <f>IF(Table1[[#This Row],[14]]="","","X")</f>
        <v/>
      </c>
    </row>
    <row r="93" spans="1:27" ht="39" x14ac:dyDescent="0.25">
      <c r="A93" s="78" t="s">
        <v>39</v>
      </c>
      <c r="B93" s="39" t="s">
        <v>245</v>
      </c>
      <c r="C93" s="40" t="s">
        <v>247</v>
      </c>
      <c r="D93" s="40" t="s">
        <v>28</v>
      </c>
      <c r="E93" s="40" t="s">
        <v>28</v>
      </c>
      <c r="F93" s="39" t="s">
        <v>1</v>
      </c>
      <c r="G93" s="77"/>
      <c r="H93" s="77"/>
      <c r="I93" s="77"/>
      <c r="J93" s="77"/>
      <c r="K93" s="77"/>
      <c r="L93" s="77"/>
      <c r="M93" s="77"/>
      <c r="N93" s="77"/>
      <c r="O93" s="77"/>
      <c r="P93" s="77"/>
      <c r="Q93" s="77"/>
      <c r="R93" s="77"/>
      <c r="S93" s="77"/>
      <c r="T93" s="77"/>
      <c r="U93" s="77"/>
      <c r="V93" s="77"/>
      <c r="W93" s="77"/>
      <c r="X93" s="80" t="str">
        <f>IF(Table1[[#This Row],[1]]="","","X")</f>
        <v/>
      </c>
      <c r="Y93" s="80" t="str">
        <f>IF(AND(Table1[[#This Row],[2]]="",Table1[[#This Row],[4]]="",Table1[[#This Row],[16]]="",Table1[[#This Row],[17]]=""),"","X")</f>
        <v/>
      </c>
      <c r="Z93" s="80" t="str">
        <f>IF(AND(Table1[[#This Row],[3]]="",Table1[[#This Row],[5]]="",Table1[[#This Row],[6]]="",Table1[[#This Row],[7]]="",Table1[[#This Row],[8]]="",Table1[[#This Row],[9]]="",Table1[[#This Row],[10]]="",Table1[[#This Row],[11]]="",Table1[[#This Row],[12]]="",Table1[[#This Row],[13]]="",Table1[[#This Row],[15]]=""),"","X")</f>
        <v/>
      </c>
      <c r="AA93" s="80" t="str">
        <f>IF(Table1[[#This Row],[14]]="","","X")</f>
        <v/>
      </c>
    </row>
    <row r="94" spans="1:27" ht="51.75" x14ac:dyDescent="0.25">
      <c r="A94" s="78" t="s">
        <v>39</v>
      </c>
      <c r="B94" s="39" t="s">
        <v>246</v>
      </c>
      <c r="C94" s="40" t="s">
        <v>248</v>
      </c>
      <c r="D94" s="40" t="s">
        <v>28</v>
      </c>
      <c r="E94" s="40" t="s">
        <v>28</v>
      </c>
      <c r="F94" s="39" t="s">
        <v>1</v>
      </c>
      <c r="G94" s="77"/>
      <c r="H94" s="77"/>
      <c r="I94" s="77"/>
      <c r="J94" s="77"/>
      <c r="K94" s="77"/>
      <c r="L94" s="77"/>
      <c r="M94" s="77"/>
      <c r="N94" s="77"/>
      <c r="O94" s="77"/>
      <c r="P94" s="77"/>
      <c r="Q94" s="77"/>
      <c r="R94" s="77"/>
      <c r="S94" s="77"/>
      <c r="T94" s="77"/>
      <c r="U94" s="77"/>
      <c r="V94" s="77"/>
      <c r="W94" s="77"/>
      <c r="X94" s="80" t="str">
        <f>IF(Table1[[#This Row],[1]]="","","X")</f>
        <v/>
      </c>
      <c r="Y94" s="80" t="str">
        <f>IF(AND(Table1[[#This Row],[2]]="",Table1[[#This Row],[4]]="",Table1[[#This Row],[16]]="",Table1[[#This Row],[17]]=""),"","X")</f>
        <v/>
      </c>
      <c r="Z94" s="80" t="str">
        <f>IF(AND(Table1[[#This Row],[3]]="",Table1[[#This Row],[5]]="",Table1[[#This Row],[6]]="",Table1[[#This Row],[7]]="",Table1[[#This Row],[8]]="",Table1[[#This Row],[9]]="",Table1[[#This Row],[10]]="",Table1[[#This Row],[11]]="",Table1[[#This Row],[12]]="",Table1[[#This Row],[13]]="",Table1[[#This Row],[15]]=""),"","X")</f>
        <v/>
      </c>
      <c r="AA94" s="80" t="str">
        <f>IF(Table1[[#This Row],[14]]="","","X")</f>
        <v/>
      </c>
    </row>
    <row r="95" spans="1:27" ht="39" x14ac:dyDescent="0.25">
      <c r="A95" s="39" t="s">
        <v>5</v>
      </c>
      <c r="B95" s="39" t="s">
        <v>249</v>
      </c>
      <c r="C95" s="40" t="s">
        <v>250</v>
      </c>
      <c r="D95" s="40" t="s">
        <v>28</v>
      </c>
      <c r="E95" s="40" t="s">
        <v>28</v>
      </c>
      <c r="F95" s="39" t="s">
        <v>37</v>
      </c>
      <c r="G95" s="77"/>
      <c r="H95" s="23" t="s">
        <v>34</v>
      </c>
      <c r="I95" s="77"/>
      <c r="J95" s="77"/>
      <c r="K95" s="77"/>
      <c r="L95" s="23" t="s">
        <v>34</v>
      </c>
      <c r="M95" s="77"/>
      <c r="N95" s="77"/>
      <c r="O95" s="77"/>
      <c r="P95" s="77"/>
      <c r="Q95" s="77"/>
      <c r="R95" s="23" t="s">
        <v>34</v>
      </c>
      <c r="S95" s="77"/>
      <c r="T95" s="77"/>
      <c r="U95" s="77"/>
      <c r="V95" s="77"/>
      <c r="W95" s="77"/>
      <c r="X95" s="80" t="str">
        <f>IF(Table1[[#This Row],[1]]="","","X")</f>
        <v/>
      </c>
      <c r="Y95" s="80" t="str">
        <f>IF(AND(Table1[[#This Row],[2]]="",Table1[[#This Row],[4]]="",Table1[[#This Row],[16]]="",Table1[[#This Row],[17]]=""),"","X")</f>
        <v>X</v>
      </c>
      <c r="Z95" s="80" t="str">
        <f>IF(AND(Table1[[#This Row],[3]]="",Table1[[#This Row],[5]]="",Table1[[#This Row],[6]]="",Table1[[#This Row],[7]]="",Table1[[#This Row],[8]]="",Table1[[#This Row],[9]]="",Table1[[#This Row],[10]]="",Table1[[#This Row],[11]]="",Table1[[#This Row],[12]]="",Table1[[#This Row],[13]]="",Table1[[#This Row],[15]]=""),"","X")</f>
        <v>X</v>
      </c>
      <c r="AA95" s="80" t="str">
        <f>IF(Table1[[#This Row],[14]]="","","X")</f>
        <v/>
      </c>
    </row>
    <row r="96" spans="1:27" ht="26.25" x14ac:dyDescent="0.25">
      <c r="A96" s="78" t="s">
        <v>5</v>
      </c>
      <c r="B96" s="39" t="s">
        <v>251</v>
      </c>
      <c r="C96" s="40" t="s">
        <v>252</v>
      </c>
      <c r="D96" s="40" t="s">
        <v>253</v>
      </c>
      <c r="E96" s="40" t="s">
        <v>30</v>
      </c>
      <c r="F96" s="39" t="s">
        <v>1</v>
      </c>
      <c r="G96" s="77"/>
      <c r="H96" s="23" t="s">
        <v>34</v>
      </c>
      <c r="I96" s="77"/>
      <c r="J96" s="23" t="s">
        <v>34</v>
      </c>
      <c r="K96" s="77"/>
      <c r="L96" s="77"/>
      <c r="M96" s="77"/>
      <c r="N96" s="77"/>
      <c r="O96" s="77"/>
      <c r="P96" s="77"/>
      <c r="Q96" s="77"/>
      <c r="R96" s="77"/>
      <c r="S96" s="77"/>
      <c r="T96" s="77"/>
      <c r="U96" s="77"/>
      <c r="V96" s="77"/>
      <c r="W96" s="77"/>
      <c r="X96" s="80" t="str">
        <f>IF(Table1[[#This Row],[1]]="","","X")</f>
        <v/>
      </c>
      <c r="Y96" s="80" t="str">
        <f>IF(AND(Table1[[#This Row],[2]]="",Table1[[#This Row],[4]]="",Table1[[#This Row],[16]]="",Table1[[#This Row],[17]]=""),"","X")</f>
        <v>X</v>
      </c>
      <c r="Z96" s="80" t="str">
        <f>IF(AND(Table1[[#This Row],[3]]="",Table1[[#This Row],[5]]="",Table1[[#This Row],[6]]="",Table1[[#This Row],[7]]="",Table1[[#This Row],[8]]="",Table1[[#This Row],[9]]="",Table1[[#This Row],[10]]="",Table1[[#This Row],[11]]="",Table1[[#This Row],[12]]="",Table1[[#This Row],[13]]="",Table1[[#This Row],[15]]=""),"","X")</f>
        <v/>
      </c>
      <c r="AA96" s="80" t="str">
        <f>IF(Table1[[#This Row],[14]]="","","X")</f>
        <v/>
      </c>
    </row>
    <row r="97" spans="1:27" ht="64.5" x14ac:dyDescent="0.25">
      <c r="A97" s="78" t="s">
        <v>5</v>
      </c>
      <c r="B97" s="39" t="s">
        <v>254</v>
      </c>
      <c r="C97" s="40" t="s">
        <v>255</v>
      </c>
      <c r="D97" s="40" t="s">
        <v>28</v>
      </c>
      <c r="E97" s="40" t="s">
        <v>28</v>
      </c>
      <c r="F97" s="39" t="s">
        <v>37</v>
      </c>
      <c r="G97" s="77"/>
      <c r="H97" s="77"/>
      <c r="I97" s="77"/>
      <c r="J97" s="77"/>
      <c r="K97" s="77"/>
      <c r="L97" s="77"/>
      <c r="M97" s="77"/>
      <c r="N97" s="77"/>
      <c r="O97" s="77"/>
      <c r="P97" s="77"/>
      <c r="Q97" s="77"/>
      <c r="R97" s="77"/>
      <c r="S97" s="77"/>
      <c r="T97" s="23" t="s">
        <v>34</v>
      </c>
      <c r="U97" s="77"/>
      <c r="V97" s="77"/>
      <c r="W97" s="77"/>
      <c r="X97" s="80" t="str">
        <f>IF(Table1[[#This Row],[1]]="","","X")</f>
        <v/>
      </c>
      <c r="Y97" s="80" t="str">
        <f>IF(AND(Table1[[#This Row],[2]]="",Table1[[#This Row],[4]]="",Table1[[#This Row],[16]]="",Table1[[#This Row],[17]]=""),"","X")</f>
        <v/>
      </c>
      <c r="Z97" s="80" t="str">
        <f>IF(AND(Table1[[#This Row],[3]]="",Table1[[#This Row],[5]]="",Table1[[#This Row],[6]]="",Table1[[#This Row],[7]]="",Table1[[#This Row],[8]]="",Table1[[#This Row],[9]]="",Table1[[#This Row],[10]]="",Table1[[#This Row],[11]]="",Table1[[#This Row],[12]]="",Table1[[#This Row],[13]]="",Table1[[#This Row],[15]]=""),"","X")</f>
        <v/>
      </c>
      <c r="AA97" s="80" t="str">
        <f>IF(Table1[[#This Row],[14]]="","","X")</f>
        <v>X</v>
      </c>
    </row>
    <row r="98" spans="1:27" ht="39" x14ac:dyDescent="0.25">
      <c r="A98" s="78" t="s">
        <v>5</v>
      </c>
      <c r="B98" s="39" t="s">
        <v>256</v>
      </c>
      <c r="C98" s="40" t="s">
        <v>257</v>
      </c>
      <c r="D98" s="40" t="s">
        <v>258</v>
      </c>
      <c r="E98" s="40" t="s">
        <v>30</v>
      </c>
      <c r="F98" s="39" t="s">
        <v>37</v>
      </c>
      <c r="G98" s="77"/>
      <c r="H98" s="77"/>
      <c r="I98" s="77"/>
      <c r="J98" s="77"/>
      <c r="K98" s="77"/>
      <c r="L98" s="77"/>
      <c r="M98" s="77"/>
      <c r="N98" s="77"/>
      <c r="O98" s="77"/>
      <c r="P98" s="77"/>
      <c r="Q98" s="77"/>
      <c r="R98" s="77"/>
      <c r="S98" s="77"/>
      <c r="T98" s="77"/>
      <c r="U98" s="23" t="s">
        <v>34</v>
      </c>
      <c r="V98" s="77"/>
      <c r="W98" s="23" t="s">
        <v>34</v>
      </c>
      <c r="X98" s="80" t="str">
        <f>IF(Table1[[#This Row],[1]]="","","X")</f>
        <v/>
      </c>
      <c r="Y98" s="80" t="str">
        <f>IF(AND(Table1[[#This Row],[2]]="",Table1[[#This Row],[4]]="",Table1[[#This Row],[16]]="",Table1[[#This Row],[17]]=""),"","X")</f>
        <v>X</v>
      </c>
      <c r="Z98" s="80" t="str">
        <f>IF(AND(Table1[[#This Row],[3]]="",Table1[[#This Row],[5]]="",Table1[[#This Row],[6]]="",Table1[[#This Row],[7]]="",Table1[[#This Row],[8]]="",Table1[[#This Row],[9]]="",Table1[[#This Row],[10]]="",Table1[[#This Row],[11]]="",Table1[[#This Row],[12]]="",Table1[[#This Row],[13]]="",Table1[[#This Row],[15]]=""),"","X")</f>
        <v>X</v>
      </c>
      <c r="AA98" s="80" t="str">
        <f>IF(Table1[[#This Row],[14]]="","","X")</f>
        <v/>
      </c>
    </row>
    <row r="99" spans="1:27" ht="26.25" x14ac:dyDescent="0.25">
      <c r="A99" s="78" t="s">
        <v>5</v>
      </c>
      <c r="B99" s="39" t="s">
        <v>259</v>
      </c>
      <c r="C99" s="40" t="s">
        <v>260</v>
      </c>
      <c r="D99" s="40" t="s">
        <v>258</v>
      </c>
      <c r="E99" s="40" t="s">
        <v>30</v>
      </c>
      <c r="F99" s="39" t="s">
        <v>37</v>
      </c>
      <c r="G99" s="77"/>
      <c r="H99" s="77"/>
      <c r="I99" s="77"/>
      <c r="J99" s="77"/>
      <c r="K99" s="77"/>
      <c r="L99" s="77"/>
      <c r="M99" s="77"/>
      <c r="N99" s="77"/>
      <c r="O99" s="77"/>
      <c r="P99" s="77"/>
      <c r="Q99" s="77"/>
      <c r="R99" s="77"/>
      <c r="S99" s="77"/>
      <c r="T99" s="77"/>
      <c r="U99" s="23" t="s">
        <v>34</v>
      </c>
      <c r="V99" s="77"/>
      <c r="W99" s="23" t="s">
        <v>34</v>
      </c>
      <c r="X99" s="80" t="str">
        <f>IF(Table1[[#This Row],[1]]="","","X")</f>
        <v/>
      </c>
      <c r="Y99" s="80" t="str">
        <f>IF(AND(Table1[[#This Row],[2]]="",Table1[[#This Row],[4]]="",Table1[[#This Row],[16]]="",Table1[[#This Row],[17]]=""),"","X")</f>
        <v>X</v>
      </c>
      <c r="Z99" s="80" t="str">
        <f>IF(AND(Table1[[#This Row],[3]]="",Table1[[#This Row],[5]]="",Table1[[#This Row],[6]]="",Table1[[#This Row],[7]]="",Table1[[#This Row],[8]]="",Table1[[#This Row],[9]]="",Table1[[#This Row],[10]]="",Table1[[#This Row],[11]]="",Table1[[#This Row],[12]]="",Table1[[#This Row],[13]]="",Table1[[#This Row],[15]]=""),"","X")</f>
        <v>X</v>
      </c>
      <c r="AA99" s="80" t="str">
        <f>IF(Table1[[#This Row],[14]]="","","X")</f>
        <v/>
      </c>
    </row>
    <row r="100" spans="1:27" ht="51.75" x14ac:dyDescent="0.25">
      <c r="A100" s="78" t="s">
        <v>5</v>
      </c>
      <c r="B100" s="39" t="s">
        <v>261</v>
      </c>
      <c r="C100" s="40" t="s">
        <v>262</v>
      </c>
      <c r="D100" s="40" t="s">
        <v>263</v>
      </c>
      <c r="E100" s="40" t="s">
        <v>30</v>
      </c>
      <c r="F100" s="39" t="s">
        <v>37</v>
      </c>
      <c r="G100" s="77"/>
      <c r="H100" s="77"/>
      <c r="I100" s="77"/>
      <c r="J100" s="77"/>
      <c r="K100" s="77"/>
      <c r="L100" s="77"/>
      <c r="M100" s="77"/>
      <c r="N100" s="77"/>
      <c r="O100" s="77"/>
      <c r="P100" s="77"/>
      <c r="Q100" s="77"/>
      <c r="R100" s="23" t="s">
        <v>34</v>
      </c>
      <c r="S100" s="77"/>
      <c r="T100" s="77"/>
      <c r="U100" s="77"/>
      <c r="V100" s="77"/>
      <c r="W100" s="23" t="s">
        <v>34</v>
      </c>
      <c r="X100" s="80" t="str">
        <f>IF(Table1[[#This Row],[1]]="","","X")</f>
        <v/>
      </c>
      <c r="Y100" s="80" t="str">
        <f>IF(AND(Table1[[#This Row],[2]]="",Table1[[#This Row],[4]]="",Table1[[#This Row],[16]]="",Table1[[#This Row],[17]]=""),"","X")</f>
        <v>X</v>
      </c>
      <c r="Z100" s="80" t="str">
        <f>IF(AND(Table1[[#This Row],[3]]="",Table1[[#This Row],[5]]="",Table1[[#This Row],[6]]="",Table1[[#This Row],[7]]="",Table1[[#This Row],[8]]="",Table1[[#This Row],[9]]="",Table1[[#This Row],[10]]="",Table1[[#This Row],[11]]="",Table1[[#This Row],[12]]="",Table1[[#This Row],[13]]="",Table1[[#This Row],[15]]=""),"","X")</f>
        <v>X</v>
      </c>
      <c r="AA100" s="80" t="str">
        <f>IF(Table1[[#This Row],[14]]="","","X")</f>
        <v/>
      </c>
    </row>
    <row r="101" spans="1:27" ht="64.5" x14ac:dyDescent="0.25">
      <c r="A101" s="78" t="s">
        <v>5</v>
      </c>
      <c r="B101" s="39" t="s">
        <v>264</v>
      </c>
      <c r="C101" s="40" t="s">
        <v>279</v>
      </c>
      <c r="D101" s="40" t="s">
        <v>28</v>
      </c>
      <c r="E101" s="40" t="s">
        <v>28</v>
      </c>
      <c r="F101" s="39" t="s">
        <v>1</v>
      </c>
      <c r="G101" s="77"/>
      <c r="H101" s="23" t="s">
        <v>34</v>
      </c>
      <c r="I101" s="77"/>
      <c r="J101" s="77"/>
      <c r="K101" s="77"/>
      <c r="L101" s="23" t="s">
        <v>34</v>
      </c>
      <c r="M101" s="77"/>
      <c r="N101" s="23" t="s">
        <v>34</v>
      </c>
      <c r="O101" s="77"/>
      <c r="P101" s="77"/>
      <c r="Q101" s="77"/>
      <c r="R101" s="77"/>
      <c r="S101" s="77"/>
      <c r="T101" s="77"/>
      <c r="U101" s="77"/>
      <c r="V101" s="77"/>
      <c r="W101" s="77"/>
      <c r="X101" s="80" t="str">
        <f>IF(Table1[[#This Row],[1]]="","","X")</f>
        <v/>
      </c>
      <c r="Y101" s="80" t="str">
        <f>IF(AND(Table1[[#This Row],[2]]="",Table1[[#This Row],[4]]="",Table1[[#This Row],[16]]="",Table1[[#This Row],[17]]=""),"","X")</f>
        <v>X</v>
      </c>
      <c r="Z101" s="80" t="str">
        <f>IF(AND(Table1[[#This Row],[3]]="",Table1[[#This Row],[5]]="",Table1[[#This Row],[6]]="",Table1[[#This Row],[7]]="",Table1[[#This Row],[8]]="",Table1[[#This Row],[9]]="",Table1[[#This Row],[10]]="",Table1[[#This Row],[11]]="",Table1[[#This Row],[12]]="",Table1[[#This Row],[13]]="",Table1[[#This Row],[15]]=""),"","X")</f>
        <v>X</v>
      </c>
      <c r="AA101" s="80" t="str">
        <f>IF(Table1[[#This Row],[14]]="","","X")</f>
        <v/>
      </c>
    </row>
    <row r="102" spans="1:27" ht="26.25" x14ac:dyDescent="0.25">
      <c r="A102" s="78" t="s">
        <v>5</v>
      </c>
      <c r="B102" s="39" t="s">
        <v>265</v>
      </c>
      <c r="C102" s="40" t="s">
        <v>280</v>
      </c>
      <c r="D102" s="40" t="s">
        <v>112</v>
      </c>
      <c r="E102" s="40" t="s">
        <v>30</v>
      </c>
      <c r="F102" s="39" t="s">
        <v>37</v>
      </c>
      <c r="G102" s="77"/>
      <c r="H102" s="77"/>
      <c r="I102" s="77"/>
      <c r="J102" s="77"/>
      <c r="K102" s="77"/>
      <c r="L102" s="77"/>
      <c r="M102" s="77"/>
      <c r="N102" s="77"/>
      <c r="O102" s="77"/>
      <c r="P102" s="77"/>
      <c r="Q102" s="77"/>
      <c r="R102" s="77"/>
      <c r="S102" s="77"/>
      <c r="T102" s="77"/>
      <c r="U102" s="23" t="s">
        <v>34</v>
      </c>
      <c r="V102" s="77"/>
      <c r="W102" s="23" t="s">
        <v>34</v>
      </c>
      <c r="X102" s="80" t="str">
        <f>IF(Table1[[#This Row],[1]]="","","X")</f>
        <v/>
      </c>
      <c r="Y102" s="80" t="str">
        <f>IF(AND(Table1[[#This Row],[2]]="",Table1[[#This Row],[4]]="",Table1[[#This Row],[16]]="",Table1[[#This Row],[17]]=""),"","X")</f>
        <v>X</v>
      </c>
      <c r="Z102" s="80" t="str">
        <f>IF(AND(Table1[[#This Row],[3]]="",Table1[[#This Row],[5]]="",Table1[[#This Row],[6]]="",Table1[[#This Row],[7]]="",Table1[[#This Row],[8]]="",Table1[[#This Row],[9]]="",Table1[[#This Row],[10]]="",Table1[[#This Row],[11]]="",Table1[[#This Row],[12]]="",Table1[[#This Row],[13]]="",Table1[[#This Row],[15]]=""),"","X")</f>
        <v>X</v>
      </c>
      <c r="AA102" s="80" t="str">
        <f>IF(Table1[[#This Row],[14]]="","","X")</f>
        <v/>
      </c>
    </row>
    <row r="103" spans="1:27" ht="26.25" x14ac:dyDescent="0.25">
      <c r="A103" s="78" t="s">
        <v>5</v>
      </c>
      <c r="B103" s="39" t="s">
        <v>266</v>
      </c>
      <c r="C103" s="40" t="s">
        <v>281</v>
      </c>
      <c r="D103" s="40" t="s">
        <v>28</v>
      </c>
      <c r="E103" s="40" t="s">
        <v>28</v>
      </c>
      <c r="F103" s="39" t="s">
        <v>37</v>
      </c>
      <c r="G103" s="77"/>
      <c r="H103" s="77"/>
      <c r="I103" s="77"/>
      <c r="J103" s="77"/>
      <c r="K103" s="77"/>
      <c r="L103" s="77"/>
      <c r="M103" s="77"/>
      <c r="N103" s="77"/>
      <c r="O103" s="77"/>
      <c r="P103" s="77"/>
      <c r="Q103" s="77"/>
      <c r="R103" s="77"/>
      <c r="S103" s="77"/>
      <c r="T103" s="77"/>
      <c r="U103" s="77"/>
      <c r="V103" s="77"/>
      <c r="W103" s="77"/>
      <c r="X103" s="80" t="str">
        <f>IF(Table1[[#This Row],[1]]="","","X")</f>
        <v/>
      </c>
      <c r="Y103" s="80" t="str">
        <f>IF(AND(Table1[[#This Row],[2]]="",Table1[[#This Row],[4]]="",Table1[[#This Row],[16]]="",Table1[[#This Row],[17]]=""),"","X")</f>
        <v/>
      </c>
      <c r="Z103" s="80" t="str">
        <f>IF(AND(Table1[[#This Row],[3]]="",Table1[[#This Row],[5]]="",Table1[[#This Row],[6]]="",Table1[[#This Row],[7]]="",Table1[[#This Row],[8]]="",Table1[[#This Row],[9]]="",Table1[[#This Row],[10]]="",Table1[[#This Row],[11]]="",Table1[[#This Row],[12]]="",Table1[[#This Row],[13]]="",Table1[[#This Row],[15]]=""),"","X")</f>
        <v/>
      </c>
      <c r="AA103" s="80" t="str">
        <f>IF(Table1[[#This Row],[14]]="","","X")</f>
        <v/>
      </c>
    </row>
    <row r="104" spans="1:27" ht="39" x14ac:dyDescent="0.25">
      <c r="A104" s="78" t="s">
        <v>5</v>
      </c>
      <c r="B104" s="39" t="s">
        <v>267</v>
      </c>
      <c r="C104" s="40" t="s">
        <v>282</v>
      </c>
      <c r="D104" s="40" t="s">
        <v>28</v>
      </c>
      <c r="E104" s="40" t="s">
        <v>28</v>
      </c>
      <c r="F104" s="39" t="s">
        <v>37</v>
      </c>
      <c r="G104" s="77"/>
      <c r="H104" s="23" t="s">
        <v>34</v>
      </c>
      <c r="I104" s="77"/>
      <c r="J104" s="77"/>
      <c r="K104" s="77"/>
      <c r="L104" s="23" t="s">
        <v>34</v>
      </c>
      <c r="M104" s="77"/>
      <c r="N104" s="77"/>
      <c r="O104" s="77"/>
      <c r="P104" s="77"/>
      <c r="Q104" s="77"/>
      <c r="R104" s="23" t="s">
        <v>34</v>
      </c>
      <c r="S104" s="77"/>
      <c r="T104" s="77"/>
      <c r="U104" s="77"/>
      <c r="V104" s="77"/>
      <c r="W104" s="23" t="s">
        <v>34</v>
      </c>
      <c r="X104" s="80" t="str">
        <f>IF(Table1[[#This Row],[1]]="","","X")</f>
        <v/>
      </c>
      <c r="Y104" s="80" t="str">
        <f>IF(AND(Table1[[#This Row],[2]]="",Table1[[#This Row],[4]]="",Table1[[#This Row],[16]]="",Table1[[#This Row],[17]]=""),"","X")</f>
        <v>X</v>
      </c>
      <c r="Z104" s="80" t="str">
        <f>IF(AND(Table1[[#This Row],[3]]="",Table1[[#This Row],[5]]="",Table1[[#This Row],[6]]="",Table1[[#This Row],[7]]="",Table1[[#This Row],[8]]="",Table1[[#This Row],[9]]="",Table1[[#This Row],[10]]="",Table1[[#This Row],[11]]="",Table1[[#This Row],[12]]="",Table1[[#This Row],[13]]="",Table1[[#This Row],[15]]=""),"","X")</f>
        <v>X</v>
      </c>
      <c r="AA104" s="80" t="str">
        <f>IF(Table1[[#This Row],[14]]="","","X")</f>
        <v/>
      </c>
    </row>
    <row r="105" spans="1:27" ht="51.75" x14ac:dyDescent="0.25">
      <c r="A105" s="78" t="s">
        <v>5</v>
      </c>
      <c r="B105" s="39" t="s">
        <v>268</v>
      </c>
      <c r="C105" s="40" t="s">
        <v>283</v>
      </c>
      <c r="D105" s="40" t="s">
        <v>28</v>
      </c>
      <c r="E105" s="40" t="s">
        <v>28</v>
      </c>
      <c r="F105" s="39" t="s">
        <v>37</v>
      </c>
      <c r="G105" s="77"/>
      <c r="H105" s="23" t="s">
        <v>34</v>
      </c>
      <c r="I105" s="77"/>
      <c r="J105" s="77"/>
      <c r="K105" s="77"/>
      <c r="L105" s="23" t="s">
        <v>34</v>
      </c>
      <c r="M105" s="77"/>
      <c r="N105" s="77"/>
      <c r="O105" s="77"/>
      <c r="P105" s="77"/>
      <c r="Q105" s="77"/>
      <c r="R105" s="77"/>
      <c r="S105" s="77"/>
      <c r="T105" s="77"/>
      <c r="U105" s="77"/>
      <c r="V105" s="77"/>
      <c r="W105" s="23" t="s">
        <v>34</v>
      </c>
      <c r="X105" s="80" t="str">
        <f>IF(Table1[[#This Row],[1]]="","","X")</f>
        <v/>
      </c>
      <c r="Y105" s="80" t="str">
        <f>IF(AND(Table1[[#This Row],[2]]="",Table1[[#This Row],[4]]="",Table1[[#This Row],[16]]="",Table1[[#This Row],[17]]=""),"","X")</f>
        <v>X</v>
      </c>
      <c r="Z105" s="80" t="str">
        <f>IF(AND(Table1[[#This Row],[3]]="",Table1[[#This Row],[5]]="",Table1[[#This Row],[6]]="",Table1[[#This Row],[7]]="",Table1[[#This Row],[8]]="",Table1[[#This Row],[9]]="",Table1[[#This Row],[10]]="",Table1[[#This Row],[11]]="",Table1[[#This Row],[12]]="",Table1[[#This Row],[13]]="",Table1[[#This Row],[15]]=""),"","X")</f>
        <v>X</v>
      </c>
      <c r="AA105" s="80" t="str">
        <f>IF(Table1[[#This Row],[14]]="","","X")</f>
        <v/>
      </c>
    </row>
    <row r="106" spans="1:27" ht="39" x14ac:dyDescent="0.25">
      <c r="A106" s="78" t="s">
        <v>5</v>
      </c>
      <c r="B106" s="39" t="s">
        <v>269</v>
      </c>
      <c r="C106" s="40" t="s">
        <v>284</v>
      </c>
      <c r="D106" s="40" t="s">
        <v>285</v>
      </c>
      <c r="E106" s="40" t="s">
        <v>30</v>
      </c>
      <c r="F106" s="39" t="s">
        <v>1</v>
      </c>
      <c r="G106" s="77"/>
      <c r="H106" s="23" t="s">
        <v>34</v>
      </c>
      <c r="I106" s="77"/>
      <c r="J106" s="77"/>
      <c r="K106" s="77"/>
      <c r="L106" s="23" t="s">
        <v>34</v>
      </c>
      <c r="M106" s="77"/>
      <c r="N106" s="77"/>
      <c r="O106" s="77"/>
      <c r="P106" s="77"/>
      <c r="Q106" s="77"/>
      <c r="R106" s="77"/>
      <c r="S106" s="77"/>
      <c r="T106" s="77"/>
      <c r="U106" s="77"/>
      <c r="V106" s="77"/>
      <c r="W106" s="77"/>
      <c r="X106" s="80" t="str">
        <f>IF(Table1[[#This Row],[1]]="","","X")</f>
        <v/>
      </c>
      <c r="Y106" s="80" t="str">
        <f>IF(AND(Table1[[#This Row],[2]]="",Table1[[#This Row],[4]]="",Table1[[#This Row],[16]]="",Table1[[#This Row],[17]]=""),"","X")</f>
        <v>X</v>
      </c>
      <c r="Z106" s="80" t="str">
        <f>IF(AND(Table1[[#This Row],[3]]="",Table1[[#This Row],[5]]="",Table1[[#This Row],[6]]="",Table1[[#This Row],[7]]="",Table1[[#This Row],[8]]="",Table1[[#This Row],[9]]="",Table1[[#This Row],[10]]="",Table1[[#This Row],[11]]="",Table1[[#This Row],[12]]="",Table1[[#This Row],[13]]="",Table1[[#This Row],[15]]=""),"","X")</f>
        <v>X</v>
      </c>
      <c r="AA106" s="80" t="str">
        <f>IF(Table1[[#This Row],[14]]="","","X")</f>
        <v/>
      </c>
    </row>
    <row r="107" spans="1:27" ht="51.75" x14ac:dyDescent="0.25">
      <c r="A107" s="78" t="s">
        <v>5</v>
      </c>
      <c r="B107" s="39" t="s">
        <v>270</v>
      </c>
      <c r="C107" s="40" t="s">
        <v>286</v>
      </c>
      <c r="D107" s="40" t="s">
        <v>287</v>
      </c>
      <c r="E107" s="40" t="s">
        <v>30</v>
      </c>
      <c r="F107" s="39" t="s">
        <v>37</v>
      </c>
      <c r="G107" s="77"/>
      <c r="H107" s="77"/>
      <c r="I107" s="77"/>
      <c r="J107" s="77"/>
      <c r="K107" s="77"/>
      <c r="L107" s="23" t="s">
        <v>34</v>
      </c>
      <c r="M107" s="77"/>
      <c r="N107" s="77"/>
      <c r="O107" s="77"/>
      <c r="P107" s="77"/>
      <c r="Q107" s="77"/>
      <c r="R107" s="77"/>
      <c r="S107" s="77"/>
      <c r="T107" s="77"/>
      <c r="U107" s="23" t="s">
        <v>34</v>
      </c>
      <c r="V107" s="77"/>
      <c r="W107" s="23" t="s">
        <v>34</v>
      </c>
      <c r="X107" s="80" t="str">
        <f>IF(Table1[[#This Row],[1]]="","","X")</f>
        <v/>
      </c>
      <c r="Y107" s="80" t="str">
        <f>IF(AND(Table1[[#This Row],[2]]="",Table1[[#This Row],[4]]="",Table1[[#This Row],[16]]="",Table1[[#This Row],[17]]=""),"","X")</f>
        <v>X</v>
      </c>
      <c r="Z107" s="80" t="str">
        <f>IF(AND(Table1[[#This Row],[3]]="",Table1[[#This Row],[5]]="",Table1[[#This Row],[6]]="",Table1[[#This Row],[7]]="",Table1[[#This Row],[8]]="",Table1[[#This Row],[9]]="",Table1[[#This Row],[10]]="",Table1[[#This Row],[11]]="",Table1[[#This Row],[12]]="",Table1[[#This Row],[13]]="",Table1[[#This Row],[15]]=""),"","X")</f>
        <v>X</v>
      </c>
      <c r="AA107" s="80" t="str">
        <f>IF(Table1[[#This Row],[14]]="","","X")</f>
        <v/>
      </c>
    </row>
    <row r="108" spans="1:27" ht="42" customHeight="1" x14ac:dyDescent="0.25">
      <c r="A108" s="78" t="s">
        <v>5</v>
      </c>
      <c r="B108" s="39" t="s">
        <v>271</v>
      </c>
      <c r="C108" s="40" t="s">
        <v>288</v>
      </c>
      <c r="D108" s="40" t="s">
        <v>28</v>
      </c>
      <c r="E108" s="40" t="s">
        <v>28</v>
      </c>
      <c r="F108" s="39" t="s">
        <v>1</v>
      </c>
      <c r="G108" s="77"/>
      <c r="H108" s="23"/>
      <c r="I108" s="77"/>
      <c r="J108" s="77"/>
      <c r="K108" s="77"/>
      <c r="L108" s="23" t="s">
        <v>34</v>
      </c>
      <c r="M108" s="77"/>
      <c r="N108" s="77"/>
      <c r="O108" s="77"/>
      <c r="P108" s="77"/>
      <c r="Q108" s="77"/>
      <c r="R108" s="77"/>
      <c r="S108" s="77"/>
      <c r="T108" s="23" t="s">
        <v>34</v>
      </c>
      <c r="U108" s="23"/>
      <c r="V108" s="77"/>
      <c r="W108" s="23" t="s">
        <v>34</v>
      </c>
      <c r="X108" s="80" t="str">
        <f>IF(Table1[[#This Row],[1]]="","","X")</f>
        <v/>
      </c>
      <c r="Y108" s="80" t="str">
        <f>IF(AND(Table1[[#This Row],[2]]="",Table1[[#This Row],[4]]="",Table1[[#This Row],[16]]="",Table1[[#This Row],[17]]=""),"","X")</f>
        <v>X</v>
      </c>
      <c r="Z108" s="80" t="str">
        <f>IF(AND(Table1[[#This Row],[3]]="",Table1[[#This Row],[5]]="",Table1[[#This Row],[6]]="",Table1[[#This Row],[7]]="",Table1[[#This Row],[8]]="",Table1[[#This Row],[9]]="",Table1[[#This Row],[10]]="",Table1[[#This Row],[11]]="",Table1[[#This Row],[12]]="",Table1[[#This Row],[13]]="",Table1[[#This Row],[15]]=""),"","X")</f>
        <v>X</v>
      </c>
      <c r="AA108" s="80" t="str">
        <f>IF(Table1[[#This Row],[14]]="","","X")</f>
        <v>X</v>
      </c>
    </row>
    <row r="109" spans="1:27" ht="90" x14ac:dyDescent="0.25">
      <c r="A109" s="78" t="s">
        <v>5</v>
      </c>
      <c r="B109" s="39" t="s">
        <v>272</v>
      </c>
      <c r="C109" s="40" t="s">
        <v>289</v>
      </c>
      <c r="D109" s="40" t="s">
        <v>28</v>
      </c>
      <c r="E109" s="40" t="s">
        <v>28</v>
      </c>
      <c r="F109" s="39" t="s">
        <v>1</v>
      </c>
      <c r="G109" s="77"/>
      <c r="H109" s="23" t="s">
        <v>34</v>
      </c>
      <c r="I109" s="77"/>
      <c r="J109" s="23" t="s">
        <v>34</v>
      </c>
      <c r="K109" s="77"/>
      <c r="L109" s="77"/>
      <c r="M109" s="77"/>
      <c r="N109" s="77"/>
      <c r="O109" s="77"/>
      <c r="P109" s="77"/>
      <c r="Q109" s="77"/>
      <c r="R109" s="77"/>
      <c r="S109" s="77"/>
      <c r="T109" s="77"/>
      <c r="U109" s="77"/>
      <c r="V109" s="77"/>
      <c r="W109" s="23" t="s">
        <v>34</v>
      </c>
      <c r="X109" s="80" t="str">
        <f>IF(Table1[[#This Row],[1]]="","","X")</f>
        <v/>
      </c>
      <c r="Y109" s="80" t="str">
        <f>IF(AND(Table1[[#This Row],[2]]="",Table1[[#This Row],[4]]="",Table1[[#This Row],[16]]="",Table1[[#This Row],[17]]=""),"","X")</f>
        <v>X</v>
      </c>
      <c r="Z109" s="80" t="str">
        <f>IF(AND(Table1[[#This Row],[3]]="",Table1[[#This Row],[5]]="",Table1[[#This Row],[6]]="",Table1[[#This Row],[7]]="",Table1[[#This Row],[8]]="",Table1[[#This Row],[9]]="",Table1[[#This Row],[10]]="",Table1[[#This Row],[11]]="",Table1[[#This Row],[12]]="",Table1[[#This Row],[13]]="",Table1[[#This Row],[15]]=""),"","X")</f>
        <v/>
      </c>
      <c r="AA109" s="80" t="str">
        <f>IF(Table1[[#This Row],[14]]="","","X")</f>
        <v/>
      </c>
    </row>
    <row r="110" spans="1:27" ht="51.75" x14ac:dyDescent="0.25">
      <c r="A110" s="78" t="s">
        <v>5</v>
      </c>
      <c r="B110" s="39" t="s">
        <v>273</v>
      </c>
      <c r="C110" s="40" t="s">
        <v>290</v>
      </c>
      <c r="D110" s="40" t="s">
        <v>28</v>
      </c>
      <c r="E110" s="40" t="s">
        <v>28</v>
      </c>
      <c r="F110" s="39" t="s">
        <v>37</v>
      </c>
      <c r="G110" s="77"/>
      <c r="H110" s="23" t="s">
        <v>34</v>
      </c>
      <c r="I110" s="77"/>
      <c r="J110" s="23" t="s">
        <v>34</v>
      </c>
      <c r="K110" s="77"/>
      <c r="L110" s="77"/>
      <c r="M110" s="77"/>
      <c r="N110" s="77"/>
      <c r="O110" s="77"/>
      <c r="P110" s="77"/>
      <c r="Q110" s="77"/>
      <c r="R110" s="77"/>
      <c r="S110" s="77"/>
      <c r="T110" s="77"/>
      <c r="U110" s="77"/>
      <c r="V110" s="77"/>
      <c r="W110" s="23" t="s">
        <v>34</v>
      </c>
      <c r="X110" s="80" t="str">
        <f>IF(Table1[[#This Row],[1]]="","","X")</f>
        <v/>
      </c>
      <c r="Y110" s="80" t="str">
        <f>IF(AND(Table1[[#This Row],[2]]="",Table1[[#This Row],[4]]="",Table1[[#This Row],[16]]="",Table1[[#This Row],[17]]=""),"","X")</f>
        <v>X</v>
      </c>
      <c r="Z110" s="80" t="str">
        <f>IF(AND(Table1[[#This Row],[3]]="",Table1[[#This Row],[5]]="",Table1[[#This Row],[6]]="",Table1[[#This Row],[7]]="",Table1[[#This Row],[8]]="",Table1[[#This Row],[9]]="",Table1[[#This Row],[10]]="",Table1[[#This Row],[11]]="",Table1[[#This Row],[12]]="",Table1[[#This Row],[13]]="",Table1[[#This Row],[15]]=""),"","X")</f>
        <v/>
      </c>
      <c r="AA110" s="80" t="str">
        <f>IF(Table1[[#This Row],[14]]="","","X")</f>
        <v/>
      </c>
    </row>
    <row r="111" spans="1:27" ht="64.5" x14ac:dyDescent="0.25">
      <c r="A111" s="78" t="s">
        <v>5</v>
      </c>
      <c r="B111" s="39" t="s">
        <v>274</v>
      </c>
      <c r="C111" s="40" t="s">
        <v>291</v>
      </c>
      <c r="D111" s="40" t="s">
        <v>28</v>
      </c>
      <c r="E111" s="40" t="s">
        <v>28</v>
      </c>
      <c r="F111" s="39" t="s">
        <v>1</v>
      </c>
      <c r="G111" s="77"/>
      <c r="H111" s="23" t="s">
        <v>34</v>
      </c>
      <c r="I111" s="77"/>
      <c r="J111" s="23" t="s">
        <v>34</v>
      </c>
      <c r="K111" s="77"/>
      <c r="L111" s="77"/>
      <c r="M111" s="23" t="s">
        <v>34</v>
      </c>
      <c r="N111" s="77"/>
      <c r="O111" s="77"/>
      <c r="P111" s="77"/>
      <c r="Q111" s="77"/>
      <c r="R111" s="77"/>
      <c r="S111" s="77"/>
      <c r="T111" s="77"/>
      <c r="U111" s="77"/>
      <c r="V111" s="77"/>
      <c r="W111" s="23" t="s">
        <v>34</v>
      </c>
      <c r="X111" s="80" t="str">
        <f>IF(Table1[[#This Row],[1]]="","","X")</f>
        <v/>
      </c>
      <c r="Y111" s="80" t="str">
        <f>IF(AND(Table1[[#This Row],[2]]="",Table1[[#This Row],[4]]="",Table1[[#This Row],[16]]="",Table1[[#This Row],[17]]=""),"","X")</f>
        <v>X</v>
      </c>
      <c r="Z111" s="80" t="str">
        <f>IF(AND(Table1[[#This Row],[3]]="",Table1[[#This Row],[5]]="",Table1[[#This Row],[6]]="",Table1[[#This Row],[7]]="",Table1[[#This Row],[8]]="",Table1[[#This Row],[9]]="",Table1[[#This Row],[10]]="",Table1[[#This Row],[11]]="",Table1[[#This Row],[12]]="",Table1[[#This Row],[13]]="",Table1[[#This Row],[15]]=""),"","X")</f>
        <v>X</v>
      </c>
      <c r="AA111" s="80" t="str">
        <f>IF(Table1[[#This Row],[14]]="","","X")</f>
        <v/>
      </c>
    </row>
    <row r="112" spans="1:27" ht="64.5" x14ac:dyDescent="0.25">
      <c r="A112" s="78" t="s">
        <v>5</v>
      </c>
      <c r="B112" s="39" t="s">
        <v>275</v>
      </c>
      <c r="C112" s="40" t="s">
        <v>292</v>
      </c>
      <c r="D112" s="40" t="s">
        <v>293</v>
      </c>
      <c r="E112" s="40" t="s">
        <v>30</v>
      </c>
      <c r="F112" s="39" t="s">
        <v>1</v>
      </c>
      <c r="G112" s="77"/>
      <c r="H112" s="77"/>
      <c r="I112" s="77"/>
      <c r="J112" s="77"/>
      <c r="K112" s="77"/>
      <c r="L112" s="23" t="s">
        <v>34</v>
      </c>
      <c r="M112" s="77"/>
      <c r="N112" s="77"/>
      <c r="O112" s="77"/>
      <c r="P112" s="77"/>
      <c r="Q112" s="77"/>
      <c r="R112" s="77"/>
      <c r="S112" s="77"/>
      <c r="T112" s="77"/>
      <c r="U112" s="23" t="s">
        <v>34</v>
      </c>
      <c r="V112" s="77"/>
      <c r="W112" s="77"/>
      <c r="X112" s="80" t="str">
        <f>IF(Table1[[#This Row],[1]]="","","X")</f>
        <v/>
      </c>
      <c r="Y112" s="80" t="str">
        <f>IF(AND(Table1[[#This Row],[2]]="",Table1[[#This Row],[4]]="",Table1[[#This Row],[16]]="",Table1[[#This Row],[17]]=""),"","X")</f>
        <v/>
      </c>
      <c r="Z112" s="80" t="str">
        <f>IF(AND(Table1[[#This Row],[3]]="",Table1[[#This Row],[5]]="",Table1[[#This Row],[6]]="",Table1[[#This Row],[7]]="",Table1[[#This Row],[8]]="",Table1[[#This Row],[9]]="",Table1[[#This Row],[10]]="",Table1[[#This Row],[11]]="",Table1[[#This Row],[12]]="",Table1[[#This Row],[13]]="",Table1[[#This Row],[15]]=""),"","X")</f>
        <v>X</v>
      </c>
      <c r="AA112" s="80" t="str">
        <f>IF(Table1[[#This Row],[14]]="","","X")</f>
        <v/>
      </c>
    </row>
    <row r="113" spans="1:27" ht="64.5" x14ac:dyDescent="0.25">
      <c r="A113" s="78" t="s">
        <v>5</v>
      </c>
      <c r="B113" s="39" t="s">
        <v>276</v>
      </c>
      <c r="C113" s="40" t="s">
        <v>294</v>
      </c>
      <c r="D113" s="40" t="s">
        <v>28</v>
      </c>
      <c r="E113" s="40" t="s">
        <v>28</v>
      </c>
      <c r="F113" s="39" t="s">
        <v>1</v>
      </c>
      <c r="G113" s="77"/>
      <c r="H113" s="77"/>
      <c r="I113" s="77"/>
      <c r="J113" s="77"/>
      <c r="K113" s="77"/>
      <c r="L113" s="77"/>
      <c r="M113" s="77"/>
      <c r="N113" s="77"/>
      <c r="O113" s="77"/>
      <c r="P113" s="77"/>
      <c r="Q113" s="77"/>
      <c r="R113" s="77"/>
      <c r="S113" s="77"/>
      <c r="T113" s="77"/>
      <c r="U113" s="77"/>
      <c r="V113" s="77"/>
      <c r="W113" s="23" t="s">
        <v>34</v>
      </c>
      <c r="X113" s="80" t="str">
        <f>IF(Table1[[#This Row],[1]]="","","X")</f>
        <v/>
      </c>
      <c r="Y113" s="80" t="str">
        <f>IF(AND(Table1[[#This Row],[2]]="",Table1[[#This Row],[4]]="",Table1[[#This Row],[16]]="",Table1[[#This Row],[17]]=""),"","X")</f>
        <v>X</v>
      </c>
      <c r="Z113" s="80" t="str">
        <f>IF(AND(Table1[[#This Row],[3]]="",Table1[[#This Row],[5]]="",Table1[[#This Row],[6]]="",Table1[[#This Row],[7]]="",Table1[[#This Row],[8]]="",Table1[[#This Row],[9]]="",Table1[[#This Row],[10]]="",Table1[[#This Row],[11]]="",Table1[[#This Row],[12]]="",Table1[[#This Row],[13]]="",Table1[[#This Row],[15]]=""),"","X")</f>
        <v/>
      </c>
      <c r="AA113" s="80" t="str">
        <f>IF(Table1[[#This Row],[14]]="","","X")</f>
        <v/>
      </c>
    </row>
    <row r="114" spans="1:27" ht="39" x14ac:dyDescent="0.25">
      <c r="A114" s="78" t="s">
        <v>5</v>
      </c>
      <c r="B114" s="39" t="s">
        <v>277</v>
      </c>
      <c r="C114" s="40" t="s">
        <v>295</v>
      </c>
      <c r="D114" s="40" t="s">
        <v>28</v>
      </c>
      <c r="E114" s="40" t="s">
        <v>28</v>
      </c>
      <c r="F114" s="39" t="s">
        <v>1</v>
      </c>
      <c r="G114" s="77"/>
      <c r="H114" s="23" t="s">
        <v>34</v>
      </c>
      <c r="I114" s="77"/>
      <c r="J114" s="77"/>
      <c r="K114" s="77"/>
      <c r="L114" s="23" t="s">
        <v>34</v>
      </c>
      <c r="M114" s="77"/>
      <c r="N114" s="77"/>
      <c r="O114" s="77"/>
      <c r="P114" s="77"/>
      <c r="Q114" s="77"/>
      <c r="R114" s="77"/>
      <c r="S114" s="77"/>
      <c r="T114" s="77"/>
      <c r="U114" s="77"/>
      <c r="V114" s="77"/>
      <c r="W114" s="23" t="s">
        <v>34</v>
      </c>
      <c r="X114" s="80" t="str">
        <f>IF(Table1[[#This Row],[1]]="","","X")</f>
        <v/>
      </c>
      <c r="Y114" s="80" t="str">
        <f>IF(AND(Table1[[#This Row],[2]]="",Table1[[#This Row],[4]]="",Table1[[#This Row],[16]]="",Table1[[#This Row],[17]]=""),"","X")</f>
        <v>X</v>
      </c>
      <c r="Z114" s="80" t="str">
        <f>IF(AND(Table1[[#This Row],[3]]="",Table1[[#This Row],[5]]="",Table1[[#This Row],[6]]="",Table1[[#This Row],[7]]="",Table1[[#This Row],[8]]="",Table1[[#This Row],[9]]="",Table1[[#This Row],[10]]="",Table1[[#This Row],[11]]="",Table1[[#This Row],[12]]="",Table1[[#This Row],[13]]="",Table1[[#This Row],[15]]=""),"","X")</f>
        <v>X</v>
      </c>
      <c r="AA114" s="80" t="str">
        <f>IF(Table1[[#This Row],[14]]="","","X")</f>
        <v/>
      </c>
    </row>
    <row r="115" spans="1:27" ht="39" x14ac:dyDescent="0.25">
      <c r="A115" s="78" t="s">
        <v>5</v>
      </c>
      <c r="B115" s="39" t="s">
        <v>278</v>
      </c>
      <c r="C115" s="40" t="s">
        <v>296</v>
      </c>
      <c r="D115" s="40" t="s">
        <v>297</v>
      </c>
      <c r="E115" s="40" t="s">
        <v>30</v>
      </c>
      <c r="F115" s="39" t="s">
        <v>1</v>
      </c>
      <c r="G115" s="77"/>
      <c r="H115" s="77"/>
      <c r="I115" s="77"/>
      <c r="J115" s="77"/>
      <c r="K115" s="77"/>
      <c r="L115" s="23" t="s">
        <v>34</v>
      </c>
      <c r="M115" s="77"/>
      <c r="N115" s="77"/>
      <c r="O115" s="77"/>
      <c r="P115" s="77"/>
      <c r="Q115" s="77"/>
      <c r="R115" s="77"/>
      <c r="S115" s="77"/>
      <c r="T115" s="77"/>
      <c r="U115" s="77"/>
      <c r="V115" s="77"/>
      <c r="W115" s="23" t="s">
        <v>34</v>
      </c>
      <c r="X115" s="80" t="str">
        <f>IF(Table1[[#This Row],[1]]="","","X")</f>
        <v/>
      </c>
      <c r="Y115" s="80" t="str">
        <f>IF(AND(Table1[[#This Row],[2]]="",Table1[[#This Row],[4]]="",Table1[[#This Row],[16]]="",Table1[[#This Row],[17]]=""),"","X")</f>
        <v>X</v>
      </c>
      <c r="Z115" s="80" t="str">
        <f>IF(AND(Table1[[#This Row],[3]]="",Table1[[#This Row],[5]]="",Table1[[#This Row],[6]]="",Table1[[#This Row],[7]]="",Table1[[#This Row],[8]]="",Table1[[#This Row],[9]]="",Table1[[#This Row],[10]]="",Table1[[#This Row],[11]]="",Table1[[#This Row],[12]]="",Table1[[#This Row],[13]]="",Table1[[#This Row],[15]]=""),"","X")</f>
        <v>X</v>
      </c>
      <c r="AA115" s="80" t="str">
        <f>IF(Table1[[#This Row],[14]]="","","X")</f>
        <v/>
      </c>
    </row>
    <row r="116" spans="1:27" ht="15.75" x14ac:dyDescent="0.25">
      <c r="A116" s="78" t="s">
        <v>6</v>
      </c>
      <c r="B116" s="39" t="s">
        <v>298</v>
      </c>
      <c r="C116" s="40" t="s">
        <v>306</v>
      </c>
      <c r="D116" s="40" t="s">
        <v>28</v>
      </c>
      <c r="E116" s="40" t="s">
        <v>28</v>
      </c>
      <c r="F116" s="39" t="s">
        <v>1</v>
      </c>
      <c r="G116" s="77"/>
      <c r="H116" s="23" t="s">
        <v>34</v>
      </c>
      <c r="I116" s="77"/>
      <c r="J116" s="23"/>
      <c r="K116" s="77"/>
      <c r="L116" s="77"/>
      <c r="M116" s="77"/>
      <c r="N116" s="77"/>
      <c r="O116" s="77"/>
      <c r="P116" s="77"/>
      <c r="Q116" s="77"/>
      <c r="R116" s="77"/>
      <c r="S116" s="77"/>
      <c r="T116" s="77"/>
      <c r="U116" s="77"/>
      <c r="V116" s="77"/>
      <c r="W116" s="23" t="s">
        <v>34</v>
      </c>
      <c r="X116" s="80" t="str">
        <f>IF(Table1[[#This Row],[1]]="","","X")</f>
        <v/>
      </c>
      <c r="Y116" s="80" t="str">
        <f>IF(AND(Table1[[#This Row],[2]]="",Table1[[#This Row],[4]]="",Table1[[#This Row],[16]]="",Table1[[#This Row],[17]]=""),"","X")</f>
        <v>X</v>
      </c>
      <c r="Z116" s="80" t="str">
        <f>IF(AND(Table1[[#This Row],[3]]="",Table1[[#This Row],[5]]="",Table1[[#This Row],[6]]="",Table1[[#This Row],[7]]="",Table1[[#This Row],[8]]="",Table1[[#This Row],[9]]="",Table1[[#This Row],[10]]="",Table1[[#This Row],[11]]="",Table1[[#This Row],[12]]="",Table1[[#This Row],[13]]="",Table1[[#This Row],[15]]=""),"","X")</f>
        <v/>
      </c>
      <c r="AA116" s="80" t="str">
        <f>IF(Table1[[#This Row],[14]]="","","X")</f>
        <v/>
      </c>
    </row>
    <row r="117" spans="1:27" ht="31.5" customHeight="1" x14ac:dyDescent="0.25">
      <c r="A117" s="78" t="s">
        <v>6</v>
      </c>
      <c r="B117" s="39" t="s">
        <v>299</v>
      </c>
      <c r="C117" s="40" t="s">
        <v>305</v>
      </c>
      <c r="D117" s="40" t="s">
        <v>28</v>
      </c>
      <c r="E117" s="40" t="s">
        <v>28</v>
      </c>
      <c r="F117" s="39" t="s">
        <v>1</v>
      </c>
      <c r="G117" s="77"/>
      <c r="H117" s="77"/>
      <c r="I117" s="77"/>
      <c r="J117" s="77"/>
      <c r="K117" s="77"/>
      <c r="L117" s="77"/>
      <c r="M117" s="77"/>
      <c r="N117" s="77"/>
      <c r="O117" s="77"/>
      <c r="P117" s="77"/>
      <c r="Q117" s="77"/>
      <c r="R117" s="77"/>
      <c r="S117" s="77"/>
      <c r="T117" s="77"/>
      <c r="U117" s="77"/>
      <c r="V117" s="77"/>
      <c r="W117" s="77"/>
      <c r="X117" s="80" t="str">
        <f>IF(Table1[[#This Row],[1]]="","","X")</f>
        <v/>
      </c>
      <c r="Y117" s="80" t="str">
        <f>IF(AND(Table1[[#This Row],[2]]="",Table1[[#This Row],[4]]="",Table1[[#This Row],[16]]="",Table1[[#This Row],[17]]=""),"","X")</f>
        <v/>
      </c>
      <c r="Z117" s="80" t="str">
        <f>IF(AND(Table1[[#This Row],[3]]="",Table1[[#This Row],[5]]="",Table1[[#This Row],[6]]="",Table1[[#This Row],[7]]="",Table1[[#This Row],[8]]="",Table1[[#This Row],[9]]="",Table1[[#This Row],[10]]="",Table1[[#This Row],[11]]="",Table1[[#This Row],[12]]="",Table1[[#This Row],[13]]="",Table1[[#This Row],[15]]=""),"","X")</f>
        <v/>
      </c>
      <c r="AA117" s="80" t="str">
        <f>IF(Table1[[#This Row],[14]]="","","X")</f>
        <v/>
      </c>
    </row>
    <row r="118" spans="1:27" ht="39" x14ac:dyDescent="0.25">
      <c r="A118" s="78" t="s">
        <v>6</v>
      </c>
      <c r="B118" s="39" t="s">
        <v>300</v>
      </c>
      <c r="C118" s="40" t="s">
        <v>304</v>
      </c>
      <c r="D118" s="40" t="s">
        <v>28</v>
      </c>
      <c r="E118" s="40" t="s">
        <v>28</v>
      </c>
      <c r="F118" s="39" t="s">
        <v>1</v>
      </c>
      <c r="G118" s="77"/>
      <c r="H118" s="77"/>
      <c r="I118" s="77"/>
      <c r="J118" s="77"/>
      <c r="K118" s="77"/>
      <c r="L118" s="23" t="s">
        <v>34</v>
      </c>
      <c r="M118" s="23" t="s">
        <v>34</v>
      </c>
      <c r="N118" s="77"/>
      <c r="O118" s="77"/>
      <c r="P118" s="77"/>
      <c r="Q118" s="77"/>
      <c r="R118" s="77"/>
      <c r="S118" s="77"/>
      <c r="T118" s="77"/>
      <c r="U118" s="77"/>
      <c r="V118" s="77"/>
      <c r="W118" s="23" t="s">
        <v>34</v>
      </c>
      <c r="X118" s="80" t="str">
        <f>IF(Table1[[#This Row],[1]]="","","X")</f>
        <v/>
      </c>
      <c r="Y118" s="80" t="str">
        <f>IF(AND(Table1[[#This Row],[2]]="",Table1[[#This Row],[4]]="",Table1[[#This Row],[16]]="",Table1[[#This Row],[17]]=""),"","X")</f>
        <v>X</v>
      </c>
      <c r="Z118" s="80" t="str">
        <f>IF(AND(Table1[[#This Row],[3]]="",Table1[[#This Row],[5]]="",Table1[[#This Row],[6]]="",Table1[[#This Row],[7]]="",Table1[[#This Row],[8]]="",Table1[[#This Row],[9]]="",Table1[[#This Row],[10]]="",Table1[[#This Row],[11]]="",Table1[[#This Row],[12]]="",Table1[[#This Row],[13]]="",Table1[[#This Row],[15]]=""),"","X")</f>
        <v>X</v>
      </c>
      <c r="AA118" s="80" t="str">
        <f>IF(Table1[[#This Row],[14]]="","","X")</f>
        <v/>
      </c>
    </row>
    <row r="119" spans="1:27" ht="39" x14ac:dyDescent="0.25">
      <c r="A119" s="78" t="s">
        <v>6</v>
      </c>
      <c r="B119" s="39" t="s">
        <v>301</v>
      </c>
      <c r="C119" s="40" t="s">
        <v>302</v>
      </c>
      <c r="D119" s="40" t="s">
        <v>303</v>
      </c>
      <c r="E119" s="40" t="s">
        <v>30</v>
      </c>
      <c r="F119" s="39" t="s">
        <v>1</v>
      </c>
      <c r="G119" s="77"/>
      <c r="H119" s="23" t="s">
        <v>34</v>
      </c>
      <c r="I119" s="77"/>
      <c r="J119" s="77"/>
      <c r="K119" s="77"/>
      <c r="L119" s="23" t="s">
        <v>34</v>
      </c>
      <c r="M119" s="23" t="s">
        <v>34</v>
      </c>
      <c r="N119" s="77"/>
      <c r="O119" s="77"/>
      <c r="P119" s="77"/>
      <c r="Q119" s="77"/>
      <c r="R119" s="77"/>
      <c r="S119" s="77"/>
      <c r="T119" s="77"/>
      <c r="U119" s="77"/>
      <c r="V119" s="77"/>
      <c r="W119" s="23" t="s">
        <v>34</v>
      </c>
      <c r="X119" s="80" t="str">
        <f>IF(Table1[[#This Row],[1]]="","","X")</f>
        <v/>
      </c>
      <c r="Y119" s="80" t="str">
        <f>IF(AND(Table1[[#This Row],[2]]="",Table1[[#This Row],[4]]="",Table1[[#This Row],[16]]="",Table1[[#This Row],[17]]=""),"","X")</f>
        <v>X</v>
      </c>
      <c r="Z119" s="80" t="str">
        <f>IF(AND(Table1[[#This Row],[3]]="",Table1[[#This Row],[5]]="",Table1[[#This Row],[6]]="",Table1[[#This Row],[7]]="",Table1[[#This Row],[8]]="",Table1[[#This Row],[9]]="",Table1[[#This Row],[10]]="",Table1[[#This Row],[11]]="",Table1[[#This Row],[12]]="",Table1[[#This Row],[13]]="",Table1[[#This Row],[15]]=""),"","X")</f>
        <v>X</v>
      </c>
      <c r="AA119" s="80" t="str">
        <f>IF(Table1[[#This Row],[14]]="","","X")</f>
        <v/>
      </c>
    </row>
    <row r="120" spans="1:27" ht="51.75" x14ac:dyDescent="0.25">
      <c r="A120" s="78" t="s">
        <v>66</v>
      </c>
      <c r="B120" s="39" t="s">
        <v>307</v>
      </c>
      <c r="C120" s="40" t="s">
        <v>309</v>
      </c>
      <c r="D120" s="40" t="s">
        <v>28</v>
      </c>
      <c r="E120" s="40" t="s">
        <v>28</v>
      </c>
      <c r="F120" s="39" t="s">
        <v>1</v>
      </c>
      <c r="G120" s="77"/>
      <c r="H120" s="77"/>
      <c r="I120" s="77"/>
      <c r="J120" s="77"/>
      <c r="K120" s="77"/>
      <c r="L120" s="23" t="s">
        <v>34</v>
      </c>
      <c r="M120" s="23" t="s">
        <v>34</v>
      </c>
      <c r="N120" s="77"/>
      <c r="O120" s="77"/>
      <c r="P120" s="77"/>
      <c r="Q120" s="77"/>
      <c r="R120" s="77"/>
      <c r="S120" s="77"/>
      <c r="T120" s="77"/>
      <c r="U120" s="77"/>
      <c r="V120" s="77"/>
      <c r="W120" s="23" t="s">
        <v>34</v>
      </c>
      <c r="X120" s="80" t="str">
        <f>IF(Table1[[#This Row],[1]]="","","X")</f>
        <v/>
      </c>
      <c r="Y120" s="80" t="str">
        <f>IF(AND(Table1[[#This Row],[2]]="",Table1[[#This Row],[4]]="",Table1[[#This Row],[16]]="",Table1[[#This Row],[17]]=""),"","X")</f>
        <v>X</v>
      </c>
      <c r="Z120" s="80" t="str">
        <f>IF(AND(Table1[[#This Row],[3]]="",Table1[[#This Row],[5]]="",Table1[[#This Row],[6]]="",Table1[[#This Row],[7]]="",Table1[[#This Row],[8]]="",Table1[[#This Row],[9]]="",Table1[[#This Row],[10]]="",Table1[[#This Row],[11]]="",Table1[[#This Row],[12]]="",Table1[[#This Row],[13]]="",Table1[[#This Row],[15]]=""),"","X")</f>
        <v>X</v>
      </c>
      <c r="AA120" s="80" t="str">
        <f>IF(Table1[[#This Row],[14]]="","","X")</f>
        <v/>
      </c>
    </row>
    <row r="121" spans="1:27" ht="51.75" x14ac:dyDescent="0.25">
      <c r="A121" s="78" t="s">
        <v>66</v>
      </c>
      <c r="B121" s="39" t="s">
        <v>308</v>
      </c>
      <c r="C121" s="40" t="s">
        <v>310</v>
      </c>
      <c r="D121" s="40" t="s">
        <v>28</v>
      </c>
      <c r="E121" s="40" t="s">
        <v>28</v>
      </c>
      <c r="F121" s="39" t="s">
        <v>1</v>
      </c>
      <c r="G121" s="77"/>
      <c r="H121" s="77"/>
      <c r="I121" s="77"/>
      <c r="J121" s="77"/>
      <c r="K121" s="77"/>
      <c r="L121" s="23" t="s">
        <v>34</v>
      </c>
      <c r="M121" s="23" t="s">
        <v>34</v>
      </c>
      <c r="N121" s="77"/>
      <c r="O121" s="77"/>
      <c r="P121" s="77"/>
      <c r="Q121" s="77"/>
      <c r="R121" s="77"/>
      <c r="S121" s="77"/>
      <c r="T121" s="77"/>
      <c r="U121" s="77"/>
      <c r="V121" s="77"/>
      <c r="W121" s="23" t="s">
        <v>34</v>
      </c>
      <c r="X121" s="80" t="str">
        <f>IF(Table1[[#This Row],[1]]="","","X")</f>
        <v/>
      </c>
      <c r="Y121" s="80" t="str">
        <f>IF(AND(Table1[[#This Row],[2]]="",Table1[[#This Row],[4]]="",Table1[[#This Row],[16]]="",Table1[[#This Row],[17]]=""),"","X")</f>
        <v>X</v>
      </c>
      <c r="Z121" s="80" t="str">
        <f>IF(AND(Table1[[#This Row],[3]]="",Table1[[#This Row],[5]]="",Table1[[#This Row],[6]]="",Table1[[#This Row],[7]]="",Table1[[#This Row],[8]]="",Table1[[#This Row],[9]]="",Table1[[#This Row],[10]]="",Table1[[#This Row],[11]]="",Table1[[#This Row],[12]]="",Table1[[#This Row],[13]]="",Table1[[#This Row],[15]]=""),"","X")</f>
        <v>X</v>
      </c>
      <c r="AA121" s="80" t="str">
        <f>IF(Table1[[#This Row],[14]]="","","X")</f>
        <v/>
      </c>
    </row>
    <row r="122" spans="1:27" ht="26.25" x14ac:dyDescent="0.25">
      <c r="A122" s="78" t="s">
        <v>8</v>
      </c>
      <c r="B122" s="39" t="s">
        <v>312</v>
      </c>
      <c r="C122" s="40" t="s">
        <v>311</v>
      </c>
      <c r="D122" s="40" t="s">
        <v>28</v>
      </c>
      <c r="E122" s="40" t="s">
        <v>28</v>
      </c>
      <c r="F122" s="39" t="s">
        <v>1</v>
      </c>
      <c r="G122" s="77"/>
      <c r="H122" s="23" t="s">
        <v>34</v>
      </c>
      <c r="I122" s="77"/>
      <c r="J122" s="23" t="s">
        <v>34</v>
      </c>
      <c r="K122" s="77"/>
      <c r="L122" s="23" t="s">
        <v>34</v>
      </c>
      <c r="M122" s="77"/>
      <c r="N122" s="77"/>
      <c r="O122" s="77"/>
      <c r="P122" s="77"/>
      <c r="Q122" s="77"/>
      <c r="R122" s="77"/>
      <c r="S122" s="77"/>
      <c r="T122" s="77"/>
      <c r="U122" s="77"/>
      <c r="V122" s="77"/>
      <c r="W122" s="77"/>
      <c r="X122" s="80" t="str">
        <f>IF(Table1[[#This Row],[1]]="","","X")</f>
        <v/>
      </c>
      <c r="Y122" s="80" t="str">
        <f>IF(AND(Table1[[#This Row],[2]]="",Table1[[#This Row],[4]]="",Table1[[#This Row],[16]]="",Table1[[#This Row],[17]]=""),"","X")</f>
        <v>X</v>
      </c>
      <c r="Z122" s="80" t="str">
        <f>IF(AND(Table1[[#This Row],[3]]="",Table1[[#This Row],[5]]="",Table1[[#This Row],[6]]="",Table1[[#This Row],[7]]="",Table1[[#This Row],[8]]="",Table1[[#This Row],[9]]="",Table1[[#This Row],[10]]="",Table1[[#This Row],[11]]="",Table1[[#This Row],[12]]="",Table1[[#This Row],[13]]="",Table1[[#This Row],[15]]=""),"","X")</f>
        <v>X</v>
      </c>
      <c r="AA122" s="80" t="str">
        <f>IF(Table1[[#This Row],[14]]="","","X")</f>
        <v/>
      </c>
    </row>
    <row r="123" spans="1:27" ht="39" x14ac:dyDescent="0.25">
      <c r="A123" s="78" t="s">
        <v>7</v>
      </c>
      <c r="B123" s="39" t="s">
        <v>313</v>
      </c>
      <c r="C123" s="40" t="s">
        <v>314</v>
      </c>
      <c r="D123" s="40" t="s">
        <v>240</v>
      </c>
      <c r="E123" s="40" t="s">
        <v>103</v>
      </c>
      <c r="F123" s="39" t="s">
        <v>1</v>
      </c>
      <c r="G123" s="77"/>
      <c r="H123" s="77"/>
      <c r="I123" s="77"/>
      <c r="J123" s="77"/>
      <c r="K123" s="77"/>
      <c r="L123" s="77"/>
      <c r="M123" s="77"/>
      <c r="N123" s="77"/>
      <c r="O123" s="23" t="s">
        <v>34</v>
      </c>
      <c r="P123" s="77"/>
      <c r="Q123" s="77"/>
      <c r="R123" s="77"/>
      <c r="S123" s="77"/>
      <c r="T123" s="77"/>
      <c r="U123" s="77"/>
      <c r="V123" s="77"/>
      <c r="W123" s="77"/>
      <c r="X123" s="80" t="str">
        <f>IF(Table1[[#This Row],[1]]="","","X")</f>
        <v/>
      </c>
      <c r="Y123" s="80" t="str">
        <f>IF(AND(Table1[[#This Row],[2]]="",Table1[[#This Row],[4]]="",Table1[[#This Row],[16]]="",Table1[[#This Row],[17]]=""),"","X")</f>
        <v/>
      </c>
      <c r="Z123" s="80" t="str">
        <f>IF(AND(Table1[[#This Row],[3]]="",Table1[[#This Row],[5]]="",Table1[[#This Row],[6]]="",Table1[[#This Row],[7]]="",Table1[[#This Row],[8]]="",Table1[[#This Row],[9]]="",Table1[[#This Row],[10]]="",Table1[[#This Row],[11]]="",Table1[[#This Row],[12]]="",Table1[[#This Row],[13]]="",Table1[[#This Row],[15]]=""),"","X")</f>
        <v>X</v>
      </c>
      <c r="AA123" s="80" t="str">
        <f>IF(Table1[[#This Row],[14]]="","","X")</f>
        <v/>
      </c>
    </row>
    <row r="124" spans="1:27" ht="15.75" x14ac:dyDescent="0.25">
      <c r="A124" s="78" t="s">
        <v>5</v>
      </c>
      <c r="B124" s="39" t="s">
        <v>315</v>
      </c>
      <c r="C124" s="40" t="s">
        <v>318</v>
      </c>
      <c r="D124" s="40" t="s">
        <v>139</v>
      </c>
      <c r="E124" s="74" t="s">
        <v>139</v>
      </c>
      <c r="F124" s="39" t="s">
        <v>1</v>
      </c>
      <c r="G124" s="77"/>
      <c r="H124" s="23" t="s">
        <v>34</v>
      </c>
      <c r="I124" s="77"/>
      <c r="J124" s="77"/>
      <c r="K124" s="77"/>
      <c r="L124" s="23" t="s">
        <v>34</v>
      </c>
      <c r="M124" s="77"/>
      <c r="N124" s="77"/>
      <c r="O124" s="77"/>
      <c r="P124" s="77"/>
      <c r="Q124" s="77"/>
      <c r="R124" s="77"/>
      <c r="S124" s="77"/>
      <c r="T124" s="77"/>
      <c r="U124" s="77"/>
      <c r="V124" s="77"/>
      <c r="W124" s="23" t="s">
        <v>34</v>
      </c>
      <c r="X124" s="80" t="str">
        <f>IF(Table1[[#This Row],[1]]="","","X")</f>
        <v/>
      </c>
      <c r="Y124" s="80" t="str">
        <f>IF(AND(Table1[[#This Row],[2]]="",Table1[[#This Row],[4]]="",Table1[[#This Row],[16]]="",Table1[[#This Row],[17]]=""),"","X")</f>
        <v>X</v>
      </c>
      <c r="Z124" s="80" t="str">
        <f>IF(AND(Table1[[#This Row],[3]]="",Table1[[#This Row],[5]]="",Table1[[#This Row],[6]]="",Table1[[#This Row],[7]]="",Table1[[#This Row],[8]]="",Table1[[#This Row],[9]]="",Table1[[#This Row],[10]]="",Table1[[#This Row],[11]]="",Table1[[#This Row],[12]]="",Table1[[#This Row],[13]]="",Table1[[#This Row],[15]]=""),"","X")</f>
        <v>X</v>
      </c>
      <c r="AA124" s="80" t="str">
        <f>IF(Table1[[#This Row],[14]]="","","X")</f>
        <v/>
      </c>
    </row>
    <row r="125" spans="1:27" ht="26.25" x14ac:dyDescent="0.25">
      <c r="A125" s="78" t="s">
        <v>5</v>
      </c>
      <c r="B125" s="39" t="s">
        <v>316</v>
      </c>
      <c r="C125" s="40" t="s">
        <v>319</v>
      </c>
      <c r="D125" s="40" t="s">
        <v>28</v>
      </c>
      <c r="E125" s="40" t="s">
        <v>28</v>
      </c>
      <c r="F125" s="39" t="s">
        <v>1</v>
      </c>
      <c r="G125" s="77"/>
      <c r="H125" s="77"/>
      <c r="I125" s="77"/>
      <c r="J125" s="77"/>
      <c r="K125" s="77"/>
      <c r="L125" s="23" t="s">
        <v>34</v>
      </c>
      <c r="M125" s="23" t="s">
        <v>34</v>
      </c>
      <c r="N125" s="77"/>
      <c r="O125" s="77"/>
      <c r="P125" s="77"/>
      <c r="Q125" s="77"/>
      <c r="R125" s="77"/>
      <c r="S125" s="77"/>
      <c r="T125" s="77"/>
      <c r="U125" s="77"/>
      <c r="V125" s="77"/>
      <c r="W125" s="23" t="s">
        <v>34</v>
      </c>
      <c r="X125" s="80" t="str">
        <f>IF(Table1[[#This Row],[1]]="","","X")</f>
        <v/>
      </c>
      <c r="Y125" s="80" t="str">
        <f>IF(AND(Table1[[#This Row],[2]]="",Table1[[#This Row],[4]]="",Table1[[#This Row],[16]]="",Table1[[#This Row],[17]]=""),"","X")</f>
        <v>X</v>
      </c>
      <c r="Z125" s="80" t="str">
        <f>IF(AND(Table1[[#This Row],[3]]="",Table1[[#This Row],[5]]="",Table1[[#This Row],[6]]="",Table1[[#This Row],[7]]="",Table1[[#This Row],[8]]="",Table1[[#This Row],[9]]="",Table1[[#This Row],[10]]="",Table1[[#This Row],[11]]="",Table1[[#This Row],[12]]="",Table1[[#This Row],[13]]="",Table1[[#This Row],[15]]=""),"","X")</f>
        <v>X</v>
      </c>
      <c r="AA125" s="80" t="str">
        <f>IF(Table1[[#This Row],[14]]="","","X")</f>
        <v/>
      </c>
    </row>
    <row r="126" spans="1:27" ht="39" x14ac:dyDescent="0.25">
      <c r="A126" s="78" t="s">
        <v>5</v>
      </c>
      <c r="B126" s="39" t="s">
        <v>317</v>
      </c>
      <c r="C126" s="40" t="s">
        <v>320</v>
      </c>
      <c r="D126" s="40" t="s">
        <v>303</v>
      </c>
      <c r="E126" s="40" t="s">
        <v>30</v>
      </c>
      <c r="F126" s="39" t="s">
        <v>1</v>
      </c>
      <c r="G126" s="77"/>
      <c r="H126" s="23" t="s">
        <v>34</v>
      </c>
      <c r="I126" s="77"/>
      <c r="J126" s="77"/>
      <c r="K126" s="77"/>
      <c r="L126" s="23" t="s">
        <v>34</v>
      </c>
      <c r="M126" s="23" t="s">
        <v>34</v>
      </c>
      <c r="N126" s="77"/>
      <c r="O126" s="77"/>
      <c r="P126" s="77"/>
      <c r="Q126" s="77"/>
      <c r="R126" s="77"/>
      <c r="S126" s="77"/>
      <c r="T126" s="77"/>
      <c r="U126" s="77"/>
      <c r="V126" s="77"/>
      <c r="W126" s="23" t="s">
        <v>34</v>
      </c>
      <c r="X126" s="80" t="str">
        <f>IF(Table1[[#This Row],[1]]="","","X")</f>
        <v/>
      </c>
      <c r="Y126" s="80" t="str">
        <f>IF(AND(Table1[[#This Row],[2]]="",Table1[[#This Row],[4]]="",Table1[[#This Row],[16]]="",Table1[[#This Row],[17]]=""),"","X")</f>
        <v>X</v>
      </c>
      <c r="Z126" s="80" t="str">
        <f>IF(AND(Table1[[#This Row],[3]]="",Table1[[#This Row],[5]]="",Table1[[#This Row],[6]]="",Table1[[#This Row],[7]]="",Table1[[#This Row],[8]]="",Table1[[#This Row],[9]]="",Table1[[#This Row],[10]]="",Table1[[#This Row],[11]]="",Table1[[#This Row],[12]]="",Table1[[#This Row],[13]]="",Table1[[#This Row],[15]]=""),"","X")</f>
        <v>X</v>
      </c>
      <c r="AA126" s="80" t="str">
        <f>IF(Table1[[#This Row],[14]]="","","X")</f>
        <v/>
      </c>
    </row>
    <row r="127" spans="1:27" ht="39" x14ac:dyDescent="0.25">
      <c r="A127" s="78" t="s">
        <v>9</v>
      </c>
      <c r="B127" s="39" t="s">
        <v>321</v>
      </c>
      <c r="C127" s="40" t="s">
        <v>325</v>
      </c>
      <c r="D127" s="40" t="s">
        <v>28</v>
      </c>
      <c r="E127" s="40" t="s">
        <v>28</v>
      </c>
      <c r="F127" s="39" t="s">
        <v>1</v>
      </c>
      <c r="G127" s="77"/>
      <c r="H127" s="77"/>
      <c r="I127" s="77"/>
      <c r="J127" s="77"/>
      <c r="K127" s="77"/>
      <c r="L127" s="23" t="s">
        <v>34</v>
      </c>
      <c r="M127" s="77"/>
      <c r="N127" s="77"/>
      <c r="O127" s="77"/>
      <c r="P127" s="77"/>
      <c r="Q127" s="77"/>
      <c r="R127" s="77"/>
      <c r="S127" s="77"/>
      <c r="T127" s="23" t="s">
        <v>34</v>
      </c>
      <c r="U127" s="77"/>
      <c r="V127" s="77"/>
      <c r="W127" s="77"/>
      <c r="X127" s="80" t="str">
        <f>IF(Table1[[#This Row],[1]]="","","X")</f>
        <v/>
      </c>
      <c r="Y127" s="80" t="str">
        <f>IF(AND(Table1[[#This Row],[2]]="",Table1[[#This Row],[4]]="",Table1[[#This Row],[16]]="",Table1[[#This Row],[17]]=""),"","X")</f>
        <v/>
      </c>
      <c r="Z127" s="80" t="str">
        <f>IF(AND(Table1[[#This Row],[3]]="",Table1[[#This Row],[5]]="",Table1[[#This Row],[6]]="",Table1[[#This Row],[7]]="",Table1[[#This Row],[8]]="",Table1[[#This Row],[9]]="",Table1[[#This Row],[10]]="",Table1[[#This Row],[11]]="",Table1[[#This Row],[12]]="",Table1[[#This Row],[13]]="",Table1[[#This Row],[15]]=""),"","X")</f>
        <v>X</v>
      </c>
      <c r="AA127" s="80" t="str">
        <f>IF(Table1[[#This Row],[14]]="","","X")</f>
        <v>X</v>
      </c>
    </row>
    <row r="128" spans="1:27" ht="26.25" x14ac:dyDescent="0.25">
      <c r="A128" s="78" t="s">
        <v>9</v>
      </c>
      <c r="B128" s="39" t="s">
        <v>322</v>
      </c>
      <c r="C128" s="40" t="s">
        <v>326</v>
      </c>
      <c r="D128" s="40" t="s">
        <v>28</v>
      </c>
      <c r="E128" s="40" t="s">
        <v>28</v>
      </c>
      <c r="F128" s="39" t="s">
        <v>1</v>
      </c>
      <c r="G128" s="77"/>
      <c r="H128" s="77"/>
      <c r="I128" s="77"/>
      <c r="J128" s="77"/>
      <c r="K128" s="77"/>
      <c r="L128" s="23" t="s">
        <v>34</v>
      </c>
      <c r="M128" s="77"/>
      <c r="N128" s="77"/>
      <c r="O128" s="77"/>
      <c r="P128" s="77"/>
      <c r="Q128" s="77"/>
      <c r="R128" s="77"/>
      <c r="S128" s="77"/>
      <c r="T128" s="77"/>
      <c r="U128" s="77"/>
      <c r="V128" s="77"/>
      <c r="W128" s="77"/>
      <c r="X128" s="80" t="str">
        <f>IF(Table1[[#This Row],[1]]="","","X")</f>
        <v/>
      </c>
      <c r="Y128" s="80" t="str">
        <f>IF(AND(Table1[[#This Row],[2]]="",Table1[[#This Row],[4]]="",Table1[[#This Row],[16]]="",Table1[[#This Row],[17]]=""),"","X")</f>
        <v/>
      </c>
      <c r="Z128" s="80" t="str">
        <f>IF(AND(Table1[[#This Row],[3]]="",Table1[[#This Row],[5]]="",Table1[[#This Row],[6]]="",Table1[[#This Row],[7]]="",Table1[[#This Row],[8]]="",Table1[[#This Row],[9]]="",Table1[[#This Row],[10]]="",Table1[[#This Row],[11]]="",Table1[[#This Row],[12]]="",Table1[[#This Row],[13]]="",Table1[[#This Row],[15]]=""),"","X")</f>
        <v>X</v>
      </c>
      <c r="AA128" s="80" t="str">
        <f>IF(Table1[[#This Row],[14]]="","","X")</f>
        <v/>
      </c>
    </row>
    <row r="129" spans="1:27" ht="26.25" x14ac:dyDescent="0.25">
      <c r="A129" s="78" t="s">
        <v>9</v>
      </c>
      <c r="B129" s="39" t="s">
        <v>323</v>
      </c>
      <c r="C129" s="40" t="s">
        <v>327</v>
      </c>
      <c r="D129" s="40" t="s">
        <v>242</v>
      </c>
      <c r="E129" s="40" t="s">
        <v>103</v>
      </c>
      <c r="F129" s="39" t="s">
        <v>37</v>
      </c>
      <c r="G129" s="77"/>
      <c r="H129" s="77"/>
      <c r="I129" s="77"/>
      <c r="J129" s="77"/>
      <c r="K129" s="77"/>
      <c r="L129" s="77"/>
      <c r="M129" s="77"/>
      <c r="N129" s="77"/>
      <c r="O129" s="23" t="s">
        <v>34</v>
      </c>
      <c r="P129" s="77"/>
      <c r="Q129" s="77"/>
      <c r="R129" s="77"/>
      <c r="S129" s="77"/>
      <c r="T129" s="77"/>
      <c r="U129" s="77"/>
      <c r="V129" s="77"/>
      <c r="W129" s="77"/>
      <c r="X129" s="80" t="str">
        <f>IF(Table1[[#This Row],[1]]="","","X")</f>
        <v/>
      </c>
      <c r="Y129" s="80" t="str">
        <f>IF(AND(Table1[[#This Row],[2]]="",Table1[[#This Row],[4]]="",Table1[[#This Row],[16]]="",Table1[[#This Row],[17]]=""),"","X")</f>
        <v/>
      </c>
      <c r="Z129" s="80" t="str">
        <f>IF(AND(Table1[[#This Row],[3]]="",Table1[[#This Row],[5]]="",Table1[[#This Row],[6]]="",Table1[[#This Row],[7]]="",Table1[[#This Row],[8]]="",Table1[[#This Row],[9]]="",Table1[[#This Row],[10]]="",Table1[[#This Row],[11]]="",Table1[[#This Row],[12]]="",Table1[[#This Row],[13]]="",Table1[[#This Row],[15]]=""),"","X")</f>
        <v>X</v>
      </c>
      <c r="AA129" s="80" t="str">
        <f>IF(Table1[[#This Row],[14]]="","","X")</f>
        <v/>
      </c>
    </row>
    <row r="130" spans="1:27" ht="26.25" x14ac:dyDescent="0.25">
      <c r="A130" s="78" t="s">
        <v>9</v>
      </c>
      <c r="B130" s="39" t="s">
        <v>324</v>
      </c>
      <c r="C130" s="40" t="s">
        <v>328</v>
      </c>
      <c r="D130" s="40" t="s">
        <v>72</v>
      </c>
      <c r="E130" s="40" t="s">
        <v>30</v>
      </c>
      <c r="F130" s="39" t="s">
        <v>1</v>
      </c>
      <c r="G130" s="77"/>
      <c r="H130" s="77"/>
      <c r="I130" s="77"/>
      <c r="J130" s="77"/>
      <c r="K130" s="77"/>
      <c r="L130" s="77"/>
      <c r="M130" s="77"/>
      <c r="N130" s="77"/>
      <c r="O130" s="77"/>
      <c r="P130" s="77"/>
      <c r="Q130" s="77"/>
      <c r="R130" s="77"/>
      <c r="S130" s="77"/>
      <c r="T130" s="77"/>
      <c r="U130" s="23" t="s">
        <v>34</v>
      </c>
      <c r="V130" s="77"/>
      <c r="W130" s="77"/>
      <c r="X130" s="80" t="str">
        <f>IF(Table1[[#This Row],[1]]="","","X")</f>
        <v/>
      </c>
      <c r="Y130" s="80" t="str">
        <f>IF(AND(Table1[[#This Row],[2]]="",Table1[[#This Row],[4]]="",Table1[[#This Row],[16]]="",Table1[[#This Row],[17]]=""),"","X")</f>
        <v/>
      </c>
      <c r="Z130" s="80" t="str">
        <f>IF(AND(Table1[[#This Row],[3]]="",Table1[[#This Row],[5]]="",Table1[[#This Row],[6]]="",Table1[[#This Row],[7]]="",Table1[[#This Row],[8]]="",Table1[[#This Row],[9]]="",Table1[[#This Row],[10]]="",Table1[[#This Row],[11]]="",Table1[[#This Row],[12]]="",Table1[[#This Row],[13]]="",Table1[[#This Row],[15]]=""),"","X")</f>
        <v>X</v>
      </c>
      <c r="AA130" s="80" t="str">
        <f>IF(Table1[[#This Row],[14]]="","","X")</f>
        <v/>
      </c>
    </row>
  </sheetData>
  <mergeCells count="9">
    <mergeCell ref="A1:C1"/>
    <mergeCell ref="A4:Q4"/>
    <mergeCell ref="A11:Q11"/>
    <mergeCell ref="X20:AA20"/>
    <mergeCell ref="G20:W20"/>
    <mergeCell ref="A5:Q5"/>
    <mergeCell ref="A17:Q17"/>
    <mergeCell ref="A18:Q18"/>
    <mergeCell ref="A16:Q16"/>
  </mergeCells>
  <pageMargins left="0.25" right="0.25" top="0.75" bottom="0.75" header="0.3" footer="0.3"/>
  <pageSetup scale="68" fitToHeight="0" orientation="landscape" r:id="rId1"/>
  <headerFooter>
    <oddHeader>&amp;CMapping of TAC Goals to Revision Requests</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sqref="A1:A3"/>
    </sheetView>
  </sheetViews>
  <sheetFormatPr defaultRowHeight="15" x14ac:dyDescent="0.25"/>
  <sheetData>
    <row r="1" spans="1:1" x14ac:dyDescent="0.25">
      <c r="A1" s="38" t="s">
        <v>0</v>
      </c>
    </row>
    <row r="2" spans="1:1" x14ac:dyDescent="0.25">
      <c r="A2" t="s">
        <v>37</v>
      </c>
    </row>
    <row r="3" spans="1:1" x14ac:dyDescent="0.25">
      <c r="A3" t="s">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9"/>
  <sheetViews>
    <sheetView tabSelected="1" topLeftCell="A19" zoomScaleNormal="100" workbookViewId="0">
      <selection activeCell="A37" sqref="A37"/>
    </sheetView>
  </sheetViews>
  <sheetFormatPr defaultRowHeight="15" x14ac:dyDescent="0.25"/>
  <cols>
    <col min="1" max="1" width="19.42578125" customWidth="1"/>
    <col min="2" max="4" width="10.7109375" customWidth="1"/>
    <col min="5" max="5" width="11.140625" customWidth="1"/>
    <col min="6" max="19" width="10.7109375" customWidth="1"/>
    <col min="20" max="22" width="12.140625" bestFit="1" customWidth="1"/>
    <col min="23" max="23" width="11.28515625" bestFit="1" customWidth="1"/>
  </cols>
  <sheetData>
    <row r="1" spans="1:19" ht="18" customHeight="1" x14ac:dyDescent="0.25">
      <c r="A1" s="83" t="s">
        <v>208</v>
      </c>
      <c r="B1" s="83"/>
      <c r="C1" s="83"/>
      <c r="D1" s="4"/>
      <c r="E1" s="4"/>
      <c r="F1" s="4"/>
      <c r="G1" s="4"/>
      <c r="H1" s="4"/>
      <c r="I1" s="4"/>
      <c r="J1" s="4"/>
      <c r="K1" s="4"/>
      <c r="L1" s="4"/>
      <c r="M1" s="4"/>
      <c r="N1" s="4"/>
      <c r="O1" s="4"/>
      <c r="P1" s="4"/>
      <c r="Q1" s="4"/>
    </row>
    <row r="2" spans="1:19" s="81" customFormat="1" x14ac:dyDescent="0.25">
      <c r="A2" s="90" t="s">
        <v>33</v>
      </c>
      <c r="B2" s="90"/>
      <c r="C2" s="90"/>
      <c r="D2" s="90"/>
      <c r="E2" s="90"/>
      <c r="F2" s="90"/>
      <c r="G2" s="90"/>
      <c r="H2" s="90"/>
      <c r="I2" s="90"/>
      <c r="J2" s="90"/>
      <c r="K2" s="90"/>
      <c r="L2" s="90"/>
      <c r="M2" s="90"/>
      <c r="N2" s="90"/>
      <c r="O2" s="90"/>
      <c r="P2" s="90"/>
      <c r="Q2" s="76"/>
      <c r="R2" s="76"/>
      <c r="S2" s="76"/>
    </row>
    <row r="3" spans="1:19" s="81" customFormat="1" x14ac:dyDescent="0.25">
      <c r="A3" s="90" t="s">
        <v>57</v>
      </c>
      <c r="B3" s="90"/>
      <c r="C3" s="90"/>
      <c r="D3" s="90"/>
      <c r="E3" s="90"/>
      <c r="F3" s="90"/>
      <c r="G3" s="90"/>
      <c r="H3" s="90"/>
      <c r="I3" s="90"/>
      <c r="J3" s="90"/>
      <c r="K3" s="90"/>
      <c r="L3" s="90"/>
      <c r="M3" s="90"/>
      <c r="N3" s="90"/>
      <c r="O3" s="90"/>
      <c r="P3" s="90"/>
      <c r="Q3" s="76"/>
    </row>
    <row r="4" spans="1:19" s="81" customFormat="1" ht="30.75" customHeight="1" x14ac:dyDescent="0.25">
      <c r="A4" s="90" t="s">
        <v>210</v>
      </c>
      <c r="B4" s="90"/>
      <c r="C4" s="90"/>
      <c r="D4" s="90"/>
      <c r="E4" s="90"/>
      <c r="F4" s="90"/>
      <c r="G4" s="90"/>
      <c r="H4" s="90"/>
      <c r="I4" s="90"/>
      <c r="J4" s="90"/>
      <c r="K4" s="90"/>
      <c r="L4" s="90"/>
      <c r="M4" s="90"/>
      <c r="N4" s="90"/>
      <c r="O4" s="90"/>
      <c r="P4" s="90"/>
      <c r="Q4" s="76"/>
    </row>
    <row r="5" spans="1:19" s="81" customFormat="1" ht="27.75" customHeight="1" x14ac:dyDescent="0.25">
      <c r="A5" s="90" t="s">
        <v>209</v>
      </c>
      <c r="B5" s="90"/>
      <c r="C5" s="90"/>
      <c r="D5" s="90"/>
      <c r="E5" s="90"/>
      <c r="F5" s="90"/>
      <c r="G5" s="90"/>
      <c r="H5" s="90"/>
      <c r="I5" s="90"/>
      <c r="J5" s="90"/>
      <c r="K5" s="90"/>
      <c r="L5" s="90"/>
      <c r="M5" s="90"/>
      <c r="N5" s="90"/>
      <c r="O5" s="90"/>
      <c r="P5" s="90"/>
      <c r="Q5" s="76"/>
    </row>
    <row r="6" spans="1:19" s="81" customFormat="1" x14ac:dyDescent="0.25">
      <c r="A6" s="90" t="s">
        <v>58</v>
      </c>
      <c r="B6" s="90"/>
      <c r="C6" s="90"/>
      <c r="D6" s="90"/>
      <c r="E6" s="90"/>
      <c r="F6" s="90"/>
      <c r="G6" s="90"/>
      <c r="H6" s="90"/>
      <c r="I6" s="90"/>
      <c r="J6" s="90"/>
      <c r="K6" s="90"/>
      <c r="L6" s="90"/>
      <c r="M6" s="90"/>
      <c r="N6" s="90"/>
      <c r="O6" s="90"/>
      <c r="P6" s="90"/>
      <c r="Q6" s="76"/>
    </row>
    <row r="7" spans="1:19" s="81" customFormat="1" x14ac:dyDescent="0.25">
      <c r="A7" s="90" t="s">
        <v>211</v>
      </c>
      <c r="B7" s="90"/>
      <c r="C7" s="90"/>
      <c r="D7" s="90"/>
      <c r="E7" s="90"/>
      <c r="F7" s="90"/>
      <c r="G7" s="90"/>
      <c r="H7" s="90"/>
      <c r="I7" s="90"/>
      <c r="J7" s="90"/>
      <c r="K7" s="90"/>
      <c r="L7" s="90"/>
      <c r="M7" s="90"/>
      <c r="N7" s="90"/>
      <c r="O7" s="90"/>
      <c r="P7" s="90"/>
      <c r="Q7" s="76"/>
    </row>
    <row r="8" spans="1:19" s="81" customFormat="1" x14ac:dyDescent="0.25">
      <c r="A8" s="90" t="s">
        <v>212</v>
      </c>
      <c r="B8" s="90"/>
      <c r="C8" s="90"/>
      <c r="D8" s="90"/>
      <c r="E8" s="90"/>
      <c r="F8" s="90"/>
      <c r="G8" s="90"/>
      <c r="H8" s="90"/>
      <c r="I8" s="90"/>
      <c r="J8" s="90"/>
      <c r="K8" s="90"/>
      <c r="L8" s="90"/>
      <c r="M8" s="90"/>
      <c r="N8" s="90"/>
      <c r="O8" s="90"/>
      <c r="P8" s="90"/>
      <c r="Q8" s="76"/>
    </row>
    <row r="9" spans="1:19" s="81" customFormat="1" x14ac:dyDescent="0.25">
      <c r="A9" s="90" t="s">
        <v>213</v>
      </c>
      <c r="B9" s="90"/>
      <c r="C9" s="90"/>
      <c r="D9" s="90"/>
      <c r="E9" s="90"/>
      <c r="F9" s="90"/>
      <c r="G9" s="90"/>
      <c r="H9" s="90"/>
      <c r="I9" s="90"/>
      <c r="J9" s="90"/>
      <c r="K9" s="90"/>
      <c r="L9" s="90"/>
      <c r="M9" s="90"/>
      <c r="N9" s="90"/>
      <c r="O9" s="90"/>
      <c r="P9" s="90"/>
      <c r="Q9" s="76"/>
      <c r="R9" s="76"/>
      <c r="S9" s="76"/>
    </row>
    <row r="10" spans="1:19" s="81" customFormat="1" x14ac:dyDescent="0.25">
      <c r="A10" s="90" t="s">
        <v>59</v>
      </c>
      <c r="B10" s="90"/>
      <c r="C10" s="90"/>
      <c r="D10" s="90"/>
      <c r="E10" s="90"/>
      <c r="F10" s="90"/>
      <c r="G10" s="90"/>
      <c r="H10" s="90"/>
      <c r="I10" s="90"/>
      <c r="J10" s="90"/>
      <c r="K10" s="90"/>
      <c r="L10" s="90"/>
      <c r="M10" s="90"/>
      <c r="N10" s="90"/>
      <c r="O10" s="90"/>
      <c r="P10" s="90"/>
      <c r="Q10" s="76"/>
      <c r="R10" s="76"/>
      <c r="S10" s="76"/>
    </row>
    <row r="11" spans="1:19" s="81" customFormat="1" ht="30" customHeight="1" x14ac:dyDescent="0.25">
      <c r="A11" s="90" t="s">
        <v>214</v>
      </c>
      <c r="B11" s="90"/>
      <c r="C11" s="90"/>
      <c r="D11" s="90"/>
      <c r="E11" s="90"/>
      <c r="F11" s="90"/>
      <c r="G11" s="90"/>
      <c r="H11" s="90"/>
      <c r="I11" s="90"/>
      <c r="J11" s="90"/>
      <c r="K11" s="90"/>
      <c r="L11" s="90"/>
      <c r="M11" s="90"/>
      <c r="N11" s="90"/>
      <c r="O11" s="90"/>
      <c r="P11" s="90"/>
      <c r="Q11" s="76"/>
      <c r="R11" s="76"/>
      <c r="S11" s="76"/>
    </row>
    <row r="12" spans="1:19" s="81" customFormat="1" x14ac:dyDescent="0.25">
      <c r="A12" s="90" t="s">
        <v>60</v>
      </c>
      <c r="B12" s="90"/>
      <c r="C12" s="90"/>
      <c r="D12" s="90"/>
      <c r="E12" s="90"/>
      <c r="F12" s="90"/>
      <c r="G12" s="90"/>
      <c r="H12" s="90"/>
      <c r="I12" s="90"/>
      <c r="J12" s="90"/>
      <c r="K12" s="90"/>
      <c r="L12" s="90"/>
      <c r="M12" s="90"/>
      <c r="N12" s="90"/>
      <c r="O12" s="90"/>
      <c r="P12" s="90"/>
      <c r="Q12" s="76"/>
      <c r="R12" s="76"/>
      <c r="S12" s="76"/>
    </row>
    <row r="13" spans="1:19" s="81" customFormat="1" x14ac:dyDescent="0.25">
      <c r="A13" s="90" t="s">
        <v>123</v>
      </c>
      <c r="B13" s="90"/>
      <c r="C13" s="90"/>
      <c r="D13" s="90"/>
      <c r="E13" s="90"/>
      <c r="F13" s="90"/>
      <c r="G13" s="90"/>
      <c r="H13" s="90"/>
      <c r="I13" s="90"/>
      <c r="J13" s="90"/>
      <c r="K13" s="90"/>
      <c r="L13" s="90"/>
      <c r="M13" s="90"/>
      <c r="N13" s="90"/>
      <c r="O13" s="90"/>
      <c r="P13" s="90"/>
      <c r="Q13" s="76"/>
      <c r="R13" s="76"/>
      <c r="S13" s="76"/>
    </row>
    <row r="14" spans="1:19" s="81" customFormat="1" x14ac:dyDescent="0.25">
      <c r="A14" s="90" t="s">
        <v>61</v>
      </c>
      <c r="B14" s="90"/>
      <c r="C14" s="90"/>
      <c r="D14" s="90"/>
      <c r="E14" s="90"/>
      <c r="F14" s="90"/>
      <c r="G14" s="90"/>
      <c r="H14" s="90"/>
      <c r="I14" s="90"/>
      <c r="J14" s="90"/>
      <c r="K14" s="90"/>
      <c r="L14" s="90"/>
      <c r="M14" s="90"/>
      <c r="N14" s="90"/>
      <c r="O14" s="90"/>
      <c r="P14" s="90"/>
      <c r="Q14" s="76"/>
      <c r="R14" s="76"/>
      <c r="S14" s="76"/>
    </row>
    <row r="15" spans="1:19" s="81" customFormat="1" x14ac:dyDescent="0.25">
      <c r="A15" s="90" t="s">
        <v>62</v>
      </c>
      <c r="B15" s="90"/>
      <c r="C15" s="90"/>
      <c r="D15" s="90"/>
      <c r="E15" s="90"/>
      <c r="F15" s="90"/>
      <c r="G15" s="90"/>
      <c r="H15" s="90"/>
      <c r="I15" s="90"/>
      <c r="J15" s="90"/>
      <c r="K15" s="90"/>
      <c r="L15" s="90"/>
      <c r="M15" s="90"/>
      <c r="N15" s="90"/>
      <c r="O15" s="90"/>
      <c r="P15" s="90"/>
      <c r="Q15" s="76"/>
      <c r="R15" s="76"/>
      <c r="S15" s="76"/>
    </row>
    <row r="16" spans="1:19" s="81" customFormat="1" ht="28.5" customHeight="1" x14ac:dyDescent="0.25">
      <c r="A16" s="90" t="s">
        <v>215</v>
      </c>
      <c r="B16" s="90"/>
      <c r="C16" s="90"/>
      <c r="D16" s="90"/>
      <c r="E16" s="90"/>
      <c r="F16" s="90"/>
      <c r="G16" s="90"/>
      <c r="H16" s="90"/>
      <c r="I16" s="90"/>
      <c r="J16" s="90"/>
      <c r="K16" s="90"/>
      <c r="L16" s="90"/>
      <c r="M16" s="90"/>
      <c r="N16" s="90"/>
      <c r="O16" s="90"/>
      <c r="P16" s="90"/>
      <c r="Q16" s="76"/>
      <c r="R16" s="76"/>
      <c r="S16" s="76"/>
    </row>
    <row r="17" spans="1:19" s="81" customFormat="1" ht="29.25" customHeight="1" x14ac:dyDescent="0.25">
      <c r="A17" s="90" t="s">
        <v>216</v>
      </c>
      <c r="B17" s="90"/>
      <c r="C17" s="90"/>
      <c r="D17" s="90"/>
      <c r="E17" s="90"/>
      <c r="F17" s="90"/>
      <c r="G17" s="90"/>
      <c r="H17" s="90"/>
      <c r="I17" s="90"/>
      <c r="J17" s="90"/>
      <c r="K17" s="90"/>
      <c r="L17" s="90"/>
      <c r="M17" s="90"/>
      <c r="N17" s="90"/>
      <c r="O17" s="90"/>
      <c r="P17" s="90"/>
      <c r="Q17" s="76"/>
      <c r="R17" s="76"/>
      <c r="S17" s="76"/>
    </row>
    <row r="18" spans="1:19" s="81" customFormat="1" ht="29.25" customHeight="1" x14ac:dyDescent="0.25">
      <c r="A18" s="90" t="s">
        <v>217</v>
      </c>
      <c r="B18" s="90"/>
      <c r="C18" s="90"/>
      <c r="D18" s="90"/>
      <c r="E18" s="90"/>
      <c r="F18" s="90"/>
      <c r="G18" s="90"/>
      <c r="H18" s="90"/>
      <c r="I18" s="90"/>
      <c r="J18" s="90"/>
      <c r="K18" s="90"/>
      <c r="L18" s="90"/>
      <c r="M18" s="90"/>
      <c r="N18" s="90"/>
      <c r="O18" s="90"/>
      <c r="P18" s="90"/>
      <c r="Q18" s="76"/>
      <c r="R18" s="76"/>
      <c r="S18" s="76"/>
    </row>
    <row r="19" spans="1:19" ht="5.25" customHeight="1" x14ac:dyDescent="0.25">
      <c r="A19" s="9"/>
      <c r="B19" s="9"/>
      <c r="C19" s="9"/>
      <c r="D19" s="9"/>
      <c r="E19" s="9"/>
      <c r="F19" s="9"/>
      <c r="G19" s="9"/>
      <c r="H19" s="9"/>
      <c r="I19" s="9"/>
      <c r="J19" s="9"/>
      <c r="K19" s="9"/>
      <c r="L19" s="9"/>
      <c r="M19" s="9"/>
      <c r="N19" s="9"/>
      <c r="O19" s="9"/>
      <c r="P19" s="9"/>
      <c r="Q19" s="9"/>
    </row>
    <row r="20" spans="1:19" ht="23.25" x14ac:dyDescent="0.35">
      <c r="A20" s="8" t="s">
        <v>25</v>
      </c>
    </row>
    <row r="21" spans="1:19" ht="12.75" customHeight="1" x14ac:dyDescent="0.25"/>
    <row r="22" spans="1:19" x14ac:dyDescent="0.25">
      <c r="A22" s="11" t="s">
        <v>0</v>
      </c>
      <c r="B22" s="16" t="s">
        <v>12</v>
      </c>
    </row>
    <row r="23" spans="1:19" ht="7.5" customHeight="1" x14ac:dyDescent="0.25"/>
    <row r="24" spans="1:19" hidden="1" x14ac:dyDescent="0.25">
      <c r="A24" s="12"/>
      <c r="B24" s="13" t="s">
        <v>26</v>
      </c>
      <c r="C24" s="14"/>
      <c r="D24" s="14"/>
      <c r="E24" s="14"/>
      <c r="F24" s="14"/>
      <c r="G24" s="14"/>
      <c r="H24" s="14"/>
      <c r="I24" s="14"/>
      <c r="J24" s="14"/>
      <c r="K24" s="14"/>
      <c r="L24" s="14"/>
      <c r="M24" s="14"/>
      <c r="N24" s="14"/>
      <c r="O24" s="14"/>
      <c r="P24" s="14"/>
      <c r="Q24" s="14"/>
      <c r="R24" s="15"/>
    </row>
    <row r="25" spans="1:19" x14ac:dyDescent="0.25">
      <c r="A25" s="11" t="s">
        <v>3</v>
      </c>
      <c r="B25" s="19" t="s">
        <v>11</v>
      </c>
      <c r="C25" s="19" t="s">
        <v>13</v>
      </c>
      <c r="D25" s="19" t="s">
        <v>14</v>
      </c>
      <c r="E25" s="19" t="s">
        <v>15</v>
      </c>
      <c r="F25" s="19" t="s">
        <v>16</v>
      </c>
      <c r="G25" s="19" t="s">
        <v>17</v>
      </c>
      <c r="H25" s="19" t="s">
        <v>18</v>
      </c>
      <c r="I25" s="19" t="s">
        <v>19</v>
      </c>
      <c r="J25" s="19" t="s">
        <v>20</v>
      </c>
      <c r="K25" s="19" t="s">
        <v>21</v>
      </c>
      <c r="L25" s="19" t="s">
        <v>22</v>
      </c>
      <c r="M25" s="19" t="s">
        <v>23</v>
      </c>
      <c r="N25" s="19" t="s">
        <v>24</v>
      </c>
      <c r="O25" s="50" t="s">
        <v>35</v>
      </c>
      <c r="P25" s="50" t="s">
        <v>64</v>
      </c>
      <c r="Q25" s="50" t="s">
        <v>70</v>
      </c>
      <c r="R25" s="50" t="s">
        <v>71</v>
      </c>
    </row>
    <row r="26" spans="1:19" x14ac:dyDescent="0.25">
      <c r="A26" s="54" t="s">
        <v>6</v>
      </c>
      <c r="B26" s="82">
        <v>1</v>
      </c>
      <c r="C26" s="44">
        <v>7</v>
      </c>
      <c r="D26" s="46"/>
      <c r="E26" s="44"/>
      <c r="F26" s="46"/>
      <c r="G26" s="46">
        <v>5</v>
      </c>
      <c r="H26" s="46">
        <v>2</v>
      </c>
      <c r="I26" s="46"/>
      <c r="J26" s="46"/>
      <c r="K26" s="46"/>
      <c r="L26" s="46"/>
      <c r="M26" s="46"/>
      <c r="N26" s="46"/>
      <c r="O26" s="49"/>
      <c r="P26" s="46"/>
      <c r="Q26" s="44"/>
      <c r="R26" s="44">
        <v>3</v>
      </c>
    </row>
    <row r="27" spans="1:19" x14ac:dyDescent="0.25">
      <c r="A27" s="54" t="s">
        <v>5</v>
      </c>
      <c r="B27" s="82">
        <v>1</v>
      </c>
      <c r="C27" s="44">
        <v>20</v>
      </c>
      <c r="D27" s="46">
        <v>1</v>
      </c>
      <c r="E27" s="44">
        <v>6</v>
      </c>
      <c r="F27" s="46">
        <v>1</v>
      </c>
      <c r="G27" s="46">
        <v>30</v>
      </c>
      <c r="H27" s="46">
        <v>3</v>
      </c>
      <c r="I27" s="46">
        <v>1</v>
      </c>
      <c r="J27" s="46"/>
      <c r="K27" s="46">
        <v>1</v>
      </c>
      <c r="L27" s="46"/>
      <c r="M27" s="46">
        <v>3</v>
      </c>
      <c r="N27" s="46">
        <v>2</v>
      </c>
      <c r="O27" s="49">
        <v>3</v>
      </c>
      <c r="P27" s="46">
        <v>6</v>
      </c>
      <c r="Q27" s="44"/>
      <c r="R27" s="44">
        <v>17</v>
      </c>
    </row>
    <row r="28" spans="1:19" x14ac:dyDescent="0.25">
      <c r="A28" s="54" t="s">
        <v>8</v>
      </c>
      <c r="B28" s="82"/>
      <c r="C28" s="44">
        <v>4</v>
      </c>
      <c r="D28" s="46"/>
      <c r="E28" s="44">
        <v>1</v>
      </c>
      <c r="F28" s="46"/>
      <c r="G28" s="46">
        <v>3</v>
      </c>
      <c r="H28" s="46"/>
      <c r="I28" s="46"/>
      <c r="J28" s="46"/>
      <c r="K28" s="46"/>
      <c r="L28" s="46"/>
      <c r="M28" s="46"/>
      <c r="N28" s="46">
        <v>2</v>
      </c>
      <c r="O28" s="49"/>
      <c r="P28" s="46"/>
      <c r="Q28" s="44"/>
      <c r="R28" s="44"/>
    </row>
    <row r="29" spans="1:19" x14ac:dyDescent="0.25">
      <c r="A29" s="54" t="s">
        <v>7</v>
      </c>
      <c r="B29" s="82"/>
      <c r="C29" s="44"/>
      <c r="D29" s="46"/>
      <c r="E29" s="44"/>
      <c r="F29" s="46"/>
      <c r="G29" s="46">
        <v>2</v>
      </c>
      <c r="H29" s="46"/>
      <c r="I29" s="46"/>
      <c r="J29" s="46">
        <v>5</v>
      </c>
      <c r="K29" s="46"/>
      <c r="L29" s="46"/>
      <c r="M29" s="46"/>
      <c r="N29" s="46"/>
      <c r="O29" s="49"/>
      <c r="P29" s="46"/>
      <c r="Q29" s="44"/>
      <c r="R29" s="44"/>
    </row>
    <row r="30" spans="1:19" x14ac:dyDescent="0.25">
      <c r="A30" s="54" t="s">
        <v>9</v>
      </c>
      <c r="B30" s="82"/>
      <c r="C30" s="44"/>
      <c r="D30" s="46"/>
      <c r="E30" s="44"/>
      <c r="F30" s="46"/>
      <c r="G30" s="46">
        <v>2</v>
      </c>
      <c r="H30" s="46"/>
      <c r="I30" s="46"/>
      <c r="J30" s="46">
        <v>1</v>
      </c>
      <c r="K30" s="46"/>
      <c r="L30" s="46"/>
      <c r="M30" s="46"/>
      <c r="N30" s="46"/>
      <c r="O30" s="49">
        <v>1</v>
      </c>
      <c r="P30" s="46">
        <v>1</v>
      </c>
      <c r="Q30" s="44"/>
      <c r="R30" s="44"/>
    </row>
    <row r="31" spans="1:19" x14ac:dyDescent="0.25">
      <c r="A31" s="54" t="s">
        <v>32</v>
      </c>
      <c r="B31" s="82"/>
      <c r="C31" s="44"/>
      <c r="D31" s="46"/>
      <c r="E31" s="44"/>
      <c r="F31" s="46"/>
      <c r="G31" s="46">
        <v>1</v>
      </c>
      <c r="H31" s="46"/>
      <c r="I31" s="46"/>
      <c r="J31" s="46">
        <v>1</v>
      </c>
      <c r="K31" s="46">
        <v>1</v>
      </c>
      <c r="L31" s="46"/>
      <c r="M31" s="46"/>
      <c r="N31" s="46"/>
      <c r="O31" s="49"/>
      <c r="P31" s="46"/>
      <c r="Q31" s="44"/>
      <c r="R31" s="44"/>
    </row>
    <row r="32" spans="1:19" x14ac:dyDescent="0.25">
      <c r="A32" s="54" t="s">
        <v>36</v>
      </c>
      <c r="B32" s="82"/>
      <c r="C32" s="44">
        <v>1</v>
      </c>
      <c r="D32" s="46"/>
      <c r="E32" s="44"/>
      <c r="F32" s="46"/>
      <c r="G32" s="46"/>
      <c r="H32" s="46"/>
      <c r="I32" s="46"/>
      <c r="J32" s="46"/>
      <c r="K32" s="46"/>
      <c r="L32" s="46"/>
      <c r="M32" s="46"/>
      <c r="N32" s="46"/>
      <c r="O32" s="49"/>
      <c r="P32" s="46"/>
      <c r="Q32" s="44"/>
      <c r="R32" s="44"/>
    </row>
    <row r="33" spans="1:19" x14ac:dyDescent="0.25">
      <c r="A33" s="54" t="s">
        <v>39</v>
      </c>
      <c r="B33" s="82"/>
      <c r="C33" s="44"/>
      <c r="D33" s="46"/>
      <c r="E33" s="44"/>
      <c r="F33" s="46"/>
      <c r="G33" s="46">
        <v>1</v>
      </c>
      <c r="H33" s="46"/>
      <c r="I33" s="46"/>
      <c r="J33" s="46"/>
      <c r="K33" s="46"/>
      <c r="L33" s="46"/>
      <c r="M33" s="46"/>
      <c r="N33" s="46"/>
      <c r="O33" s="49"/>
      <c r="P33" s="46"/>
      <c r="Q33" s="44"/>
      <c r="R33" s="44"/>
    </row>
    <row r="34" spans="1:19" x14ac:dyDescent="0.25">
      <c r="A34" s="54" t="s">
        <v>40</v>
      </c>
      <c r="B34" s="82">
        <v>1</v>
      </c>
      <c r="C34" s="44">
        <v>1</v>
      </c>
      <c r="D34" s="46"/>
      <c r="E34" s="44"/>
      <c r="F34" s="46"/>
      <c r="G34" s="46">
        <v>1</v>
      </c>
      <c r="H34" s="46"/>
      <c r="I34" s="46">
        <v>1</v>
      </c>
      <c r="J34" s="46"/>
      <c r="K34" s="46"/>
      <c r="L34" s="46"/>
      <c r="M34" s="46"/>
      <c r="N34" s="46"/>
      <c r="O34" s="49"/>
      <c r="P34" s="46"/>
      <c r="Q34" s="44"/>
      <c r="R34" s="44"/>
    </row>
    <row r="35" spans="1:19" s="17" customFormat="1" x14ac:dyDescent="0.25">
      <c r="A35" s="55" t="s">
        <v>66</v>
      </c>
      <c r="B35" s="82"/>
      <c r="C35" s="44"/>
      <c r="D35" s="46"/>
      <c r="E35" s="44"/>
      <c r="F35" s="46"/>
      <c r="G35" s="46">
        <v>7</v>
      </c>
      <c r="H35" s="46">
        <v>2</v>
      </c>
      <c r="I35" s="46"/>
      <c r="J35" s="46"/>
      <c r="K35" s="46"/>
      <c r="L35" s="46"/>
      <c r="M35" s="46">
        <v>3</v>
      </c>
      <c r="N35" s="46"/>
      <c r="O35" s="49"/>
      <c r="P35" s="46"/>
      <c r="Q35" s="44"/>
      <c r="R35" s="44">
        <v>4</v>
      </c>
      <c r="S35"/>
    </row>
    <row r="36" spans="1:19" s="17" customFormat="1" x14ac:dyDescent="0.25">
      <c r="A36" s="51" t="s">
        <v>10</v>
      </c>
      <c r="B36" s="52">
        <v>3</v>
      </c>
      <c r="C36" s="52">
        <v>33</v>
      </c>
      <c r="D36" s="52">
        <v>1</v>
      </c>
      <c r="E36" s="52">
        <v>7</v>
      </c>
      <c r="F36" s="52">
        <v>1</v>
      </c>
      <c r="G36" s="52">
        <v>52</v>
      </c>
      <c r="H36" s="52">
        <v>7</v>
      </c>
      <c r="I36" s="52">
        <v>2</v>
      </c>
      <c r="J36" s="52">
        <v>7</v>
      </c>
      <c r="K36" s="52">
        <v>2</v>
      </c>
      <c r="L36" s="52"/>
      <c r="M36" s="52">
        <v>6</v>
      </c>
      <c r="N36" s="52">
        <v>4</v>
      </c>
      <c r="O36" s="52">
        <v>4</v>
      </c>
      <c r="P36" s="52">
        <v>7</v>
      </c>
      <c r="Q36" s="52"/>
      <c r="R36" s="52">
        <v>24</v>
      </c>
      <c r="S36"/>
    </row>
    <row r="37" spans="1:19" s="17" customFormat="1" ht="5.25" customHeight="1" x14ac:dyDescent="0.25">
      <c r="A37"/>
      <c r="B37"/>
      <c r="C37"/>
      <c r="D37"/>
      <c r="E37"/>
      <c r="F37"/>
      <c r="G37"/>
      <c r="H37"/>
      <c r="I37"/>
      <c r="J37"/>
      <c r="K37"/>
      <c r="L37"/>
      <c r="M37"/>
      <c r="N37"/>
      <c r="O37"/>
      <c r="P37"/>
      <c r="Q37"/>
      <c r="R37"/>
      <c r="S37"/>
    </row>
    <row r="38" spans="1:19" ht="23.25" x14ac:dyDescent="0.35">
      <c r="A38" s="8" t="s">
        <v>31</v>
      </c>
    </row>
    <row r="39" spans="1:19" x14ac:dyDescent="0.25">
      <c r="C39" s="17"/>
      <c r="D39" s="17"/>
      <c r="E39" s="17"/>
      <c r="F39" s="17"/>
      <c r="G39" s="17"/>
      <c r="H39" s="17"/>
      <c r="I39" s="17"/>
      <c r="J39" s="17"/>
      <c r="K39" s="17"/>
      <c r="L39" s="17"/>
      <c r="M39" s="17"/>
      <c r="N39" s="17"/>
    </row>
    <row r="40" spans="1:19" x14ac:dyDescent="0.25">
      <c r="A40" s="42" t="s">
        <v>0</v>
      </c>
      <c r="B40" s="43" t="s">
        <v>12</v>
      </c>
      <c r="C40" s="17"/>
      <c r="D40" s="17"/>
      <c r="E40" s="17"/>
      <c r="F40" s="17"/>
      <c r="G40" s="17"/>
      <c r="H40" s="17"/>
      <c r="I40" s="17"/>
      <c r="J40" s="17"/>
      <c r="K40" s="17"/>
      <c r="L40" s="17"/>
      <c r="M40" s="17"/>
      <c r="N40" s="17"/>
    </row>
    <row r="41" spans="1:19" ht="6" customHeight="1" x14ac:dyDescent="0.25">
      <c r="A41" s="17"/>
      <c r="B41" s="17"/>
      <c r="C41" s="17"/>
      <c r="D41" s="17"/>
      <c r="E41" s="17"/>
      <c r="F41" s="17"/>
      <c r="G41" s="17"/>
      <c r="H41" s="17"/>
      <c r="I41" s="17"/>
      <c r="J41" s="17"/>
      <c r="K41" s="17"/>
      <c r="L41" s="17"/>
      <c r="M41" s="17"/>
      <c r="N41" s="17"/>
    </row>
    <row r="42" spans="1:19" hidden="1" x14ac:dyDescent="0.25">
      <c r="A42" s="19"/>
      <c r="B42" s="42" t="s">
        <v>26</v>
      </c>
      <c r="C42" s="19"/>
      <c r="D42" s="19"/>
      <c r="E42" s="19"/>
      <c r="F42" s="19"/>
      <c r="G42" s="19"/>
      <c r="H42" s="19"/>
      <c r="I42" s="19"/>
      <c r="J42" s="19"/>
      <c r="K42" s="19"/>
      <c r="L42" s="19"/>
      <c r="M42" s="19"/>
      <c r="N42" s="19"/>
      <c r="O42" s="19"/>
      <c r="P42" s="19"/>
      <c r="Q42" s="19"/>
      <c r="R42" s="19"/>
    </row>
    <row r="43" spans="1:19" x14ac:dyDescent="0.25">
      <c r="A43" s="42" t="s">
        <v>29</v>
      </c>
      <c r="B43" s="19" t="s">
        <v>11</v>
      </c>
      <c r="C43" s="19" t="s">
        <v>13</v>
      </c>
      <c r="D43" s="19" t="s">
        <v>14</v>
      </c>
      <c r="E43" s="19" t="s">
        <v>15</v>
      </c>
      <c r="F43" s="19" t="s">
        <v>16</v>
      </c>
      <c r="G43" s="19" t="s">
        <v>17</v>
      </c>
      <c r="H43" s="19" t="s">
        <v>18</v>
      </c>
      <c r="I43" s="19" t="s">
        <v>19</v>
      </c>
      <c r="J43" s="19" t="s">
        <v>20</v>
      </c>
      <c r="K43" s="19" t="s">
        <v>21</v>
      </c>
      <c r="L43" s="19" t="s">
        <v>22</v>
      </c>
      <c r="M43" s="19" t="s">
        <v>23</v>
      </c>
      <c r="N43" s="19" t="s">
        <v>24</v>
      </c>
      <c r="O43" s="19" t="s">
        <v>35</v>
      </c>
      <c r="P43" s="19" t="s">
        <v>64</v>
      </c>
      <c r="Q43" s="19" t="s">
        <v>70</v>
      </c>
      <c r="R43" s="19" t="s">
        <v>71</v>
      </c>
    </row>
    <row r="44" spans="1:19" x14ac:dyDescent="0.25">
      <c r="A44" s="19" t="s">
        <v>28</v>
      </c>
      <c r="B44" s="45">
        <v>1</v>
      </c>
      <c r="C44" s="44">
        <v>24</v>
      </c>
      <c r="D44" s="46"/>
      <c r="E44" s="44">
        <v>6</v>
      </c>
      <c r="F44" s="46"/>
      <c r="G44" s="46">
        <v>37</v>
      </c>
      <c r="H44" s="46">
        <v>5</v>
      </c>
      <c r="I44" s="46">
        <v>1</v>
      </c>
      <c r="J44" s="46">
        <v>2</v>
      </c>
      <c r="K44" s="46">
        <v>1</v>
      </c>
      <c r="L44" s="46"/>
      <c r="M44" s="46">
        <v>5</v>
      </c>
      <c r="N44" s="46">
        <v>2</v>
      </c>
      <c r="O44" s="49">
        <v>3</v>
      </c>
      <c r="P44" s="46">
        <v>1</v>
      </c>
      <c r="Q44" s="44"/>
      <c r="R44" s="44">
        <v>15</v>
      </c>
    </row>
    <row r="45" spans="1:19" x14ac:dyDescent="0.25">
      <c r="A45" s="19" t="s">
        <v>30</v>
      </c>
      <c r="B45" s="45">
        <v>2</v>
      </c>
      <c r="C45" s="44">
        <v>8</v>
      </c>
      <c r="D45" s="46">
        <v>1</v>
      </c>
      <c r="E45" s="44">
        <v>1</v>
      </c>
      <c r="F45" s="46">
        <v>1</v>
      </c>
      <c r="G45" s="46">
        <v>12</v>
      </c>
      <c r="H45" s="46">
        <v>2</v>
      </c>
      <c r="I45" s="46">
        <v>1</v>
      </c>
      <c r="J45" s="46"/>
      <c r="K45" s="46">
        <v>1</v>
      </c>
      <c r="L45" s="46"/>
      <c r="M45" s="46">
        <v>1</v>
      </c>
      <c r="N45" s="46">
        <v>2</v>
      </c>
      <c r="O45" s="49">
        <v>1</v>
      </c>
      <c r="P45" s="46">
        <v>6</v>
      </c>
      <c r="Q45" s="44"/>
      <c r="R45" s="44">
        <v>8</v>
      </c>
    </row>
    <row r="46" spans="1:19" ht="30" x14ac:dyDescent="0.25">
      <c r="A46" s="70" t="s">
        <v>103</v>
      </c>
      <c r="B46" s="45"/>
      <c r="C46" s="44"/>
      <c r="D46" s="46"/>
      <c r="E46" s="44"/>
      <c r="F46" s="46"/>
      <c r="G46" s="46">
        <v>1</v>
      </c>
      <c r="H46" s="46"/>
      <c r="I46" s="46"/>
      <c r="J46" s="46">
        <v>5</v>
      </c>
      <c r="K46" s="46"/>
      <c r="L46" s="46"/>
      <c r="M46" s="46"/>
      <c r="N46" s="46"/>
      <c r="O46" s="49"/>
      <c r="P46" s="46"/>
      <c r="Q46" s="44"/>
      <c r="R46" s="44"/>
    </row>
    <row r="47" spans="1:19" x14ac:dyDescent="0.25">
      <c r="A47" s="19" t="s">
        <v>139</v>
      </c>
      <c r="B47" s="45"/>
      <c r="C47" s="44">
        <v>1</v>
      </c>
      <c r="D47" s="46"/>
      <c r="E47" s="44"/>
      <c r="F47" s="46"/>
      <c r="G47" s="46">
        <v>2</v>
      </c>
      <c r="H47" s="46"/>
      <c r="I47" s="46"/>
      <c r="J47" s="46"/>
      <c r="K47" s="46"/>
      <c r="L47" s="46"/>
      <c r="M47" s="46"/>
      <c r="N47" s="46"/>
      <c r="O47" s="49"/>
      <c r="P47" s="46"/>
      <c r="Q47" s="44"/>
      <c r="R47" s="44">
        <v>1</v>
      </c>
    </row>
    <row r="48" spans="1:19" x14ac:dyDescent="0.25">
      <c r="A48" s="19" t="s">
        <v>10</v>
      </c>
      <c r="B48" s="20">
        <v>3</v>
      </c>
      <c r="C48" s="20">
        <v>33</v>
      </c>
      <c r="D48" s="20">
        <v>1</v>
      </c>
      <c r="E48" s="20">
        <v>7</v>
      </c>
      <c r="F48" s="20">
        <v>1</v>
      </c>
      <c r="G48" s="21">
        <v>52</v>
      </c>
      <c r="H48" s="20">
        <v>7</v>
      </c>
      <c r="I48" s="20">
        <v>2</v>
      </c>
      <c r="J48" s="20">
        <v>7</v>
      </c>
      <c r="K48" s="20">
        <v>2</v>
      </c>
      <c r="L48" s="20"/>
      <c r="M48" s="20">
        <v>6</v>
      </c>
      <c r="N48" s="20">
        <v>4</v>
      </c>
      <c r="O48" s="20">
        <v>4</v>
      </c>
      <c r="P48" s="20">
        <v>7</v>
      </c>
      <c r="Q48" s="52"/>
      <c r="R48" s="20">
        <v>24</v>
      </c>
    </row>
    <row r="49" spans="1:5" ht="15.75" x14ac:dyDescent="0.25">
      <c r="A49" s="26"/>
      <c r="B49" s="26" t="s">
        <v>0</v>
      </c>
    </row>
    <row r="50" spans="1:5" ht="31.5" x14ac:dyDescent="0.25">
      <c r="A50" s="56" t="s">
        <v>77</v>
      </c>
      <c r="B50" s="41" t="s">
        <v>37</v>
      </c>
    </row>
    <row r="51" spans="1:5" ht="47.25" x14ac:dyDescent="0.25">
      <c r="A51" s="35" t="s">
        <v>81</v>
      </c>
      <c r="B51" s="34">
        <f>B69/SUM($B$69:$E$69)</f>
        <v>4.6153846153846156E-2</v>
      </c>
    </row>
    <row r="52" spans="1:5" ht="31.5" x14ac:dyDescent="0.25">
      <c r="A52" s="36" t="s">
        <v>78</v>
      </c>
      <c r="B52" s="34">
        <f>C69/SUM($B$69:$E$69)</f>
        <v>0.32307692307692309</v>
      </c>
    </row>
    <row r="53" spans="1:5" ht="47.25" x14ac:dyDescent="0.25">
      <c r="A53" s="47" t="s">
        <v>79</v>
      </c>
      <c r="B53" s="34">
        <f>D69/SUM($B$69:$E$69)</f>
        <v>0.6</v>
      </c>
    </row>
    <row r="54" spans="1:5" ht="47.25" x14ac:dyDescent="0.25">
      <c r="A54" s="37" t="s">
        <v>80</v>
      </c>
      <c r="B54" s="34">
        <f>E69/SUM($B$69:$E$69)</f>
        <v>3.0769230769230771E-2</v>
      </c>
    </row>
    <row r="56" spans="1:5" ht="15.75" x14ac:dyDescent="0.25">
      <c r="A56" s="26"/>
      <c r="B56" s="88" t="s">
        <v>55</v>
      </c>
      <c r="C56" s="89"/>
      <c r="D56" s="89"/>
      <c r="E56" s="89"/>
    </row>
    <row r="57" spans="1:5" ht="51" x14ac:dyDescent="0.25">
      <c r="A57" s="27" t="s">
        <v>3</v>
      </c>
      <c r="B57" s="57" t="s">
        <v>81</v>
      </c>
      <c r="C57" s="58" t="s">
        <v>78</v>
      </c>
      <c r="D57" s="59" t="s">
        <v>79</v>
      </c>
      <c r="E57" s="60" t="s">
        <v>80</v>
      </c>
    </row>
    <row r="58" spans="1:5" ht="15.75" x14ac:dyDescent="0.25">
      <c r="A58" s="28" t="s">
        <v>6</v>
      </c>
      <c r="B58" s="29">
        <f>COUNTIFS(Table1[[#All],[Request Type]],Summary!$A58,Table1[[#All],[Status]],Summary!$B$50,Table1[[#All],[Optimize use of ERCOT, Inc.’s resources]],"X")</f>
        <v>1</v>
      </c>
      <c r="C58" s="30">
        <f>COUNTIFS(Table1[[#All],[Request Type]],Summary!$A58,Table1[[#All],[Status]],Summary!$B$50,Table1[[#All],[Enhance operating capabilities]],"X")</f>
        <v>2</v>
      </c>
      <c r="D58" s="48">
        <f>COUNTIFS(Table1[[#All],[Request Type]],Summary!$A58,Table1[[#All],[Status]],Summary!$B$50,Table1[[#All],[Advance competitive solutions]],"X")</f>
        <v>2</v>
      </c>
      <c r="E58" s="31">
        <f>COUNTIFS(Table1[[#All],[Request Type]],Summary!$A58,Table1[[#All],[Status]],Summary!$B$50,Table1[[#All],[Improve information exchange]],"X")</f>
        <v>0</v>
      </c>
    </row>
    <row r="59" spans="1:5" ht="15.75" x14ac:dyDescent="0.25">
      <c r="A59" s="28" t="s">
        <v>5</v>
      </c>
      <c r="B59" s="29">
        <f>COUNTIFS(Table1[[#All],[Request Type]],Summary!$A59,Table1[[#All],[Status]],Summary!$B$50,Table1[[#All],[Optimize use of ERCOT, Inc.’s resources]],"X")</f>
        <v>1</v>
      </c>
      <c r="C59" s="30">
        <f>COUNTIFS(Table1[[#All],[Request Type]],Summary!$A59,Table1[[#All],[Status]],Summary!$B$50,Table1[[#All],[Enhance operating capabilities]],"X")</f>
        <v>15</v>
      </c>
      <c r="D59" s="48">
        <f>COUNTIFS(Table1[[#All],[Request Type]],Summary!$A59,Table1[[#All],[Status]],Summary!$B$50,Table1[[#All],[Advance competitive solutions]],"X")</f>
        <v>24</v>
      </c>
      <c r="E59" s="31">
        <f>COUNTIFS(Table1[[#All],[Request Type]],Summary!$A59,Table1[[#All],[Status]],Summary!$B$50,Table1[[#All],[Improve information exchange]],"X")</f>
        <v>2</v>
      </c>
    </row>
    <row r="60" spans="1:5" ht="15.75" x14ac:dyDescent="0.25">
      <c r="A60" s="28" t="s">
        <v>8</v>
      </c>
      <c r="B60" s="29">
        <f>COUNTIFS(Table1[[#All],[Request Type]],Summary!$A60,Table1[[#All],[Status]],Summary!$B$50,Table1[[#All],[Optimize use of ERCOT, Inc.’s resources]],"X")</f>
        <v>0</v>
      </c>
      <c r="C60" s="30">
        <f>COUNTIFS(Table1[[#All],[Request Type]],Summary!$A60,Table1[[#All],[Status]],Summary!$B$50,Table1[[#All],[Enhance operating capabilities]],"X")</f>
        <v>1</v>
      </c>
      <c r="D60" s="48">
        <f>COUNTIFS(Table1[[#All],[Request Type]],Summary!$A60,Table1[[#All],[Status]],Summary!$B$50,Table1[[#All],[Advance competitive solutions]],"X")</f>
        <v>3</v>
      </c>
      <c r="E60" s="31">
        <f>COUNTIFS(Table1[[#All],[Request Type]],Summary!$A60,Table1[[#All],[Status]],Summary!$B$50,Table1[[#All],[Improve information exchange]],"X")</f>
        <v>0</v>
      </c>
    </row>
    <row r="61" spans="1:5" ht="15.75" x14ac:dyDescent="0.25">
      <c r="A61" s="28" t="s">
        <v>7</v>
      </c>
      <c r="B61" s="29">
        <f>COUNTIFS(Table1[[#All],[Request Type]],Summary!$A61,Table1[[#All],[Status]],Summary!$B$50,Table1[[#All],[Optimize use of ERCOT, Inc.’s resources]],"X")</f>
        <v>0</v>
      </c>
      <c r="C61" s="30">
        <f>COUNTIFS(Table1[[#All],[Request Type]],Summary!$A61,Table1[[#All],[Status]],Summary!$B$50,Table1[[#All],[Enhance operating capabilities]],"X")</f>
        <v>0</v>
      </c>
      <c r="D61" s="48">
        <f>COUNTIFS(Table1[[#All],[Request Type]],Summary!$A61,Table1[[#All],[Status]],Summary!$B$50,Table1[[#All],[Advance competitive solutions]],"X")</f>
        <v>2</v>
      </c>
      <c r="E61" s="31">
        <f>COUNTIFS(Table1[[#All],[Request Type]],Summary!$A61,Table1[[#All],[Status]],Summary!$B$50,Table1[[#All],[Improve information exchange]],"X")</f>
        <v>0</v>
      </c>
    </row>
    <row r="62" spans="1:5" ht="15.75" x14ac:dyDescent="0.25">
      <c r="A62" s="28" t="s">
        <v>9</v>
      </c>
      <c r="B62" s="29">
        <f>COUNTIFS(Table1[[#All],[Request Type]],Summary!$A62,Table1[[#All],[Status]],Summary!$B$50,Table1[[#All],[Optimize use of ERCOT, Inc.’s resources]],"X")</f>
        <v>0</v>
      </c>
      <c r="C62" s="30">
        <f>COUNTIFS(Table1[[#All],[Request Type]],Summary!$A62,Table1[[#All],[Status]],Summary!$B$50,Table1[[#All],[Enhance operating capabilities]],"X")</f>
        <v>0</v>
      </c>
      <c r="D62" s="48">
        <f>COUNTIFS(Table1[[#All],[Request Type]],Summary!$A62,Table1[[#All],[Status]],Summary!$B$50,Table1[[#All],[Advance competitive solutions]],"X")</f>
        <v>1</v>
      </c>
      <c r="E62" s="31">
        <f>COUNTIFS(Table1[[#All],[Request Type]],Summary!$A62,Table1[[#All],[Status]],Summary!$B$50,Table1[[#All],[Improve information exchange]],"X")</f>
        <v>0</v>
      </c>
    </row>
    <row r="63" spans="1:5" ht="15.75" x14ac:dyDescent="0.25">
      <c r="A63" s="28" t="s">
        <v>32</v>
      </c>
      <c r="B63" s="29">
        <f>COUNTIFS(Table1[[#All],[Request Type]],Summary!$A63,Table1[[#All],[Status]],Summary!$B$50,Table1[[#All],[Optimize use of ERCOT, Inc.’s resources]],"X")</f>
        <v>0</v>
      </c>
      <c r="C63" s="30">
        <f>COUNTIFS(Table1[[#All],[Request Type]],Summary!$A63,Table1[[#All],[Status]],Summary!$B$50,Table1[[#All],[Enhance operating capabilities]],"X")</f>
        <v>0</v>
      </c>
      <c r="D63" s="48">
        <f>COUNTIFS(Table1[[#All],[Request Type]],Summary!$A63,Table1[[#All],[Status]],Summary!$B$50,Table1[[#All],[Advance competitive solutions]],"X")</f>
        <v>1</v>
      </c>
      <c r="E63" s="31">
        <f>COUNTIFS(Table1[[#All],[Request Type]],Summary!$A63,Table1[[#All],[Status]],Summary!$B$50,Table1[[#All],[Improve information exchange]],"X")</f>
        <v>0</v>
      </c>
    </row>
    <row r="64" spans="1:5" ht="15.75" x14ac:dyDescent="0.25">
      <c r="A64" s="28" t="s">
        <v>36</v>
      </c>
      <c r="B64" s="29">
        <f>COUNTIFS(Table1[[#All],[Request Type]],Summary!$A64,Table1[[#All],[Status]],Summary!$B$50,Table1[[#All],[Optimize use of ERCOT, Inc.’s resources]],"X")</f>
        <v>0</v>
      </c>
      <c r="C64" s="30">
        <f>COUNTIFS(Table1[[#All],[Request Type]],Summary!$A64,Table1[[#All],[Status]],Summary!$B$50,Table1[[#All],[Enhance operating capabilities]],"X")</f>
        <v>0</v>
      </c>
      <c r="D64" s="48">
        <f>COUNTIFS(Table1[[#All],[Request Type]],Summary!$A64,Table1[[#All],[Status]],Summary!$B$50,Table1[[#All],[Advance competitive solutions]],"X")</f>
        <v>0</v>
      </c>
      <c r="E64" s="31">
        <f>COUNTIFS(Table1[[#All],[Request Type]],Summary!$A64,Table1[[#All],[Status]],Summary!$B$50,Table1[[#All],[Improve information exchange]],"X")</f>
        <v>0</v>
      </c>
    </row>
    <row r="65" spans="1:6" ht="15.75" x14ac:dyDescent="0.25">
      <c r="A65" s="28" t="s">
        <v>38</v>
      </c>
      <c r="B65" s="29">
        <f>COUNTIFS(Table1[[#All],[Request Type]],Summary!$A65,Table1[[#All],[Status]],Summary!$B$50,Table1[[#All],[Optimize use of ERCOT, Inc.’s resources]],"X")</f>
        <v>0</v>
      </c>
      <c r="C65" s="30">
        <f>COUNTIFS(Table1[[#All],[Request Type]],Summary!$A65,Table1[[#All],[Status]],Summary!$B$50,Table1[[#All],[Enhance operating capabilities]],"X")</f>
        <v>0</v>
      </c>
      <c r="D65" s="48">
        <f>COUNTIFS(Table1[[#All],[Request Type]],Summary!$A65,Table1[[#All],[Status]],Summary!$B$50,Table1[[#All],[Advance competitive solutions]],"X")</f>
        <v>0</v>
      </c>
      <c r="E65" s="31">
        <f>COUNTIFS(Table1[[#All],[Request Type]],Summary!$A65,Table1[[#All],[Status]],Summary!$B$50,Table1[[#All],[Improve information exchange]],"X")</f>
        <v>0</v>
      </c>
    </row>
    <row r="66" spans="1:6" ht="15.75" x14ac:dyDescent="0.25">
      <c r="A66" s="28" t="s">
        <v>39</v>
      </c>
      <c r="B66" s="29">
        <f>COUNTIFS(Table1[[#All],[Request Type]],Summary!$A66,Table1[[#All],[Status]],Summary!$B$50,Table1[[#All],[Optimize use of ERCOT, Inc.’s resources]],"X")</f>
        <v>0</v>
      </c>
      <c r="C66" s="30">
        <f>COUNTIFS(Table1[[#All],[Request Type]],Summary!$A66,Table1[[#All],[Status]],Summary!$B$50,Table1[[#All],[Enhance operating capabilities]],"X")</f>
        <v>0</v>
      </c>
      <c r="D66" s="48">
        <f>COUNTIFS(Table1[[#All],[Request Type]],Summary!$A66,Table1[[#All],[Status]],Summary!$B$50,Table1[[#All],[Advance competitive solutions]],"X")</f>
        <v>1</v>
      </c>
      <c r="E66" s="31">
        <f>COUNTIFS(Table1[[#All],[Request Type]],Summary!$A66,Table1[[#All],[Status]],Summary!$B$50,Table1[[#All],[Improve information exchange]],"X")</f>
        <v>0</v>
      </c>
    </row>
    <row r="67" spans="1:6" s="17" customFormat="1" ht="15.75" x14ac:dyDescent="0.25">
      <c r="A67" s="28" t="s">
        <v>66</v>
      </c>
      <c r="B67" s="29">
        <f>COUNTIFS(Table1[[#All],[Request Type]],Summary!$A67,Table1[[#All],[Status]],Summary!$B$50,Table1[[#All],[Optimize use of ERCOT, Inc.’s resources]],"X")</f>
        <v>0</v>
      </c>
      <c r="C67" s="30">
        <f>COUNTIFS(Table1[[#All],[Request Type]],Summary!$A67,Table1[[#All],[Status]],Summary!$B$50,Table1[[#All],[Enhance operating capabilities]],"X")</f>
        <v>2</v>
      </c>
      <c r="D67" s="48">
        <f>COUNTIFS(Table1[[#All],[Request Type]],Summary!$A67,Table1[[#All],[Status]],Summary!$B$50,Table1[[#All],[Advance competitive solutions]],"X")</f>
        <v>4</v>
      </c>
      <c r="E67" s="31">
        <f>COUNTIFS(Table1[[#All],[Request Type]],Summary!$A67,Table1[[#All],[Status]],Summary!$B$50,Table1[[#All],[Improve information exchange]],"X")</f>
        <v>0</v>
      </c>
    </row>
    <row r="68" spans="1:6" ht="15.75" x14ac:dyDescent="0.25">
      <c r="A68" s="28" t="s">
        <v>40</v>
      </c>
      <c r="B68" s="29">
        <f>COUNTIFS(Table1[[#All],[Request Type]],Summary!$A68,Table1[[#All],[Status]],Summary!$B$50,Table1[[#All],[Optimize use of ERCOT, Inc.’s resources]],"X")</f>
        <v>1</v>
      </c>
      <c r="C68" s="30">
        <f>COUNTIFS(Table1[[#All],[Request Type]],Summary!$A68,Table1[[#All],[Status]],Summary!$B$50,Table1[[#All],[Enhance operating capabilities]],"X")</f>
        <v>1</v>
      </c>
      <c r="D68" s="48">
        <f>COUNTIFS(Table1[[#All],[Request Type]],Summary!$A68,Table1[[#All],[Status]],Summary!$B$50,Table1[[#All],[Advance competitive solutions]],"X")</f>
        <v>1</v>
      </c>
      <c r="E68" s="31">
        <f>COUNTIFS(Table1[[#All],[Request Type]],Summary!$A68,Table1[[#All],[Status]],Summary!$B$50,Table1[[#All],[Improve information exchange]],"X")</f>
        <v>0</v>
      </c>
    </row>
    <row r="69" spans="1:6" ht="15.75" x14ac:dyDescent="0.25">
      <c r="A69" s="32" t="s">
        <v>56</v>
      </c>
      <c r="B69" s="33">
        <f>SUM(B58:B68)</f>
        <v>3</v>
      </c>
      <c r="C69" s="33">
        <f t="shared" ref="C69:E69" si="0">SUM(C58:C68)</f>
        <v>21</v>
      </c>
      <c r="D69" s="33">
        <f t="shared" si="0"/>
        <v>39</v>
      </c>
      <c r="E69" s="33">
        <f t="shared" si="0"/>
        <v>2</v>
      </c>
      <c r="F69" s="25"/>
    </row>
  </sheetData>
  <mergeCells count="19">
    <mergeCell ref="A10:P10"/>
    <mergeCell ref="A12:P12"/>
    <mergeCell ref="A13:P13"/>
    <mergeCell ref="A1:C1"/>
    <mergeCell ref="B56:E56"/>
    <mergeCell ref="A4:P4"/>
    <mergeCell ref="A11:P11"/>
    <mergeCell ref="A18:P18"/>
    <mergeCell ref="A2:P2"/>
    <mergeCell ref="A3:P3"/>
    <mergeCell ref="A5:P5"/>
    <mergeCell ref="A6:P6"/>
    <mergeCell ref="A7:P7"/>
    <mergeCell ref="A14:P14"/>
    <mergeCell ref="A15:P15"/>
    <mergeCell ref="A16:P16"/>
    <mergeCell ref="A17:P17"/>
    <mergeCell ref="A8:P8"/>
    <mergeCell ref="A9:P9"/>
  </mergeCells>
  <dataValidations count="1">
    <dataValidation type="list" allowBlank="1" showInputMessage="1" showErrorMessage="1" sqref="B50" xr:uid="{00000000-0002-0000-0200-000000000000}">
      <formula1>Status</formula1>
    </dataValidation>
  </dataValidations>
  <pageMargins left="0.25" right="0.25" top="0.75" bottom="0.75" header="0.3" footer="0.3"/>
  <pageSetup scale="70" fitToHeight="2" orientation="landscape" r:id="rId3"/>
  <rowBreaks count="1" manualBreakCount="1">
    <brk id="4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Goal vs Request Matrix</vt:lpstr>
      <vt:lpstr>LookUps</vt:lpstr>
      <vt:lpstr>Summary</vt:lpstr>
      <vt:lpstr>Summary!Print_Area</vt:lpstr>
      <vt:lpstr>'Goal vs Request Matrix'!Print_Titles</vt:lpstr>
      <vt:lpstr>Status</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Boren</dc:creator>
  <cp:lastModifiedBy>ERCOT 09XX21</cp:lastModifiedBy>
  <cp:lastPrinted>2017-07-25T20:03:15Z</cp:lastPrinted>
  <dcterms:created xsi:type="dcterms:W3CDTF">2014-07-15T12:43:28Z</dcterms:created>
  <dcterms:modified xsi:type="dcterms:W3CDTF">2021-09-13T14:56:48Z</dcterms:modified>
</cp:coreProperties>
</file>