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<sst xmlns="http://schemas.openxmlformats.org/spreadsheetml/2006/main" count="136" uniqueCount="94">
  <si>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</si>
  <si>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</si>
  <si>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</si>
  <si>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</si>
  <si>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</si>
  <si>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</si>
  <si>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</si>
  <si>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</si>
  <si>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</si>
  <si>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</si>
  <si>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</si>
  <si>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</si>
  <si>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</si>
  <si>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</si>
  <si>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</si>
  <si>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</si>
  <si>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</si>
  <si>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</si>
  <si>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</si>
  <si>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</si>
  <si>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</si>
  <si>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</si>
  <si>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</si>
  <si>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</si>
  <si>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</si>
  <si>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</si>
  <si>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</si>
  <si>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</si>
  <si>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</si>
  <si>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</si>
  <si>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</si>
  <si>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</si>
  <si>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</si>
  <si>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</si>
  <si>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</si>
  <si>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</si>
  <si>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</si>
  <si>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</si>
  <si>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</si>
  <si>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</si>
  <si>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</si>
  <si>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</si>
  <si>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</si>
  <si>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</si>
  <si>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</si>
  <si>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</si>
  <si>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</si>
  <si>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</si>
  <si>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</si>
  <si>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</si>
  <si>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</si>
  <si>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</si>
  <si>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</si>
  <si>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</si>
  <si>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</si>
  <si>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</si>
  <si>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</si>
  <si>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</si>
  <si>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</si>
  <si>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</si>
  <si>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</si>
  <si>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</si>
  <si>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</si>
  <si>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</si>
  <si>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</si>
  <si>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</si>
  <si>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</si>
  <si>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</si>
  <si>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</si>
  <si>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</si>
  <si>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</si>
  <si>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</si>
  <si>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</si>
  <si>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</si>
  <si>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</si>
  <si>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</si>
  <si>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</si>
  <si>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</si>
  <si>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</si>
  <si>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</si>
  <si>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</si>
  <si>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</si>
  <si>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</si>
  <si>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</t>
  </si>
  <si>
    <t>Boone Staples</t>
  </si>
  <si>
    <t>Katie Rich</t>
  </si>
  <si>
    <t>Shawnee Claiborn-Pinto (Eric Goff)</t>
  </si>
  <si>
    <t>Resmi Surendran (Seth Cochran)</t>
  </si>
  <si>
    <t xml:space="preserve">Billy Lee  </t>
  </si>
  <si>
    <t>Date:  September 2, 2021</t>
  </si>
  <si>
    <t>Lori Simpson (Bill Valagura)</t>
  </si>
  <si>
    <t>Need &gt;50% to Pass</t>
  </si>
  <si>
    <t>Motion Carries</t>
  </si>
  <si>
    <t>ROS Motion: To recommend that PRS reject NPRR1056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</si>
</sst>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15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4</v>
      </c>
      <c r="H5" s="55">
        <f>IF((G60+H60)=0,"",H60)</f>
        <v>2.75</v>
      </c>
      <c r="I5" s="56">
        <f>I60</f>
        <v>4</v>
      </c>
    </row>
    <row r="6" spans="2:9" ht="22.5" customHeight="1">
      <c r="B6" s="6" t="s">
        <v>80</v>
      </c>
      <c r="C6" s="14"/>
      <c r="D6" s="15"/>
      <c r="E6" s="16"/>
      <c r="F6" s="59" t="s">
        <v>91</v>
      </c>
      <c r="G6" s="57">
        <f>G61</f>
        <v>0.5925925925925926</v>
      </c>
      <c r="H6" s="57">
        <f>H61</f>
        <v>0.4074074074074074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86</v>
      </c>
      <c r="F11" s="23"/>
      <c r="G11" s="53"/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/>
      <c r="H12" s="41"/>
      <c r="I12" s="20" t="s">
        <v>21</v>
      </c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/>
      <c r="H13" s="53">
        <v>0.75</v>
      </c>
      <c r="I13" s="20"/>
    </row>
    <row r="14" spans="2:9" ht="11.25">
      <c r="B14" s="26" t="s">
        <v>42</v>
      </c>
      <c r="C14" s="27"/>
      <c r="D14" s="28" t="s">
        <v>18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2</v>
      </c>
      <c r="G16" s="38">
        <f>SUM(G10:G15)</f>
        <v>0</v>
      </c>
      <c r="H16" s="39">
        <f>SUM(H10:H15)</f>
        <v>0.75</v>
      </c>
      <c r="I16" s="25">
        <f>COUNTA(I10:I15)</f>
        <v>1</v>
      </c>
    </row>
    <row r="17" spans="2:9" ht="11.25">
      <c r="B17" s="6" t="s">
        <v>81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65</v>
      </c>
      <c r="C25" s="26"/>
      <c r="D25" s="26"/>
      <c r="E25" s="63" t="s">
        <v>83</v>
      </c>
      <c r="F25" s="23" t="s">
        <v>14</v>
      </c>
      <c r="G25" s="53"/>
      <c r="H25" s="53">
        <v>0.5</v>
      </c>
      <c r="I25" s="20"/>
    </row>
    <row r="26" spans="2:9" ht="11.25">
      <c r="B26" s="22" t="s">
        <v>72</v>
      </c>
      <c r="C26" s="26"/>
      <c r="D26" s="26"/>
      <c r="E26" s="63" t="s">
        <v>90</v>
      </c>
      <c r="F26" s="23" t="s">
        <v>14</v>
      </c>
      <c r="G26" s="53"/>
      <c r="H26" s="53"/>
      <c r="I26" s="20" t="s">
        <v>21</v>
      </c>
    </row>
    <row r="27" spans="2:9" ht="11.25">
      <c r="B27" s="22" t="s">
        <v>67</v>
      </c>
      <c r="C27" s="26"/>
      <c r="D27" s="26"/>
      <c r="E27" s="63" t="s">
        <v>68</v>
      </c>
      <c r="F27" s="23" t="s">
        <v>14</v>
      </c>
      <c r="G27" s="53"/>
      <c r="H27" s="53">
        <v>0.5</v>
      </c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</v>
      </c>
      <c r="H30" s="39">
        <f>SUM(H24:H29)</f>
        <v>1</v>
      </c>
      <c r="I30" s="25">
        <f>COUNTA(I24:I29)</f>
        <v>2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/>
      <c r="G32" s="53"/>
      <c r="H32" s="53"/>
      <c r="I32" s="20"/>
    </row>
    <row r="33" spans="2:9" ht="11.25">
      <c r="B33" s="22" t="s">
        <v>64</v>
      </c>
      <c r="C33" s="26"/>
      <c r="D33" s="26"/>
      <c r="E33" s="63" t="s">
        <v>87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/>
      <c r="H34" s="53">
        <v>0.5</v>
      </c>
      <c r="I34" s="20"/>
    </row>
    <row r="35" spans="2:9" ht="11.25">
      <c r="B35" s="22" t="s">
        <v>58</v>
      </c>
      <c r="C35" s="26"/>
      <c r="D35" s="26"/>
      <c r="E35" s="63" t="s">
        <v>84</v>
      </c>
      <c r="F35" s="23" t="s">
        <v>14</v>
      </c>
      <c r="G35" s="53"/>
      <c r="H35" s="53">
        <v>0.5</v>
      </c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2</v>
      </c>
      <c r="G37" s="38">
        <f>SUM(G31:G36)</f>
        <v>0</v>
      </c>
      <c r="H37" s="39">
        <f>SUM(H31:H36)</f>
        <v>1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70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69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/>
      <c r="H52" s="53"/>
      <c r="I52" s="20" t="s">
        <v>21</v>
      </c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88</v>
      </c>
      <c r="F55" s="23" t="s">
        <v>14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1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22</v>
      </c>
      <c r="G60" s="47">
        <f>G16+G23+G30+G37+G43+G50+G57</f>
        <v>4</v>
      </c>
      <c r="H60" s="47">
        <f>H16+H23+H30+H37+H43+H50+H57</f>
        <v>2.75</v>
      </c>
      <c r="I60" s="25">
        <f>I16+countCoopAbstain+countIndGenAbstain+I37+countIndREPAbstain+I50+I57</f>
        <v>4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0.5925925925925926</v>
      </c>
      <c r="H61" s="32">
        <f>IF((G60+H60)=0,"",H60/(G60+H60))</f>
        <v>0.4074074074074074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090121</cp:lastModifiedBy>
  <cp:lastPrinted>2001-05-29T14:33:52Z</cp:lastPrinted>
  <dcterms:created xsi:type="dcterms:W3CDTF">2000-03-13T15:50:20Z</dcterms:created>
  <dcterms:modified xsi:type="dcterms:W3CDTF">2021-09-02T16:15:00Z</dcterms:modified>
  <cp:category/>
  <cp:version/>
  <cp:contentType/>
  <cp:contentStatus/>
</cp:coreProperties>
</file>