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845" windowHeight="625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<sst xmlns="http://schemas.openxmlformats.org/spreadsheetml/2006/main" count="138" uniqueCount="96">
  <si>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</si>
  <si>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</si>
  <si>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</si>
  <si>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</si>
  <si>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</si>
  <si>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</si>
  <si>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</si>
  <si>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</si>
  <si>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</si>
  <si>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</si>
  <si>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</si>
  <si>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</si>
  <si>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</si>
  <si>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</si>
  <si>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</si>
  <si>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</si>
  <si>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</si>
  <si>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</si>
  <si>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</si>
  <si>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</si>
  <si>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</si>
  <si>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</si>
  <si>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</si>
  <si>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</si>
  <si>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</si>
  <si>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</si>
  <si>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</si>
  <si>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</si>
  <si>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</si>
  <si>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</si>
  <si>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</si>
  <si>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</si>
  <si>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</si>
  <si>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</si>
  <si>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</si>
  <si>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</si>
  <si>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</si>
  <si>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</si>
  <si>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</si>
  <si>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</si>
  <si>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</si>
  <si>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</si>
  <si>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</si>
  <si>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</si>
  <si>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</si>
  <si>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</si>
  <si>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</si>
  <si>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</si>
  <si>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</si>
  <si>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</si>
  <si>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</si>
  <si>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</si>
  <si>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</si>
  <si>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</si>
  <si>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</si>
  <si>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</si>
  <si>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</si>
  <si>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</si>
  <si>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</si>
  <si>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</si>
  <si>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</si>
  <si>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</si>
  <si>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</si>
  <si>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</si>
  <si>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</si>
  <si>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</si>
  <si>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</si>
  <si>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</si>
  <si>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</si>
  <si>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</si>
  <si>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</si>
  <si>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</si>
  <si>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</si>
  <si>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</si>
  <si>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</si>
  <si>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</si>
  <si>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</si>
  <si>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</si>
  <si>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</si>
  <si>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</si>
  <si>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</si>
  <si>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</si>
  <si>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David Detelich</t>
  </si>
  <si>
    <t>Calpine Energy Solutions</t>
  </si>
  <si>
    <t>Clint Sandidge</t>
  </si>
  <si>
    <t>Prepared by:  Brittney Albracht</t>
  </si>
  <si>
    <t>Cooperatives</t>
  </si>
  <si>
    <t>Abstention Values</t>
  </si>
  <si>
    <t>Shawnee Claiborn-Pinto (Eric Goff)</t>
  </si>
  <si>
    <t>Anoush Farhangi (Chris Hendrix)</t>
  </si>
  <si>
    <t>Resmi Surendran (Seth Cochran)</t>
  </si>
  <si>
    <t>John Dumas  (Andy Nguyen)</t>
  </si>
  <si>
    <t>Date:   September 1, 2021</t>
  </si>
  <si>
    <t>WMS Motion:  To endorse NPRR1077 as amended by the 8/16/21 ERCOT comments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</si>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</sst>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38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93</v>
      </c>
      <c r="C3" s="65"/>
      <c r="D3" s="65"/>
      <c r="E3" s="6"/>
      <c r="F3" s="58" t="s">
        <v>22</v>
      </c>
      <c r="G3" s="66" t="s">
        <v>95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6.5</v>
      </c>
      <c r="H5" s="55">
        <f>IF((G61+H61)=0,"",H61)</f>
        <v>1</v>
      </c>
      <c r="I5" s="56">
        <f>I61</f>
        <v>1</v>
      </c>
    </row>
    <row r="6" spans="2:9" ht="22.5" customHeight="1">
      <c r="B6" s="6" t="s">
        <v>85</v>
      </c>
      <c r="C6" s="14"/>
      <c r="D6" s="15"/>
      <c r="E6" s="16"/>
      <c r="F6" s="59" t="s">
        <v>94</v>
      </c>
      <c r="G6" s="57">
        <f>G62</f>
        <v>0.8666666666666667</v>
      </c>
      <c r="H6" s="57">
        <f>H62</f>
        <v>0.13333333333333333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88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55</v>
      </c>
      <c r="F12" s="23" t="s">
        <v>14</v>
      </c>
      <c r="G12" s="53">
        <v>0.5</v>
      </c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62</v>
      </c>
      <c r="F13" s="23" t="s">
        <v>14</v>
      </c>
      <c r="G13" s="53">
        <v>0.5</v>
      </c>
      <c r="H13" s="41"/>
      <c r="I13" s="20"/>
    </row>
    <row r="14" spans="2:9" ht="11.25">
      <c r="B14" s="26" t="s">
        <v>72</v>
      </c>
      <c r="C14" s="27"/>
      <c r="D14" s="28" t="s">
        <v>19</v>
      </c>
      <c r="E14" s="48" t="s">
        <v>69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86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91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63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51</v>
      </c>
      <c r="C21" s="22"/>
      <c r="D21" s="22"/>
      <c r="E21" s="63" t="s">
        <v>64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70</v>
      </c>
      <c r="C25" s="26"/>
      <c r="D25" s="26"/>
      <c r="E25" s="48" t="s">
        <v>71</v>
      </c>
      <c r="F25" s="23" t="s">
        <v>14</v>
      </c>
      <c r="G25" s="53">
        <v>0.25</v>
      </c>
      <c r="H25" s="53"/>
      <c r="I25" s="20"/>
    </row>
    <row r="26" spans="2:9" ht="11.25">
      <c r="B26" s="26" t="s">
        <v>73</v>
      </c>
      <c r="C26" s="26"/>
      <c r="D26" s="26"/>
      <c r="E26" s="48" t="s">
        <v>74</v>
      </c>
      <c r="F26" s="23" t="s">
        <v>14</v>
      </c>
      <c r="G26" s="53">
        <v>0.25</v>
      </c>
      <c r="H26" s="53"/>
      <c r="I26" s="20"/>
    </row>
    <row r="27" spans="2:9" ht="11.25">
      <c r="B27" s="26" t="s">
        <v>75</v>
      </c>
      <c r="C27" s="26"/>
      <c r="D27" s="26"/>
      <c r="E27" s="48" t="s">
        <v>76</v>
      </c>
      <c r="F27" s="23" t="s">
        <v>14</v>
      </c>
      <c r="G27" s="53">
        <v>0.25</v>
      </c>
      <c r="H27" s="53"/>
      <c r="I27" s="20"/>
    </row>
    <row r="28" spans="2:9" ht="11.25">
      <c r="B28" s="26" t="s">
        <v>77</v>
      </c>
      <c r="C28" s="26"/>
      <c r="D28" s="26"/>
      <c r="E28" s="48" t="s">
        <v>78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79</v>
      </c>
      <c r="C32" s="26"/>
      <c r="D32" s="26"/>
      <c r="E32" s="48" t="s">
        <v>80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/>
      <c r="H33" s="53">
        <v>0.3333333333333333</v>
      </c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/>
      <c r="H34" s="53">
        <v>0.3333333333333333</v>
      </c>
      <c r="I34" s="20"/>
    </row>
    <row r="35" spans="2:9" ht="11.25">
      <c r="B35" s="26" t="s">
        <v>52</v>
      </c>
      <c r="C35" s="26"/>
      <c r="D35" s="26"/>
      <c r="E35" s="48" t="s">
        <v>90</v>
      </c>
      <c r="F35" s="23" t="s">
        <v>14</v>
      </c>
      <c r="G35" s="53"/>
      <c r="H35" s="53"/>
      <c r="I35" s="20" t="s">
        <v>21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0.3333333333333333</v>
      </c>
      <c r="H37" s="39">
        <f>SUM(H31:H36)</f>
        <v>0.6666666666666666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57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65</v>
      </c>
      <c r="C40" s="26"/>
      <c r="D40" s="26"/>
      <c r="E40" s="48" t="s">
        <v>66</v>
      </c>
      <c r="F40" s="49"/>
      <c r="G40" s="53"/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81</v>
      </c>
      <c r="C42" s="26"/>
      <c r="D42" s="26"/>
      <c r="E42" s="48" t="s">
        <v>89</v>
      </c>
      <c r="F42" s="49" t="s">
        <v>14</v>
      </c>
      <c r="G42" s="53"/>
      <c r="H42" s="53">
        <v>0.3333333333333333</v>
      </c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0.6666666666666666</v>
      </c>
      <c r="H44" s="39">
        <f>SUM(H38:H43)</f>
        <v>0.3333333333333333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59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68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61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53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/>
      <c r="G54" s="53"/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33</v>
      </c>
      <c r="C56" s="26"/>
      <c r="D56" s="26"/>
      <c r="E56" s="48" t="s">
        <v>82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6.5</v>
      </c>
      <c r="H61" s="47">
        <f>H16+H23+H30+H37+H44+H51+H58</f>
        <v>1</v>
      </c>
      <c r="I61" s="25">
        <f>I16+countCoopAbstain+countIndGenAbstain+I37+countIndREPAbstain+I51+I58</f>
        <v>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0.8666666666666667</v>
      </c>
      <c r="H62" s="32">
        <f>IF((G61+H61)=0,"",H61/(G61+H61))</f>
        <v>0.13333333333333333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87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090121</cp:lastModifiedBy>
  <cp:lastPrinted>2001-05-29T14:33:52Z</cp:lastPrinted>
  <dcterms:created xsi:type="dcterms:W3CDTF">2000-03-13T15:50:20Z</dcterms:created>
  <dcterms:modified xsi:type="dcterms:W3CDTF">2021-09-01T16:12:40Z</dcterms:modified>
  <cp:category/>
  <cp:version/>
  <cp:contentType/>
  <cp:contentStatus/>
</cp:coreProperties>
</file>