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<sst xmlns="http://schemas.openxmlformats.org/spreadsheetml/2006/main" count="143" uniqueCount="96">
  <si>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</si>
  <si>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</si>
  <si>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</si>
  <si>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</si>
  <si>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</si>
  <si>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</si>
  <si>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</si>
  <si>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</si>
  <si>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</si>
  <si>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</si>
  <si>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</si>
  <si>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</si>
  <si>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</si>
  <si>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</si>
  <si>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</si>
  <si>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</si>
  <si>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</si>
  <si>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</si>
  <si>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</si>
  <si>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</si>
  <si>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</si>
  <si>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</si>
  <si>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</si>
  <si>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</si>
  <si>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</si>
  <si>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</si>
  <si>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</si>
  <si>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</si>
  <si>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</si>
  <si>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</si>
  <si>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</si>
  <si>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</si>
  <si>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</si>
  <si>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</si>
  <si>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</si>
  <si>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</si>
  <si>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</si>
  <si>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</si>
  <si>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</si>
  <si>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</si>
  <si>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</si>
  <si>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</si>
  <si>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</si>
  <si>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</si>
  <si>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</si>
  <si>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</si>
  <si>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</si>
  <si>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</si>
  <si>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</si>
  <si>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</si>
  <si>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</si>
  <si>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</si>
  <si>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</si>
  <si>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</si>
  <si>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</si>
  <si>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</si>
  <si>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</si>
  <si>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</si>
  <si>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</si>
  <si>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</si>
  <si>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</si>
  <si>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</si>
  <si>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</si>
  <si>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</si>
  <si>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</si>
  <si>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</si>
  <si>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</si>
  <si>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</si>
  <si>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</si>
  <si>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</si>
  <si>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</si>
  <si>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</si>
  <si>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</si>
  <si>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</si>
  <si>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</si>
  <si>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</si>
  <si>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</si>
  <si>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</si>
  <si>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</si>
  <si>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</si>
  <si>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</si>
  <si>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</si>
  <si>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</si>
  <si>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</si>
  <si>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</si>
  <si>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Calpine Energy Solutions</t>
  </si>
  <si>
    <t>Clint Sandidge</t>
  </si>
  <si>
    <t>Prepared by:  Brittney Albracht</t>
  </si>
  <si>
    <t>Cooperatives</t>
  </si>
  <si>
    <t>Abstention Values</t>
  </si>
  <si>
    <t>John Dumas (Andy Nguyen)</t>
  </si>
  <si>
    <t>David Detelich (Diana Coleman)</t>
  </si>
  <si>
    <t>Date:   August 4, 2021</t>
  </si>
  <si>
    <t>WMS Motion:  To endorse NPRR1082 as revised by WMS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</si>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</sst>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93</v>
      </c>
      <c r="C3" s="65"/>
      <c r="D3" s="65"/>
      <c r="E3" s="6"/>
      <c r="F3" s="58" t="s">
        <v>22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7.166666666666667</v>
      </c>
      <c r="H5" s="55">
        <f>IF((G61+H61)=0,"",H61)</f>
        <v>0.3333333333333333</v>
      </c>
      <c r="I5" s="56">
        <f>I61</f>
        <v>7</v>
      </c>
    </row>
    <row r="6" spans="2:9" ht="22.5" customHeight="1">
      <c r="B6" s="6" t="s">
        <v>87</v>
      </c>
      <c r="C6" s="14"/>
      <c r="D6" s="15"/>
      <c r="E6" s="16"/>
      <c r="F6" s="59" t="s">
        <v>94</v>
      </c>
      <c r="G6" s="57">
        <f>G62</f>
        <v>0.9555555555555556</v>
      </c>
      <c r="H6" s="57">
        <f>H62</f>
        <v>0.04444444444444444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66</v>
      </c>
      <c r="F11" s="23" t="s">
        <v>14</v>
      </c>
      <c r="G11" s="53">
        <v>0.75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55</v>
      </c>
      <c r="F12" s="23" t="s">
        <v>14</v>
      </c>
      <c r="G12" s="53">
        <v>0.75</v>
      </c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63</v>
      </c>
      <c r="F13" s="23"/>
      <c r="G13" s="53"/>
      <c r="H13" s="41"/>
      <c r="I13" s="20"/>
    </row>
    <row r="14" spans="2:9" ht="11.25">
      <c r="B14" s="26" t="s">
        <v>74</v>
      </c>
      <c r="C14" s="27"/>
      <c r="D14" s="28" t="s">
        <v>19</v>
      </c>
      <c r="E14" s="48" t="s">
        <v>71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90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56</v>
      </c>
      <c r="F19" s="23" t="s">
        <v>14</v>
      </c>
      <c r="G19" s="54">
        <v>0.3333333333333333</v>
      </c>
      <c r="H19" s="54"/>
      <c r="I19" s="20"/>
    </row>
    <row r="20" spans="2:9" s="21" customFormat="1" ht="11.25">
      <c r="B20" s="22" t="s">
        <v>35</v>
      </c>
      <c r="C20" s="22"/>
      <c r="D20" s="22"/>
      <c r="E20" s="63" t="s">
        <v>64</v>
      </c>
      <c r="F20" s="23" t="s">
        <v>14</v>
      </c>
      <c r="G20" s="54"/>
      <c r="H20" s="54"/>
      <c r="I20" s="20" t="s">
        <v>21</v>
      </c>
    </row>
    <row r="21" spans="2:9" s="21" customFormat="1" ht="11.25">
      <c r="B21" s="22" t="s">
        <v>51</v>
      </c>
      <c r="C21" s="22"/>
      <c r="D21" s="22"/>
      <c r="E21" s="63" t="s">
        <v>65</v>
      </c>
      <c r="F21" s="23" t="s">
        <v>14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1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72</v>
      </c>
      <c r="C25" s="26"/>
      <c r="D25" s="26"/>
      <c r="E25" s="48" t="s">
        <v>73</v>
      </c>
      <c r="F25" s="23" t="s">
        <v>14</v>
      </c>
      <c r="G25" s="53"/>
      <c r="H25" s="53"/>
      <c r="I25" s="20" t="s">
        <v>21</v>
      </c>
    </row>
    <row r="26" spans="2:9" ht="11.25">
      <c r="B26" s="26" t="s">
        <v>75</v>
      </c>
      <c r="C26" s="26"/>
      <c r="D26" s="26"/>
      <c r="E26" s="48" t="s">
        <v>76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77</v>
      </c>
      <c r="C27" s="26"/>
      <c r="D27" s="26"/>
      <c r="E27" s="48" t="s">
        <v>78</v>
      </c>
      <c r="F27" s="23" t="s">
        <v>14</v>
      </c>
      <c r="G27" s="53">
        <v>0.3333333333333333</v>
      </c>
      <c r="H27" s="53"/>
      <c r="I27" s="20"/>
    </row>
    <row r="28" spans="2:9" ht="11.25">
      <c r="B28" s="26" t="s">
        <v>79</v>
      </c>
      <c r="C28" s="26"/>
      <c r="D28" s="26"/>
      <c r="E28" s="48" t="s">
        <v>80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81</v>
      </c>
      <c r="C32" s="26"/>
      <c r="D32" s="26"/>
      <c r="E32" s="48" t="s">
        <v>82</v>
      </c>
      <c r="F32" s="23" t="s">
        <v>14</v>
      </c>
      <c r="G32" s="53"/>
      <c r="H32" s="53"/>
      <c r="I32" s="20" t="s">
        <v>21</v>
      </c>
    </row>
    <row r="33" spans="2:9" ht="11.25">
      <c r="B33" s="26" t="s">
        <v>37</v>
      </c>
      <c r="C33" s="26"/>
      <c r="D33" s="26"/>
      <c r="E33" s="48" t="s">
        <v>43</v>
      </c>
      <c r="F33" s="23" t="s">
        <v>14</v>
      </c>
      <c r="G33" s="53">
        <v>0.3333333333333333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/>
      <c r="H34" s="53">
        <v>0.3333333333333333</v>
      </c>
      <c r="I34" s="20"/>
    </row>
    <row r="35" spans="2:9" ht="11.25">
      <c r="B35" s="26" t="s">
        <v>52</v>
      </c>
      <c r="C35" s="26"/>
      <c r="D35" s="26"/>
      <c r="E35" s="48" t="s">
        <v>57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0.6666666666666666</v>
      </c>
      <c r="H37" s="39">
        <f>SUM(H31:H36)</f>
        <v>0.3333333333333333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46</v>
      </c>
      <c r="C39" s="26"/>
      <c r="D39" s="26"/>
      <c r="E39" s="48" t="s">
        <v>58</v>
      </c>
      <c r="F39" s="49" t="s">
        <v>14</v>
      </c>
      <c r="G39" s="53">
        <v>0.5</v>
      </c>
      <c r="H39" s="53"/>
      <c r="I39" s="20"/>
    </row>
    <row r="40" spans="2:9" ht="11.25">
      <c r="B40" s="26" t="s">
        <v>67</v>
      </c>
      <c r="C40" s="26"/>
      <c r="D40" s="26"/>
      <c r="E40" s="48" t="s">
        <v>68</v>
      </c>
      <c r="F40" s="49"/>
      <c r="G40" s="53"/>
      <c r="H40" s="41"/>
      <c r="I40" s="20"/>
    </row>
    <row r="41" spans="2:9" ht="11.25">
      <c r="B41" s="26" t="s">
        <v>85</v>
      </c>
      <c r="C41" s="26"/>
      <c r="D41" s="26"/>
      <c r="E41" s="48" t="s">
        <v>86</v>
      </c>
      <c r="F41" s="49" t="s">
        <v>14</v>
      </c>
      <c r="G41" s="53">
        <v>0.5</v>
      </c>
      <c r="H41" s="41"/>
      <c r="I41" s="20"/>
    </row>
    <row r="42" spans="2:9" ht="11.25">
      <c r="B42" s="26" t="s">
        <v>83</v>
      </c>
      <c r="C42" s="26"/>
      <c r="D42" s="26"/>
      <c r="E42" s="48" t="s">
        <v>84</v>
      </c>
      <c r="F42" s="49" t="s">
        <v>14</v>
      </c>
      <c r="G42" s="53"/>
      <c r="H42" s="53"/>
      <c r="I42" s="20" t="s">
        <v>21</v>
      </c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48</v>
      </c>
      <c r="F46" s="49" t="s">
        <v>14</v>
      </c>
      <c r="G46" s="53"/>
      <c r="H46" s="53"/>
      <c r="I46" s="20" t="s">
        <v>21</v>
      </c>
    </row>
    <row r="47" spans="2:9" ht="11.25">
      <c r="B47" s="26" t="s">
        <v>59</v>
      </c>
      <c r="C47" s="26"/>
      <c r="D47" s="26"/>
      <c r="E47" s="48" t="s">
        <v>60</v>
      </c>
      <c r="F47" s="49" t="s">
        <v>14</v>
      </c>
      <c r="G47" s="53"/>
      <c r="H47" s="53"/>
      <c r="I47" s="20" t="s">
        <v>21</v>
      </c>
    </row>
    <row r="48" spans="2:9" ht="11.25">
      <c r="B48" s="26" t="s">
        <v>69</v>
      </c>
      <c r="C48" s="26"/>
      <c r="D48" s="26"/>
      <c r="E48" s="48" t="s">
        <v>70</v>
      </c>
      <c r="F48" s="49" t="s">
        <v>14</v>
      </c>
      <c r="G48" s="53"/>
      <c r="H48" s="53"/>
      <c r="I48" s="20" t="s">
        <v>21</v>
      </c>
    </row>
    <row r="49" spans="2:9" ht="11.25">
      <c r="B49" s="26" t="s">
        <v>61</v>
      </c>
      <c r="C49" s="27"/>
      <c r="D49" s="27"/>
      <c r="E49" s="48" t="s">
        <v>62</v>
      </c>
      <c r="F49" s="23" t="s">
        <v>14</v>
      </c>
      <c r="G49" s="53">
        <v>1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3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53</v>
      </c>
      <c r="F53" s="49" t="s">
        <v>14</v>
      </c>
      <c r="G53" s="53">
        <v>0.3333333333333333</v>
      </c>
      <c r="H53" s="53"/>
      <c r="I53" s="20"/>
    </row>
    <row r="54" spans="2:9" ht="11.25">
      <c r="B54" s="26" t="s">
        <v>41</v>
      </c>
      <c r="C54" s="26"/>
      <c r="D54" s="26"/>
      <c r="E54" s="48" t="s">
        <v>49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40</v>
      </c>
      <c r="C55" s="26"/>
      <c r="D55" s="26"/>
      <c r="E55" s="48" t="s">
        <v>47</v>
      </c>
      <c r="F55" s="23"/>
      <c r="G55" s="53"/>
      <c r="H55" s="53"/>
      <c r="I55" s="20"/>
    </row>
    <row r="56" spans="2:9" ht="11.25">
      <c r="B56" s="26" t="s">
        <v>33</v>
      </c>
      <c r="C56" s="26"/>
      <c r="D56" s="26"/>
      <c r="E56" s="48" t="s">
        <v>91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7.166666666666667</v>
      </c>
      <c r="H61" s="47">
        <f>H16+H23+H30+H37+H44+H51+H58</f>
        <v>0.3333333333333333</v>
      </c>
      <c r="I61" s="25">
        <f>I16+countCoopAbstain+countIndGenAbstain+I37+countIndREPAbstain+I51+I58</f>
        <v>7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0.9555555555555556</v>
      </c>
      <c r="H62" s="32">
        <f>IF((G61+H61)=0,"",H61/(G61+H61))</f>
        <v>0.04444444444444444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89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080421</cp:lastModifiedBy>
  <cp:lastPrinted>2001-05-29T14:33:52Z</cp:lastPrinted>
  <dcterms:created xsi:type="dcterms:W3CDTF">2000-03-13T15:50:20Z</dcterms:created>
  <dcterms:modified xsi:type="dcterms:W3CDTF">2021-08-04T15:12:26Z</dcterms:modified>
  <cp:category/>
  <cp:version/>
  <cp:contentType/>
  <cp:contentStatus/>
</cp:coreProperties>
</file>