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05" windowWidth="14805" windowHeight="8010"/>
  </bookViews>
  <sheets>
    <sheet name="Legend" sheetId="25" r:id="rId1"/>
    <sheet name="2021 Regulation-up" sheetId="22" r:id="rId2"/>
    <sheet name="2021_RRS_table" sheetId="19" r:id="rId3"/>
    <sheet name="2021 NSRS" sheetId="24" r:id="rId4"/>
    <sheet name="July-RRS" sheetId="20" r:id="rId5"/>
    <sheet name="July-NSRS" sheetId="17" r:id="rId6"/>
    <sheet name="Aug-RRS" sheetId="23" r:id="rId7"/>
    <sheet name="Aug-NSRS" sheetId="18" r:id="rId8"/>
  </sheets>
  <calcPr calcId="152511"/>
</workbook>
</file>

<file path=xl/calcChain.xml><?xml version="1.0" encoding="utf-8"?>
<calcChain xmlns="http://schemas.openxmlformats.org/spreadsheetml/2006/main">
  <c r="F5" i="17" l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4" i="23"/>
  <c r="F5" i="18" l="1"/>
  <c r="F6" i="18"/>
  <c r="F7" i="18"/>
  <c r="F8" i="18"/>
  <c r="F9" i="18"/>
  <c r="H9" i="18" s="1"/>
  <c r="F10" i="18"/>
  <c r="F11" i="18"/>
  <c r="H11" i="18" s="1"/>
  <c r="F12" i="18"/>
  <c r="F13" i="18"/>
  <c r="H13" i="18" s="1"/>
  <c r="F14" i="18"/>
  <c r="F15" i="18"/>
  <c r="F16" i="18"/>
  <c r="H16" i="18" s="1"/>
  <c r="F17" i="18"/>
  <c r="F26" i="18"/>
  <c r="F27" i="18"/>
  <c r="H27" i="18" s="1"/>
  <c r="F4" i="18"/>
  <c r="E5" i="18"/>
  <c r="G5" i="18" s="1"/>
  <c r="E6" i="18"/>
  <c r="E7" i="18"/>
  <c r="E8" i="18"/>
  <c r="E9" i="18"/>
  <c r="G9" i="18" s="1"/>
  <c r="E10" i="18"/>
  <c r="E11" i="18"/>
  <c r="G11" i="18" s="1"/>
  <c r="E12" i="18"/>
  <c r="E13" i="18"/>
  <c r="G13" i="18" s="1"/>
  <c r="E14" i="18"/>
  <c r="E15" i="18"/>
  <c r="E16" i="18"/>
  <c r="E17" i="18"/>
  <c r="E26" i="18"/>
  <c r="E27" i="18"/>
  <c r="G27" i="18" s="1"/>
  <c r="E4" i="18"/>
  <c r="G4" i="18" s="1"/>
  <c r="B5" i="18"/>
  <c r="B6" i="18"/>
  <c r="H6" i="18" s="1"/>
  <c r="B7" i="18"/>
  <c r="B8" i="18"/>
  <c r="B9" i="18"/>
  <c r="B10" i="18"/>
  <c r="H10" i="18" s="1"/>
  <c r="B11" i="18"/>
  <c r="B12" i="18"/>
  <c r="H12" i="18" s="1"/>
  <c r="B13" i="18"/>
  <c r="B14" i="18"/>
  <c r="H14" i="18" s="1"/>
  <c r="B15" i="18"/>
  <c r="B16" i="18"/>
  <c r="B17" i="18"/>
  <c r="B18" i="18"/>
  <c r="B19" i="18"/>
  <c r="B20" i="18"/>
  <c r="B21" i="18"/>
  <c r="B22" i="18"/>
  <c r="B23" i="18"/>
  <c r="B24" i="18"/>
  <c r="B25" i="18"/>
  <c r="B26" i="18"/>
  <c r="H26" i="18" s="1"/>
  <c r="B27" i="18"/>
  <c r="B4" i="18"/>
  <c r="E5" i="20"/>
  <c r="D5" i="20" s="1"/>
  <c r="E6" i="20"/>
  <c r="D6" i="20" s="1"/>
  <c r="E7" i="20"/>
  <c r="D7" i="20" s="1"/>
  <c r="E8" i="20"/>
  <c r="D8" i="20" s="1"/>
  <c r="E9" i="20"/>
  <c r="D9" i="20" s="1"/>
  <c r="E10" i="20"/>
  <c r="D10" i="20" s="1"/>
  <c r="E11" i="20"/>
  <c r="D11" i="20" s="1"/>
  <c r="E12" i="20"/>
  <c r="D12" i="20" s="1"/>
  <c r="E13" i="20"/>
  <c r="D13" i="20" s="1"/>
  <c r="E14" i="20"/>
  <c r="D14" i="20" s="1"/>
  <c r="E15" i="20"/>
  <c r="D15" i="20" s="1"/>
  <c r="E16" i="20"/>
  <c r="D16" i="20" s="1"/>
  <c r="E17" i="20"/>
  <c r="D17" i="20" s="1"/>
  <c r="E18" i="20"/>
  <c r="D18" i="20" s="1"/>
  <c r="E19" i="20"/>
  <c r="D19" i="20" s="1"/>
  <c r="E20" i="20"/>
  <c r="D20" i="20" s="1"/>
  <c r="E21" i="20"/>
  <c r="D21" i="20" s="1"/>
  <c r="E22" i="20"/>
  <c r="D22" i="20" s="1"/>
  <c r="E23" i="20"/>
  <c r="D23" i="20" s="1"/>
  <c r="E24" i="20"/>
  <c r="D24" i="20" s="1"/>
  <c r="E25" i="20"/>
  <c r="D25" i="20" s="1"/>
  <c r="E26" i="20"/>
  <c r="D26" i="20" s="1"/>
  <c r="E27" i="20"/>
  <c r="D27" i="20" s="1"/>
  <c r="E4" i="20"/>
  <c r="D4" i="20" s="1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5" i="17"/>
  <c r="M27" i="24"/>
  <c r="L27" i="24"/>
  <c r="K27" i="24"/>
  <c r="J27" i="24"/>
  <c r="I27" i="24"/>
  <c r="H27" i="24"/>
  <c r="G27" i="24"/>
  <c r="F27" i="24"/>
  <c r="E27" i="24"/>
  <c r="D27" i="24"/>
  <c r="C27" i="24"/>
  <c r="B27" i="24"/>
  <c r="H17" i="18"/>
  <c r="G17" i="18"/>
  <c r="G16" i="18"/>
  <c r="H15" i="18"/>
  <c r="G15" i="18"/>
  <c r="H8" i="18"/>
  <c r="G8" i="18"/>
  <c r="H7" i="18"/>
  <c r="G7" i="18"/>
  <c r="H5" i="18"/>
  <c r="B5" i="23"/>
  <c r="D5" i="23" s="1"/>
  <c r="B6" i="23"/>
  <c r="D6" i="23" s="1"/>
  <c r="B7" i="23"/>
  <c r="D7" i="23" s="1"/>
  <c r="B8" i="23"/>
  <c r="D8" i="23" s="1"/>
  <c r="B9" i="23"/>
  <c r="D9" i="23" s="1"/>
  <c r="B10" i="23"/>
  <c r="D10" i="23" s="1"/>
  <c r="B11" i="23"/>
  <c r="D11" i="23" s="1"/>
  <c r="B12" i="23"/>
  <c r="D12" i="23" s="1"/>
  <c r="B13" i="23"/>
  <c r="D13" i="23" s="1"/>
  <c r="B14" i="23"/>
  <c r="D14" i="23" s="1"/>
  <c r="B15" i="23"/>
  <c r="D15" i="23" s="1"/>
  <c r="B16" i="23"/>
  <c r="D16" i="23" s="1"/>
  <c r="B17" i="23"/>
  <c r="D17" i="23" s="1"/>
  <c r="B18" i="23"/>
  <c r="D18" i="23" s="1"/>
  <c r="B19" i="23"/>
  <c r="D19" i="23" s="1"/>
  <c r="B20" i="23"/>
  <c r="D20" i="23" s="1"/>
  <c r="B21" i="23"/>
  <c r="D21" i="23" s="1"/>
  <c r="B22" i="23"/>
  <c r="B23" i="23"/>
  <c r="D23" i="23" s="1"/>
  <c r="B24" i="23"/>
  <c r="D24" i="23" s="1"/>
  <c r="B25" i="23"/>
  <c r="D25" i="23" s="1"/>
  <c r="B26" i="23"/>
  <c r="D26" i="23" s="1"/>
  <c r="B27" i="23"/>
  <c r="D27" i="23" s="1"/>
  <c r="B4" i="23"/>
  <c r="D4" i="23" s="1"/>
  <c r="M27" i="22"/>
  <c r="L27" i="22"/>
  <c r="K27" i="22"/>
  <c r="J27" i="22"/>
  <c r="I27" i="22"/>
  <c r="H27" i="22"/>
  <c r="G27" i="22"/>
  <c r="F27" i="22"/>
  <c r="E27" i="22"/>
  <c r="D27" i="22"/>
  <c r="C27" i="22"/>
  <c r="B27" i="22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4" i="20"/>
  <c r="M27" i="19"/>
  <c r="L27" i="19"/>
  <c r="K27" i="19"/>
  <c r="J27" i="19"/>
  <c r="I27" i="19"/>
  <c r="H27" i="19"/>
  <c r="G27" i="19"/>
  <c r="F27" i="19"/>
  <c r="E27" i="19"/>
  <c r="D27" i="19"/>
  <c r="C27" i="19"/>
  <c r="B27" i="19"/>
  <c r="H4" i="18" l="1"/>
  <c r="G6" i="18"/>
  <c r="G10" i="18"/>
  <c r="G14" i="18"/>
  <c r="G26" i="18"/>
  <c r="G12" i="18"/>
  <c r="D22" i="23"/>
  <c r="D16" i="18"/>
  <c r="D8" i="18"/>
  <c r="D18" i="18"/>
  <c r="D24" i="18"/>
  <c r="D23" i="18"/>
  <c r="D15" i="18"/>
  <c r="D7" i="18"/>
  <c r="D6" i="18"/>
  <c r="D21" i="18"/>
  <c r="D13" i="18"/>
  <c r="D5" i="18"/>
  <c r="D14" i="18"/>
  <c r="D4" i="18"/>
  <c r="D20" i="18"/>
  <c r="D12" i="18"/>
  <c r="D27" i="18"/>
  <c r="D19" i="18"/>
  <c r="D11" i="18"/>
  <c r="D26" i="18"/>
  <c r="D10" i="18"/>
  <c r="D25" i="18"/>
  <c r="D17" i="18"/>
  <c r="D9" i="18"/>
  <c r="D13" i="17"/>
  <c r="D11" i="17"/>
  <c r="D24" i="17"/>
  <c r="D16" i="17"/>
  <c r="D8" i="17"/>
  <c r="D25" i="17"/>
  <c r="D23" i="17"/>
  <c r="D21" i="17"/>
  <c r="D9" i="17"/>
  <c r="D14" i="17"/>
  <c r="D28" i="17"/>
  <c r="D12" i="17"/>
  <c r="D17" i="17"/>
  <c r="D6" i="17"/>
  <c r="D19" i="17"/>
  <c r="D18" i="17"/>
  <c r="D10" i="17"/>
  <c r="D15" i="17"/>
  <c r="D7" i="17"/>
  <c r="D27" i="17"/>
  <c r="D22" i="17"/>
  <c r="D20" i="17"/>
  <c r="D26" i="17"/>
  <c r="F19" i="18" l="1"/>
  <c r="E19" i="18"/>
  <c r="F21" i="18"/>
  <c r="H21" i="18" s="1"/>
  <c r="E21" i="18"/>
  <c r="F18" i="18"/>
  <c r="E18" i="18"/>
  <c r="F20" i="18"/>
  <c r="E20" i="18"/>
  <c r="F25" i="18"/>
  <c r="H25" i="18" s="1"/>
  <c r="E25" i="18"/>
  <c r="G25" i="18" s="1"/>
  <c r="F23" i="18"/>
  <c r="H23" i="18" s="1"/>
  <c r="E23" i="18"/>
  <c r="F24" i="18"/>
  <c r="E24" i="18"/>
  <c r="G24" i="18" s="1"/>
  <c r="H6" i="17"/>
  <c r="E6" i="17"/>
  <c r="G6" i="17" s="1"/>
  <c r="H17" i="17"/>
  <c r="E17" i="17"/>
  <c r="G17" i="17" s="1"/>
  <c r="H8" i="17"/>
  <c r="E8" i="17"/>
  <c r="G8" i="17" s="1"/>
  <c r="H18" i="17"/>
  <c r="E18" i="17"/>
  <c r="G18" i="17" s="1"/>
  <c r="H12" i="17"/>
  <c r="E12" i="17"/>
  <c r="G12" i="17" s="1"/>
  <c r="H7" i="17"/>
  <c r="E7" i="17"/>
  <c r="G7" i="17" s="1"/>
  <c r="H27" i="17"/>
  <c r="E27" i="17"/>
  <c r="G27" i="17" s="1"/>
  <c r="H28" i="17"/>
  <c r="E28" i="17"/>
  <c r="G28" i="17" s="1"/>
  <c r="H15" i="17"/>
  <c r="E15" i="17"/>
  <c r="G15" i="17" s="1"/>
  <c r="H14" i="17"/>
  <c r="E14" i="17"/>
  <c r="G14" i="17" s="1"/>
  <c r="H11" i="17"/>
  <c r="E11" i="17"/>
  <c r="G11" i="17" s="1"/>
  <c r="H16" i="17"/>
  <c r="E16" i="17"/>
  <c r="G16" i="17" s="1"/>
  <c r="H10" i="17"/>
  <c r="E10" i="17"/>
  <c r="G10" i="17" s="1"/>
  <c r="H9" i="17"/>
  <c r="E9" i="17"/>
  <c r="G9" i="17" s="1"/>
  <c r="H13" i="17"/>
  <c r="E13" i="17"/>
  <c r="G13" i="17" s="1"/>
  <c r="H22" i="17"/>
  <c r="E22" i="17"/>
  <c r="G22" i="17" s="1"/>
  <c r="H26" i="17"/>
  <c r="E26" i="17"/>
  <c r="G26" i="17" s="1"/>
  <c r="H19" i="17"/>
  <c r="E19" i="17"/>
  <c r="G19" i="17" s="1"/>
  <c r="H23" i="17"/>
  <c r="E23" i="17"/>
  <c r="G23" i="17" s="1"/>
  <c r="H21" i="17"/>
  <c r="E21" i="17"/>
  <c r="G21" i="17" s="1"/>
  <c r="E20" i="17"/>
  <c r="G20" i="17" s="1"/>
  <c r="H25" i="17"/>
  <c r="E25" i="17"/>
  <c r="G25" i="17" s="1"/>
  <c r="H24" i="17"/>
  <c r="E24" i="17"/>
  <c r="G24" i="17" s="1"/>
  <c r="D22" i="18"/>
  <c r="G21" i="18"/>
  <c r="G23" i="18"/>
  <c r="H20" i="18"/>
  <c r="G20" i="18"/>
  <c r="H24" i="18"/>
  <c r="H20" i="17"/>
  <c r="F22" i="18" l="1"/>
  <c r="H22" i="18" s="1"/>
  <c r="E22" i="18"/>
  <c r="G22" i="18" s="1"/>
  <c r="H19" i="18"/>
  <c r="G19" i="18"/>
  <c r="H18" i="18" l="1"/>
  <c r="G18" i="18"/>
  <c r="D5" i="17"/>
  <c r="H5" i="17" l="1"/>
  <c r="E5" i="17"/>
  <c r="G5" i="17" s="1"/>
</calcChain>
</file>

<file path=xl/sharedStrings.xml><?xml version="1.0" encoding="utf-8"?>
<sst xmlns="http://schemas.openxmlformats.org/spreadsheetml/2006/main" count="205" uniqueCount="56">
  <si>
    <t>HE</t>
  </si>
  <si>
    <t xml:space="preserve">Current </t>
  </si>
  <si>
    <t>Current</t>
  </si>
  <si>
    <t>2021 RRS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</si>
  <si>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</si>
  <si>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</si>
  <si>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</si>
  <si>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</si>
  <si>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</si>
  <si>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</si>
  <si>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</si>
  <si>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</si>
  <si>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</si>
  <si>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</si>
  <si>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</si>
  <si>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</si>
  <si>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</si>
  <si>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2021 Regulation-up (this reflects the impact of SCR 811 after June 1st, 2021)</t>
  </si>
  <si>
    <t>Jun*</t>
  </si>
  <si>
    <t xml:space="preserve">Oct </t>
  </si>
  <si>
    <t xml:space="preserve">Nov </t>
  </si>
  <si>
    <t xml:space="preserve">Dec </t>
  </si>
  <si>
    <t>*The minimum amount of Reg-up shown here for June is only effective on June 4th, 2021. The minimum amount of Reg-up requirement between June 1st, 2021 and June 3rd, 2021 is provided in a separate sheet.</t>
  </si>
  <si>
    <t>Non High Variability Days</t>
  </si>
  <si>
    <t>Incremental NSRS</t>
  </si>
  <si>
    <t>Total NSRS</t>
  </si>
  <si>
    <t>Updated</t>
  </si>
  <si>
    <t>2021 NSRS</t>
  </si>
  <si>
    <t>* The NSRS quantities have been calculated based on the historical data from 2018, 2019 and 2020.</t>
  </si>
  <si>
    <t>Worksheet Name</t>
  </si>
  <si>
    <t>2021 Regulation-up</t>
  </si>
  <si>
    <t>Description</t>
  </si>
  <si>
    <t>ercot.com link</t>
  </si>
  <si>
    <t>http://www.ercot.com/content/wcm/key_documents_lists/89135/Zip_to_be_posted.zip</t>
  </si>
  <si>
    <t>2021_RRS_table</t>
  </si>
  <si>
    <t>Current Jan thru Dec 2021 Regulation Up quantities posted on ercot.com (link below)</t>
  </si>
  <si>
    <t>Current Jan thru Dec 2021 Responsive Reserve quantities posted on ercot.com (link below)</t>
  </si>
  <si>
    <t>Current Jan thru Dec 2021 Non-Spin Reserve quantities posted on ercot.com (link below)</t>
  </si>
  <si>
    <t>July-RRS</t>
  </si>
  <si>
    <t>July-NSRS</t>
  </si>
  <si>
    <t>Aug-RRS</t>
  </si>
  <si>
    <t>Aug-NSRS</t>
  </si>
  <si>
    <t>New Jul 12 - 31, 2021 Responsive Reserve quantities</t>
  </si>
  <si>
    <t>New Jul 12 - 31, 2021 Non-Spin Reserve quantities</t>
  </si>
  <si>
    <t>New Aug 1 - 31, 2021 Responsive Reserve quantities</t>
  </si>
  <si>
    <t>New Aug 1 - 31, 2021 Non-Spin Reserve quantities</t>
  </si>
  <si>
    <t>Incremental Increase</t>
  </si>
  <si>
    <t>Total RRS</t>
  </si>
  <si>
    <t>New RRS + Current Reg Up</t>
  </si>
  <si>
    <t>No</t>
  </si>
  <si>
    <t>Yes</t>
  </si>
  <si>
    <t>Min. Total RRS Target</t>
  </si>
  <si>
    <t>High Variability Days*</t>
  </si>
  <si>
    <t>Applicable July 12, 2021 through July 31, 2021</t>
  </si>
  <si>
    <t>Quantity to be Adjusted</t>
  </si>
  <si>
    <t>*The quantity shown here is an example of how high Non-Spin procurement may be on a day with increased potential of high forecast variability. Non-Spin requirements for a day with increased potential of high forecast variability will be determined two days in advance and posted in the DAM AS Plan report (https://mis.ercot.com/public/data-products/grid/forecasts?id=NP4-33-CD).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</si>
</sst>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0" fillId="4" borderId="0" xfId="0" applyNumberFormat="1" applyFill="1"/>
    <xf numFmtId="0" fontId="1" fillId="0" borderId="0" xfId="0" applyFont="1"/>
    <xf numFmtId="1" fontId="4" fillId="5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2" fillId="6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7" borderId="0" xfId="0" applyFont="1" applyFill="1"/>
    <xf numFmtId="1" fontId="5" fillId="0" borderId="1" xfId="0" applyNumberFormat="1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1" fillId="2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wrapText="1"/>
    </xf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 wrapText="1"/>
    </xf>
    <xf numFmtId="0" fontId="7" fillId="0" borderId="0" xfId="0" applyFont="1"/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8200"/>
      <color rgb="FF00AEC7"/>
      <color rgb="FF890C58"/>
      <color rgb="FF685BC7"/>
      <color rgb="FF5B6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Responsive</a:t>
            </a:r>
            <a:r>
              <a:rPr lang="en-US" baseline="0"/>
              <a:t> Reserve Requirements </a:t>
            </a:r>
            <a:r>
              <a:rPr lang="en-US"/>
              <a:t>Jul. 2021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'July-RRS'!$B$3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'July-RRS'!$B$4:$B$27</c:f>
              <c:numCache>
                <c:formatCode>0</c:formatCode>
                <c:ptCount val="24"/>
                <c:pt idx="0">
                  <c:v>2469</c:v>
                </c:pt>
                <c:pt idx="1">
                  <c:v>2469</c:v>
                </c:pt>
                <c:pt idx="2">
                  <c:v>2566</c:v>
                </c:pt>
                <c:pt idx="3">
                  <c:v>2566</c:v>
                </c:pt>
                <c:pt idx="4">
                  <c:v>2566</c:v>
                </c:pt>
                <c:pt idx="5">
                  <c:v>2566</c:v>
                </c:pt>
                <c:pt idx="6">
                  <c:v>2469</c:v>
                </c:pt>
                <c:pt idx="7">
                  <c:v>2469</c:v>
                </c:pt>
                <c:pt idx="8">
                  <c:v>2469</c:v>
                </c:pt>
                <c:pt idx="9">
                  <c:v>2469</c:v>
                </c:pt>
                <c:pt idx="10">
                  <c:v>2300</c:v>
                </c:pt>
                <c:pt idx="11">
                  <c:v>2300</c:v>
                </c:pt>
                <c:pt idx="12">
                  <c:v>2300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2300</c:v>
                </c:pt>
                <c:pt idx="17">
                  <c:v>2300</c:v>
                </c:pt>
                <c:pt idx="18">
                  <c:v>2300</c:v>
                </c:pt>
                <c:pt idx="19">
                  <c:v>2300</c:v>
                </c:pt>
                <c:pt idx="20">
                  <c:v>2300</c:v>
                </c:pt>
                <c:pt idx="21">
                  <c:v>2300</c:v>
                </c:pt>
                <c:pt idx="22">
                  <c:v>2469</c:v>
                </c:pt>
                <c:pt idx="23">
                  <c:v>2469</c:v>
                </c:pt>
              </c:numCache>
            </c:numRef>
          </c:val>
        </c:ser>
        <c:ser>
          <c:idx val="6"/>
          <c:order val="1"/>
          <c:tx>
            <c:strRef>
              <c:f>'July-RRS'!$E$3</c:f>
              <c:strCache>
                <c:ptCount val="1"/>
                <c:pt idx="0">
                  <c:v>Updated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'July-RRS'!$E$4:$E$27</c:f>
              <c:numCache>
                <c:formatCode>0</c:formatCode>
                <c:ptCount val="24"/>
                <c:pt idx="0">
                  <c:v>2469</c:v>
                </c:pt>
                <c:pt idx="1">
                  <c:v>2469</c:v>
                </c:pt>
                <c:pt idx="2">
                  <c:v>2566</c:v>
                </c:pt>
                <c:pt idx="3">
                  <c:v>2566</c:v>
                </c:pt>
                <c:pt idx="4">
                  <c:v>2566</c:v>
                </c:pt>
                <c:pt idx="5">
                  <c:v>2566</c:v>
                </c:pt>
                <c:pt idx="6">
                  <c:v>2469</c:v>
                </c:pt>
                <c:pt idx="7">
                  <c:v>2469</c:v>
                </c:pt>
                <c:pt idx="8">
                  <c:v>2469</c:v>
                </c:pt>
                <c:pt idx="9">
                  <c:v>2469</c:v>
                </c:pt>
                <c:pt idx="10">
                  <c:v>2300</c:v>
                </c:pt>
                <c:pt idx="11">
                  <c:v>2300</c:v>
                </c:pt>
                <c:pt idx="12">
                  <c:v>2300</c:v>
                </c:pt>
                <c:pt idx="13">
                  <c:v>2300</c:v>
                </c:pt>
                <c:pt idx="14">
                  <c:v>2800</c:v>
                </c:pt>
                <c:pt idx="15">
                  <c:v>2800</c:v>
                </c:pt>
                <c:pt idx="16">
                  <c:v>2800</c:v>
                </c:pt>
                <c:pt idx="17">
                  <c:v>2800</c:v>
                </c:pt>
                <c:pt idx="18">
                  <c:v>2800</c:v>
                </c:pt>
                <c:pt idx="19">
                  <c:v>2800</c:v>
                </c:pt>
                <c:pt idx="20">
                  <c:v>2800</c:v>
                </c:pt>
                <c:pt idx="21">
                  <c:v>2800</c:v>
                </c:pt>
                <c:pt idx="22">
                  <c:v>2469</c:v>
                </c:pt>
                <c:pt idx="23">
                  <c:v>2469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68520"/>
        <c:axId val="224265776"/>
        <c:extLst/>
      </c:barChart>
      <c:catAx>
        <c:axId val="224268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5776"/>
        <c:crosses val="autoZero"/>
        <c:auto val="0"/>
        <c:lblAlgn val="ctr"/>
        <c:lblOffset val="100"/>
        <c:noMultiLvlLbl val="0"/>
      </c:catAx>
      <c:valAx>
        <c:axId val="224265776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8520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Incremental</a:t>
            </a:r>
            <a:r>
              <a:rPr lang="en-US" baseline="0"/>
              <a:t> Increase </a:t>
            </a:r>
            <a:r>
              <a:rPr lang="en-US" sz="1800" b="1" i="0" u="none" strike="noStrike" baseline="0">
                <a:effectLst/>
              </a:rPr>
              <a:t>Responsive Reserve Requirements Jul. 2021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'July-RRS'!$F$3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'July-RRS'!$F$4:$F$27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6"/>
          <c:order val="1"/>
          <c:tx>
            <c:strRef>
              <c:f>'July-RRS'!$D$3</c:f>
              <c:strCache>
                <c:ptCount val="1"/>
                <c:pt idx="0">
                  <c:v>Updated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'July-RRS'!$D$4:$D$27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70872"/>
        <c:axId val="224265384"/>
        <c:extLst/>
      </c:barChart>
      <c:catAx>
        <c:axId val="22427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5384"/>
        <c:crosses val="autoZero"/>
        <c:auto val="0"/>
        <c:lblAlgn val="ctr"/>
        <c:lblOffset val="100"/>
        <c:noMultiLvlLbl val="0"/>
      </c:catAx>
      <c:valAx>
        <c:axId val="22426538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70872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Non-Spin Requirements Jul. 2021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'July-NSRS'!$B$4</c:f>
              <c:strCache>
                <c:ptCount val="1"/>
                <c:pt idx="0">
                  <c:v>Current 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'July-NSRS'!$B$5:$B$28</c:f>
              <c:numCache>
                <c:formatCode>0</c:formatCode>
                <c:ptCount val="24"/>
                <c:pt idx="0">
                  <c:v>1110</c:v>
                </c:pt>
                <c:pt idx="1">
                  <c:v>1110</c:v>
                </c:pt>
                <c:pt idx="2">
                  <c:v>1245</c:v>
                </c:pt>
                <c:pt idx="3">
                  <c:v>1245</c:v>
                </c:pt>
                <c:pt idx="4">
                  <c:v>1245</c:v>
                </c:pt>
                <c:pt idx="5">
                  <c:v>1245</c:v>
                </c:pt>
                <c:pt idx="6">
                  <c:v>1577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  <c:pt idx="10">
                  <c:v>1599</c:v>
                </c:pt>
                <c:pt idx="11">
                  <c:v>1599</c:v>
                </c:pt>
                <c:pt idx="12">
                  <c:v>1599</c:v>
                </c:pt>
                <c:pt idx="13">
                  <c:v>1599</c:v>
                </c:pt>
                <c:pt idx="14">
                  <c:v>1406</c:v>
                </c:pt>
                <c:pt idx="15">
                  <c:v>1406</c:v>
                </c:pt>
                <c:pt idx="16">
                  <c:v>1406</c:v>
                </c:pt>
                <c:pt idx="17">
                  <c:v>1406</c:v>
                </c:pt>
                <c:pt idx="18">
                  <c:v>1276</c:v>
                </c:pt>
                <c:pt idx="19">
                  <c:v>1276</c:v>
                </c:pt>
                <c:pt idx="20">
                  <c:v>1276</c:v>
                </c:pt>
                <c:pt idx="21">
                  <c:v>1276</c:v>
                </c:pt>
                <c:pt idx="22">
                  <c:v>1110</c:v>
                </c:pt>
                <c:pt idx="23">
                  <c:v>1110</c:v>
                </c:pt>
              </c:numCache>
            </c:numRef>
          </c:val>
        </c:ser>
        <c:ser>
          <c:idx val="6"/>
          <c:order val="1"/>
          <c:tx>
            <c:strRef>
              <c:f>'July-NSRS'!$G$4</c:f>
              <c:strCache>
                <c:ptCount val="1"/>
                <c:pt idx="0">
                  <c:v>Non High Variability Days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'July-NSRS'!$G$5:$G$28</c:f>
              <c:numCache>
                <c:formatCode>0</c:formatCode>
                <c:ptCount val="24"/>
                <c:pt idx="0">
                  <c:v>3835</c:v>
                </c:pt>
                <c:pt idx="1">
                  <c:v>3876</c:v>
                </c:pt>
                <c:pt idx="2">
                  <c:v>3789</c:v>
                </c:pt>
                <c:pt idx="3">
                  <c:v>3756</c:v>
                </c:pt>
                <c:pt idx="4">
                  <c:v>3712</c:v>
                </c:pt>
                <c:pt idx="5">
                  <c:v>3631</c:v>
                </c:pt>
                <c:pt idx="6">
                  <c:v>3676</c:v>
                </c:pt>
                <c:pt idx="7">
                  <c:v>3661</c:v>
                </c:pt>
                <c:pt idx="8">
                  <c:v>3609</c:v>
                </c:pt>
                <c:pt idx="9">
                  <c:v>3521</c:v>
                </c:pt>
                <c:pt idx="10">
                  <c:v>3628</c:v>
                </c:pt>
                <c:pt idx="11">
                  <c:v>3631</c:v>
                </c:pt>
                <c:pt idx="12">
                  <c:v>3709</c:v>
                </c:pt>
                <c:pt idx="13">
                  <c:v>3753</c:v>
                </c:pt>
                <c:pt idx="14">
                  <c:v>3328</c:v>
                </c:pt>
                <c:pt idx="15">
                  <c:v>3382</c:v>
                </c:pt>
                <c:pt idx="16">
                  <c:v>3405</c:v>
                </c:pt>
                <c:pt idx="17">
                  <c:v>3411</c:v>
                </c:pt>
                <c:pt idx="18">
                  <c:v>3461</c:v>
                </c:pt>
                <c:pt idx="19">
                  <c:v>3501</c:v>
                </c:pt>
                <c:pt idx="20">
                  <c:v>3484</c:v>
                </c:pt>
                <c:pt idx="21">
                  <c:v>3552</c:v>
                </c:pt>
                <c:pt idx="22">
                  <c:v>3813</c:v>
                </c:pt>
                <c:pt idx="23">
                  <c:v>3922</c:v>
                </c:pt>
              </c:numCache>
            </c:numRef>
          </c:val>
        </c:ser>
        <c:ser>
          <c:idx val="7"/>
          <c:order val="2"/>
          <c:tx>
            <c:strRef>
              <c:f>'July-NSRS'!$H$4</c:f>
              <c:strCache>
                <c:ptCount val="1"/>
                <c:pt idx="0">
                  <c:v>High Variability Days*</c:v>
                </c:pt>
              </c:strCache>
            </c:strRef>
          </c:tx>
          <c:spPr>
            <a:solidFill>
              <a:srgbClr val="FF8200"/>
            </a:solidFill>
          </c:spPr>
          <c:invertIfNegative val="0"/>
          <c:val>
            <c:numRef>
              <c:f>'July-NSRS'!$H$5:$H$28</c:f>
              <c:numCache>
                <c:formatCode>0</c:formatCode>
                <c:ptCount val="24"/>
                <c:pt idx="0">
                  <c:v>4835</c:v>
                </c:pt>
                <c:pt idx="1">
                  <c:v>4876</c:v>
                </c:pt>
                <c:pt idx="2">
                  <c:v>4789</c:v>
                </c:pt>
                <c:pt idx="3">
                  <c:v>4756</c:v>
                </c:pt>
                <c:pt idx="4">
                  <c:v>4712</c:v>
                </c:pt>
                <c:pt idx="5">
                  <c:v>4631</c:v>
                </c:pt>
                <c:pt idx="6">
                  <c:v>4676</c:v>
                </c:pt>
                <c:pt idx="7">
                  <c:v>4661</c:v>
                </c:pt>
                <c:pt idx="8">
                  <c:v>4609</c:v>
                </c:pt>
                <c:pt idx="9">
                  <c:v>4521</c:v>
                </c:pt>
                <c:pt idx="10">
                  <c:v>4628</c:v>
                </c:pt>
                <c:pt idx="11">
                  <c:v>4631</c:v>
                </c:pt>
                <c:pt idx="12">
                  <c:v>4709</c:v>
                </c:pt>
                <c:pt idx="13">
                  <c:v>4753</c:v>
                </c:pt>
                <c:pt idx="14">
                  <c:v>4328</c:v>
                </c:pt>
                <c:pt idx="15">
                  <c:v>4382</c:v>
                </c:pt>
                <c:pt idx="16">
                  <c:v>4405</c:v>
                </c:pt>
                <c:pt idx="17">
                  <c:v>4411</c:v>
                </c:pt>
                <c:pt idx="18">
                  <c:v>4461</c:v>
                </c:pt>
                <c:pt idx="19">
                  <c:v>4501</c:v>
                </c:pt>
                <c:pt idx="20">
                  <c:v>4484</c:v>
                </c:pt>
                <c:pt idx="21">
                  <c:v>4552</c:v>
                </c:pt>
                <c:pt idx="22">
                  <c:v>4813</c:v>
                </c:pt>
                <c:pt idx="23">
                  <c:v>4922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64992"/>
        <c:axId val="224268128"/>
        <c:extLst/>
      </c:barChart>
      <c:catAx>
        <c:axId val="22426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8128"/>
        <c:crosses val="autoZero"/>
        <c:auto val="0"/>
        <c:lblAlgn val="ctr"/>
        <c:lblOffset val="100"/>
        <c:noMultiLvlLbl val="0"/>
      </c:catAx>
      <c:valAx>
        <c:axId val="224268128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4992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</a:t>
            </a:r>
            <a:r>
              <a:rPr lang="en-US" baseline="0"/>
              <a:t> Increase </a:t>
            </a:r>
            <a:r>
              <a:rPr lang="en-US" sz="1800" b="1" i="0" baseline="0">
                <a:effectLst/>
              </a:rPr>
              <a:t>Non-Spin Requirements Jul. 2021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'July-NSRS'!$I$4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'July-NSRS'!$I$5:$I$27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6"/>
          <c:order val="1"/>
          <c:tx>
            <c:strRef>
              <c:f>'July-NSRS'!$E$4</c:f>
              <c:strCache>
                <c:ptCount val="1"/>
                <c:pt idx="0">
                  <c:v>Non High Variability Days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'July-NSRS'!$E$5:$E$28</c:f>
              <c:numCache>
                <c:formatCode>0</c:formatCode>
                <c:ptCount val="24"/>
                <c:pt idx="0">
                  <c:v>2725</c:v>
                </c:pt>
                <c:pt idx="1">
                  <c:v>2766</c:v>
                </c:pt>
                <c:pt idx="2">
                  <c:v>2544</c:v>
                </c:pt>
                <c:pt idx="3">
                  <c:v>2511</c:v>
                </c:pt>
                <c:pt idx="4">
                  <c:v>2467</c:v>
                </c:pt>
                <c:pt idx="5">
                  <c:v>2386</c:v>
                </c:pt>
                <c:pt idx="6">
                  <c:v>2099</c:v>
                </c:pt>
                <c:pt idx="7">
                  <c:v>2084</c:v>
                </c:pt>
                <c:pt idx="8">
                  <c:v>2032</c:v>
                </c:pt>
                <c:pt idx="9">
                  <c:v>1944</c:v>
                </c:pt>
                <c:pt idx="10">
                  <c:v>2029</c:v>
                </c:pt>
                <c:pt idx="11">
                  <c:v>2032</c:v>
                </c:pt>
                <c:pt idx="12">
                  <c:v>2110</c:v>
                </c:pt>
                <c:pt idx="13">
                  <c:v>2154</c:v>
                </c:pt>
                <c:pt idx="14">
                  <c:v>1922</c:v>
                </c:pt>
                <c:pt idx="15">
                  <c:v>1976</c:v>
                </c:pt>
                <c:pt idx="16">
                  <c:v>1999</c:v>
                </c:pt>
                <c:pt idx="17">
                  <c:v>2005</c:v>
                </c:pt>
                <c:pt idx="18">
                  <c:v>2185</c:v>
                </c:pt>
                <c:pt idx="19">
                  <c:v>2225</c:v>
                </c:pt>
                <c:pt idx="20">
                  <c:v>2208</c:v>
                </c:pt>
                <c:pt idx="21">
                  <c:v>2276</c:v>
                </c:pt>
                <c:pt idx="22">
                  <c:v>2703</c:v>
                </c:pt>
                <c:pt idx="23">
                  <c:v>2812</c:v>
                </c:pt>
              </c:numCache>
            </c:numRef>
          </c:val>
        </c:ser>
        <c:ser>
          <c:idx val="7"/>
          <c:order val="2"/>
          <c:tx>
            <c:strRef>
              <c:f>'July-NSRS'!$F$4</c:f>
              <c:strCache>
                <c:ptCount val="1"/>
                <c:pt idx="0">
                  <c:v>High Variability Days*</c:v>
                </c:pt>
              </c:strCache>
            </c:strRef>
          </c:tx>
          <c:spPr>
            <a:solidFill>
              <a:srgbClr val="FF8200"/>
            </a:solidFill>
          </c:spPr>
          <c:invertIfNegative val="0"/>
          <c:val>
            <c:numRef>
              <c:f>'July-NSRS'!$F$5:$F$28</c:f>
              <c:numCache>
                <c:formatCode>0</c:formatCode>
                <c:ptCount val="24"/>
                <c:pt idx="0">
                  <c:v>3725</c:v>
                </c:pt>
                <c:pt idx="1">
                  <c:v>3766</c:v>
                </c:pt>
                <c:pt idx="2">
                  <c:v>3544</c:v>
                </c:pt>
                <c:pt idx="3">
                  <c:v>3511</c:v>
                </c:pt>
                <c:pt idx="4">
                  <c:v>3467</c:v>
                </c:pt>
                <c:pt idx="5">
                  <c:v>3386</c:v>
                </c:pt>
                <c:pt idx="6">
                  <c:v>3099</c:v>
                </c:pt>
                <c:pt idx="7">
                  <c:v>3084</c:v>
                </c:pt>
                <c:pt idx="8">
                  <c:v>3032</c:v>
                </c:pt>
                <c:pt idx="9">
                  <c:v>2944</c:v>
                </c:pt>
                <c:pt idx="10">
                  <c:v>3029</c:v>
                </c:pt>
                <c:pt idx="11">
                  <c:v>3032</c:v>
                </c:pt>
                <c:pt idx="12">
                  <c:v>3110</c:v>
                </c:pt>
                <c:pt idx="13">
                  <c:v>3154</c:v>
                </c:pt>
                <c:pt idx="14">
                  <c:v>2922</c:v>
                </c:pt>
                <c:pt idx="15">
                  <c:v>2976</c:v>
                </c:pt>
                <c:pt idx="16">
                  <c:v>2999</c:v>
                </c:pt>
                <c:pt idx="17">
                  <c:v>3005</c:v>
                </c:pt>
                <c:pt idx="18">
                  <c:v>3185</c:v>
                </c:pt>
                <c:pt idx="19">
                  <c:v>3225</c:v>
                </c:pt>
                <c:pt idx="20">
                  <c:v>3208</c:v>
                </c:pt>
                <c:pt idx="21">
                  <c:v>3276</c:v>
                </c:pt>
                <c:pt idx="22">
                  <c:v>3703</c:v>
                </c:pt>
                <c:pt idx="23">
                  <c:v>3812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68912"/>
        <c:axId val="224269304"/>
        <c:extLst/>
      </c:barChart>
      <c:catAx>
        <c:axId val="22426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9304"/>
        <c:crosses val="autoZero"/>
        <c:auto val="0"/>
        <c:lblAlgn val="ctr"/>
        <c:lblOffset val="100"/>
        <c:noMultiLvlLbl val="0"/>
      </c:catAx>
      <c:valAx>
        <c:axId val="22426930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68912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Responsive</a:t>
            </a:r>
            <a:r>
              <a:rPr lang="en-US" baseline="0"/>
              <a:t> Reserve Requirements Aug.</a:t>
            </a:r>
            <a:r>
              <a:rPr lang="en-US"/>
              <a:t>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'Aug-RRS'!$B$3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'Aug-RRS'!$B$4:$B$27</c:f>
              <c:numCache>
                <c:formatCode>0</c:formatCode>
                <c:ptCount val="24"/>
                <c:pt idx="0">
                  <c:v>2429</c:v>
                </c:pt>
                <c:pt idx="1">
                  <c:v>2429</c:v>
                </c:pt>
                <c:pt idx="2">
                  <c:v>2469</c:v>
                </c:pt>
                <c:pt idx="3">
                  <c:v>2469</c:v>
                </c:pt>
                <c:pt idx="4">
                  <c:v>2469</c:v>
                </c:pt>
                <c:pt idx="5">
                  <c:v>2469</c:v>
                </c:pt>
                <c:pt idx="6">
                  <c:v>2383</c:v>
                </c:pt>
                <c:pt idx="7">
                  <c:v>2383</c:v>
                </c:pt>
                <c:pt idx="8">
                  <c:v>2383</c:v>
                </c:pt>
                <c:pt idx="9">
                  <c:v>2383</c:v>
                </c:pt>
                <c:pt idx="10">
                  <c:v>2300</c:v>
                </c:pt>
                <c:pt idx="11">
                  <c:v>2300</c:v>
                </c:pt>
                <c:pt idx="12">
                  <c:v>2300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2300</c:v>
                </c:pt>
                <c:pt idx="17">
                  <c:v>2300</c:v>
                </c:pt>
                <c:pt idx="18">
                  <c:v>2300</c:v>
                </c:pt>
                <c:pt idx="19">
                  <c:v>2300</c:v>
                </c:pt>
                <c:pt idx="20">
                  <c:v>2300</c:v>
                </c:pt>
                <c:pt idx="21">
                  <c:v>2300</c:v>
                </c:pt>
                <c:pt idx="22">
                  <c:v>2429</c:v>
                </c:pt>
                <c:pt idx="23">
                  <c:v>2429</c:v>
                </c:pt>
              </c:numCache>
            </c:numRef>
          </c:val>
        </c:ser>
        <c:ser>
          <c:idx val="6"/>
          <c:order val="1"/>
          <c:tx>
            <c:strRef>
              <c:f>'Aug-RRS'!$E$3</c:f>
              <c:strCache>
                <c:ptCount val="1"/>
                <c:pt idx="0">
                  <c:v>Updated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'Aug-RRS'!$E$4:$E$27</c:f>
              <c:numCache>
                <c:formatCode>0</c:formatCode>
                <c:ptCount val="24"/>
                <c:pt idx="0">
                  <c:v>2429</c:v>
                </c:pt>
                <c:pt idx="1">
                  <c:v>2429</c:v>
                </c:pt>
                <c:pt idx="2">
                  <c:v>2469</c:v>
                </c:pt>
                <c:pt idx="3">
                  <c:v>2469</c:v>
                </c:pt>
                <c:pt idx="4">
                  <c:v>2469</c:v>
                </c:pt>
                <c:pt idx="5">
                  <c:v>2469</c:v>
                </c:pt>
                <c:pt idx="6">
                  <c:v>2383</c:v>
                </c:pt>
                <c:pt idx="7">
                  <c:v>2383</c:v>
                </c:pt>
                <c:pt idx="8">
                  <c:v>2383</c:v>
                </c:pt>
                <c:pt idx="9">
                  <c:v>2383</c:v>
                </c:pt>
                <c:pt idx="10">
                  <c:v>2300</c:v>
                </c:pt>
                <c:pt idx="11">
                  <c:v>2300</c:v>
                </c:pt>
                <c:pt idx="12">
                  <c:v>2300</c:v>
                </c:pt>
                <c:pt idx="13">
                  <c:v>2300</c:v>
                </c:pt>
                <c:pt idx="14">
                  <c:v>2800</c:v>
                </c:pt>
                <c:pt idx="15">
                  <c:v>2800</c:v>
                </c:pt>
                <c:pt idx="16">
                  <c:v>2800</c:v>
                </c:pt>
                <c:pt idx="17">
                  <c:v>2800</c:v>
                </c:pt>
                <c:pt idx="18">
                  <c:v>2800</c:v>
                </c:pt>
                <c:pt idx="19">
                  <c:v>2800</c:v>
                </c:pt>
                <c:pt idx="20">
                  <c:v>2800</c:v>
                </c:pt>
                <c:pt idx="21">
                  <c:v>2800</c:v>
                </c:pt>
                <c:pt idx="22">
                  <c:v>2429</c:v>
                </c:pt>
                <c:pt idx="23">
                  <c:v>2429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77256"/>
        <c:axId val="225884312"/>
        <c:extLst/>
      </c:barChart>
      <c:catAx>
        <c:axId val="225877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84312"/>
        <c:crosses val="autoZero"/>
        <c:auto val="0"/>
        <c:lblAlgn val="ctr"/>
        <c:lblOffset val="100"/>
        <c:noMultiLvlLbl val="0"/>
      </c:catAx>
      <c:valAx>
        <c:axId val="22588431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77256"/>
        <c:crosses val="autoZero"/>
        <c:crossBetween val="between"/>
      </c:valAx>
      <c:spPr>
        <a:noFill/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Incremental</a:t>
            </a:r>
            <a:r>
              <a:rPr lang="en-US" sz="1800" baseline="0"/>
              <a:t> Increase </a:t>
            </a:r>
            <a:r>
              <a:rPr lang="en-US" sz="1800" b="1" i="0" u="none" strike="noStrike" baseline="0">
                <a:effectLst/>
              </a:rPr>
              <a:t>Responsive Reserve Requirements Aug. 2021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'Aug-RRS'!$F$3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'Aug-RRS'!$F$4:$F$27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6"/>
          <c:order val="1"/>
          <c:tx>
            <c:strRef>
              <c:f>'Aug-RRS'!$D$3</c:f>
              <c:strCache>
                <c:ptCount val="1"/>
                <c:pt idx="0">
                  <c:v>Updated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'Aug-RRS'!$D$4:$D$27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80000"/>
        <c:axId val="225878040"/>
        <c:extLst/>
      </c:barChart>
      <c:catAx>
        <c:axId val="22588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78040"/>
        <c:crosses val="autoZero"/>
        <c:auto val="0"/>
        <c:lblAlgn val="ctr"/>
        <c:lblOffset val="100"/>
        <c:noMultiLvlLbl val="0"/>
      </c:catAx>
      <c:valAx>
        <c:axId val="225878040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80000"/>
        <c:crosses val="autoZero"/>
        <c:crossBetween val="between"/>
      </c:valAx>
      <c:spPr>
        <a:noFill/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Non-Spin Requirements </a:t>
            </a:r>
            <a:r>
              <a:rPr lang="en-US"/>
              <a:t>August, 2021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'Aug-NSRS'!$B$3</c:f>
              <c:strCache>
                <c:ptCount val="1"/>
                <c:pt idx="0">
                  <c:v>Current 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'Aug-NSRS'!$B$4:$B$27</c:f>
              <c:numCache>
                <c:formatCode>0</c:formatCode>
                <c:ptCount val="24"/>
                <c:pt idx="0">
                  <c:v>1183</c:v>
                </c:pt>
                <c:pt idx="1">
                  <c:v>1183</c:v>
                </c:pt>
                <c:pt idx="2">
                  <c:v>1409</c:v>
                </c:pt>
                <c:pt idx="3">
                  <c:v>1409</c:v>
                </c:pt>
                <c:pt idx="4">
                  <c:v>1409</c:v>
                </c:pt>
                <c:pt idx="5">
                  <c:v>1409</c:v>
                </c:pt>
                <c:pt idx="6">
                  <c:v>1607</c:v>
                </c:pt>
                <c:pt idx="7">
                  <c:v>1607</c:v>
                </c:pt>
                <c:pt idx="8">
                  <c:v>1607</c:v>
                </c:pt>
                <c:pt idx="9">
                  <c:v>1607</c:v>
                </c:pt>
                <c:pt idx="10">
                  <c:v>1814</c:v>
                </c:pt>
                <c:pt idx="11">
                  <c:v>1814</c:v>
                </c:pt>
                <c:pt idx="12">
                  <c:v>1814</c:v>
                </c:pt>
                <c:pt idx="13">
                  <c:v>1814</c:v>
                </c:pt>
                <c:pt idx="14">
                  <c:v>1385</c:v>
                </c:pt>
                <c:pt idx="15">
                  <c:v>1385</c:v>
                </c:pt>
                <c:pt idx="16">
                  <c:v>1385</c:v>
                </c:pt>
                <c:pt idx="17">
                  <c:v>1385</c:v>
                </c:pt>
                <c:pt idx="18">
                  <c:v>1230</c:v>
                </c:pt>
                <c:pt idx="19">
                  <c:v>1230</c:v>
                </c:pt>
                <c:pt idx="20">
                  <c:v>1230</c:v>
                </c:pt>
                <c:pt idx="21">
                  <c:v>1230</c:v>
                </c:pt>
                <c:pt idx="22">
                  <c:v>1183</c:v>
                </c:pt>
                <c:pt idx="23">
                  <c:v>1183</c:v>
                </c:pt>
              </c:numCache>
            </c:numRef>
          </c:val>
        </c:ser>
        <c:ser>
          <c:idx val="6"/>
          <c:order val="6"/>
          <c:tx>
            <c:strRef>
              <c:f>'Aug-NSRS'!$G$3</c:f>
              <c:strCache>
                <c:ptCount val="1"/>
                <c:pt idx="0">
                  <c:v>Non High Variability Days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'Aug-NSRS'!$G$4:$G$27</c:f>
              <c:numCache>
                <c:formatCode>0</c:formatCode>
                <c:ptCount val="24"/>
                <c:pt idx="0">
                  <c:v>3817</c:v>
                </c:pt>
                <c:pt idx="1">
                  <c:v>3923</c:v>
                </c:pt>
                <c:pt idx="2">
                  <c:v>3891</c:v>
                </c:pt>
                <c:pt idx="3">
                  <c:v>3838</c:v>
                </c:pt>
                <c:pt idx="4">
                  <c:v>3792</c:v>
                </c:pt>
                <c:pt idx="5">
                  <c:v>3656</c:v>
                </c:pt>
                <c:pt idx="6">
                  <c:v>3646</c:v>
                </c:pt>
                <c:pt idx="7">
                  <c:v>3756</c:v>
                </c:pt>
                <c:pt idx="8">
                  <c:v>3684</c:v>
                </c:pt>
                <c:pt idx="9">
                  <c:v>3615</c:v>
                </c:pt>
                <c:pt idx="10">
                  <c:v>3582</c:v>
                </c:pt>
                <c:pt idx="11">
                  <c:v>3607</c:v>
                </c:pt>
                <c:pt idx="12">
                  <c:v>3679</c:v>
                </c:pt>
                <c:pt idx="13">
                  <c:v>3733</c:v>
                </c:pt>
                <c:pt idx="14">
                  <c:v>3266</c:v>
                </c:pt>
                <c:pt idx="15">
                  <c:v>3343</c:v>
                </c:pt>
                <c:pt idx="16">
                  <c:v>3386</c:v>
                </c:pt>
                <c:pt idx="17">
                  <c:v>3442</c:v>
                </c:pt>
                <c:pt idx="18">
                  <c:v>3443</c:v>
                </c:pt>
                <c:pt idx="19">
                  <c:v>3414</c:v>
                </c:pt>
                <c:pt idx="20">
                  <c:v>3498</c:v>
                </c:pt>
                <c:pt idx="21">
                  <c:v>3583</c:v>
                </c:pt>
                <c:pt idx="22">
                  <c:v>3906</c:v>
                </c:pt>
                <c:pt idx="23">
                  <c:v>3896</c:v>
                </c:pt>
              </c:numCache>
            </c:numRef>
          </c:val>
        </c:ser>
        <c:ser>
          <c:idx val="7"/>
          <c:order val="7"/>
          <c:tx>
            <c:strRef>
              <c:f>'Aug-NSRS'!$H$3</c:f>
              <c:strCache>
                <c:ptCount val="1"/>
                <c:pt idx="0">
                  <c:v>High Variability Days*</c:v>
                </c:pt>
              </c:strCache>
            </c:strRef>
          </c:tx>
          <c:spPr>
            <a:solidFill>
              <a:srgbClr val="FF8200"/>
            </a:solidFill>
          </c:spPr>
          <c:invertIfNegative val="0"/>
          <c:val>
            <c:numRef>
              <c:f>'Aug-NSRS'!$H$4:$H$27</c:f>
              <c:numCache>
                <c:formatCode>0</c:formatCode>
                <c:ptCount val="24"/>
                <c:pt idx="0">
                  <c:v>4817</c:v>
                </c:pt>
                <c:pt idx="1">
                  <c:v>4923</c:v>
                </c:pt>
                <c:pt idx="2">
                  <c:v>4891</c:v>
                </c:pt>
                <c:pt idx="3">
                  <c:v>4838</c:v>
                </c:pt>
                <c:pt idx="4">
                  <c:v>4792</c:v>
                </c:pt>
                <c:pt idx="5">
                  <c:v>4656</c:v>
                </c:pt>
                <c:pt idx="6">
                  <c:v>4646</c:v>
                </c:pt>
                <c:pt idx="7">
                  <c:v>4756</c:v>
                </c:pt>
                <c:pt idx="8">
                  <c:v>4684</c:v>
                </c:pt>
                <c:pt idx="9">
                  <c:v>4615</c:v>
                </c:pt>
                <c:pt idx="10">
                  <c:v>4582</c:v>
                </c:pt>
                <c:pt idx="11">
                  <c:v>4607</c:v>
                </c:pt>
                <c:pt idx="12">
                  <c:v>4679</c:v>
                </c:pt>
                <c:pt idx="13">
                  <c:v>4733</c:v>
                </c:pt>
                <c:pt idx="14">
                  <c:v>4266</c:v>
                </c:pt>
                <c:pt idx="15">
                  <c:v>4343</c:v>
                </c:pt>
                <c:pt idx="16">
                  <c:v>4386</c:v>
                </c:pt>
                <c:pt idx="17">
                  <c:v>4442</c:v>
                </c:pt>
                <c:pt idx="18">
                  <c:v>4443</c:v>
                </c:pt>
                <c:pt idx="19">
                  <c:v>4414</c:v>
                </c:pt>
                <c:pt idx="20">
                  <c:v>4498</c:v>
                </c:pt>
                <c:pt idx="21">
                  <c:v>4583</c:v>
                </c:pt>
                <c:pt idx="22">
                  <c:v>4906</c:v>
                </c:pt>
                <c:pt idx="23">
                  <c:v>4896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78824"/>
        <c:axId val="225883920"/>
        <c:extLst>
          <c:ext xmlns:c15="http://schemas.microsoft.com/office/drawing/2012/chart" uri="{02D57815-91ED-43cb-92C2-25804820EDAC}">
            <c15:filteredBarSeries>
              <c15:ser>
                <c:idx val="4"/>
                <c:order val="1"/>
                <c:tx>
                  <c:strRef>
                    <c:extLst>
                      <c:ext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AEC7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200"/>
                  </a:solidFill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85BC7"/>
                  </a:solidFill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B6770"/>
                  </a:solidFill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'Aug-NSRS'!#REF!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2587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83920"/>
        <c:crosses val="autoZero"/>
        <c:auto val="0"/>
        <c:lblAlgn val="ctr"/>
        <c:lblOffset val="100"/>
        <c:noMultiLvlLbl val="0"/>
      </c:catAx>
      <c:valAx>
        <c:axId val="225883920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78824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</a:t>
            </a:r>
            <a:r>
              <a:rPr lang="en-US" baseline="0"/>
              <a:t> Increase </a:t>
            </a:r>
            <a:r>
              <a:rPr lang="en-US" sz="1800" b="1" i="0" baseline="0">
                <a:effectLst/>
              </a:rPr>
              <a:t>Non-Spin Requirements August, 2021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'Aug-NSRS'!$I$3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890C58"/>
            </a:solidFill>
          </c:spPr>
          <c:invertIfNegative val="0"/>
          <c:val>
            <c:numRef>
              <c:f>'Aug-NSRS'!$I$4:$I$27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6"/>
          <c:order val="1"/>
          <c:tx>
            <c:strRef>
              <c:f>'Aug-NSRS'!$E$3</c:f>
              <c:strCache>
                <c:ptCount val="1"/>
                <c:pt idx="0">
                  <c:v>Non High Variability Days</c:v>
                </c:pt>
              </c:strCache>
            </c:strRef>
          </c:tx>
          <c:spPr>
            <a:solidFill>
              <a:srgbClr val="00AEC7"/>
            </a:solidFill>
          </c:spPr>
          <c:invertIfNegative val="0"/>
          <c:val>
            <c:numRef>
              <c:f>'Aug-NSRS'!$E$4:$E$27</c:f>
              <c:numCache>
                <c:formatCode>0</c:formatCode>
                <c:ptCount val="24"/>
                <c:pt idx="0">
                  <c:v>2634</c:v>
                </c:pt>
                <c:pt idx="1">
                  <c:v>2740</c:v>
                </c:pt>
                <c:pt idx="2">
                  <c:v>2482</c:v>
                </c:pt>
                <c:pt idx="3">
                  <c:v>2429</c:v>
                </c:pt>
                <c:pt idx="4">
                  <c:v>2383</c:v>
                </c:pt>
                <c:pt idx="5">
                  <c:v>2247</c:v>
                </c:pt>
                <c:pt idx="6">
                  <c:v>2039</c:v>
                </c:pt>
                <c:pt idx="7">
                  <c:v>2149</c:v>
                </c:pt>
                <c:pt idx="8">
                  <c:v>2077</c:v>
                </c:pt>
                <c:pt idx="9">
                  <c:v>2008</c:v>
                </c:pt>
                <c:pt idx="10">
                  <c:v>1768</c:v>
                </c:pt>
                <c:pt idx="11">
                  <c:v>1793</c:v>
                </c:pt>
                <c:pt idx="12">
                  <c:v>1865</c:v>
                </c:pt>
                <c:pt idx="13">
                  <c:v>1919</c:v>
                </c:pt>
                <c:pt idx="14">
                  <c:v>1881</c:v>
                </c:pt>
                <c:pt idx="15">
                  <c:v>1958</c:v>
                </c:pt>
                <c:pt idx="16">
                  <c:v>2001</c:v>
                </c:pt>
                <c:pt idx="17">
                  <c:v>2057</c:v>
                </c:pt>
                <c:pt idx="18">
                  <c:v>2213</c:v>
                </c:pt>
                <c:pt idx="19">
                  <c:v>2184</c:v>
                </c:pt>
                <c:pt idx="20">
                  <c:v>2268</c:v>
                </c:pt>
                <c:pt idx="21">
                  <c:v>2353</c:v>
                </c:pt>
                <c:pt idx="22">
                  <c:v>2723</c:v>
                </c:pt>
                <c:pt idx="23">
                  <c:v>2713</c:v>
                </c:pt>
              </c:numCache>
            </c:numRef>
          </c:val>
        </c:ser>
        <c:ser>
          <c:idx val="7"/>
          <c:order val="2"/>
          <c:tx>
            <c:strRef>
              <c:f>'Aug-NSRS'!$F$3</c:f>
              <c:strCache>
                <c:ptCount val="1"/>
                <c:pt idx="0">
                  <c:v>High Variability Days*</c:v>
                </c:pt>
              </c:strCache>
            </c:strRef>
          </c:tx>
          <c:spPr>
            <a:solidFill>
              <a:srgbClr val="FF8200"/>
            </a:solidFill>
          </c:spPr>
          <c:invertIfNegative val="0"/>
          <c:val>
            <c:numRef>
              <c:f>'Aug-NSRS'!$F$4:$F$27</c:f>
              <c:numCache>
                <c:formatCode>0</c:formatCode>
                <c:ptCount val="24"/>
                <c:pt idx="0">
                  <c:v>3634</c:v>
                </c:pt>
                <c:pt idx="1">
                  <c:v>3740</c:v>
                </c:pt>
                <c:pt idx="2">
                  <c:v>3482</c:v>
                </c:pt>
                <c:pt idx="3">
                  <c:v>3429</c:v>
                </c:pt>
                <c:pt idx="4">
                  <c:v>3383</c:v>
                </c:pt>
                <c:pt idx="5">
                  <c:v>3247</c:v>
                </c:pt>
                <c:pt idx="6">
                  <c:v>3039</c:v>
                </c:pt>
                <c:pt idx="7">
                  <c:v>3149</c:v>
                </c:pt>
                <c:pt idx="8">
                  <c:v>3077</c:v>
                </c:pt>
                <c:pt idx="9">
                  <c:v>3008</c:v>
                </c:pt>
                <c:pt idx="10">
                  <c:v>2768</c:v>
                </c:pt>
                <c:pt idx="11">
                  <c:v>2793</c:v>
                </c:pt>
                <c:pt idx="12">
                  <c:v>2865</c:v>
                </c:pt>
                <c:pt idx="13">
                  <c:v>2919</c:v>
                </c:pt>
                <c:pt idx="14">
                  <c:v>2881</c:v>
                </c:pt>
                <c:pt idx="15">
                  <c:v>2958</c:v>
                </c:pt>
                <c:pt idx="16">
                  <c:v>3001</c:v>
                </c:pt>
                <c:pt idx="17">
                  <c:v>3057</c:v>
                </c:pt>
                <c:pt idx="18">
                  <c:v>3213</c:v>
                </c:pt>
                <c:pt idx="19">
                  <c:v>3184</c:v>
                </c:pt>
                <c:pt idx="20">
                  <c:v>3268</c:v>
                </c:pt>
                <c:pt idx="21">
                  <c:v>3353</c:v>
                </c:pt>
                <c:pt idx="22">
                  <c:v>3723</c:v>
                </c:pt>
                <c:pt idx="23">
                  <c:v>3713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79216"/>
        <c:axId val="225882352"/>
        <c:extLst/>
      </c:barChart>
      <c:catAx>
        <c:axId val="22587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82352"/>
        <c:crosses val="autoZero"/>
        <c:auto val="0"/>
        <c:lblAlgn val="ctr"/>
        <c:lblOffset val="100"/>
        <c:noMultiLvlLbl val="0"/>
      </c:catAx>
      <c:valAx>
        <c:axId val="225882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</c:title>
        <c:numFmt formatCode="#,##0.########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79216"/>
        <c:crosses val="autoZero"/>
        <c:crossBetween val="between"/>
      </c:valAx>
      <c:spPr>
        <a:noFill/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165100</xdr:colOff>
      <xdr:row>2</xdr:row>
      <xdr:rowOff>101600</xdr:rowOff>
    </xdr:from>
    <xdr:ext cx="8086724" cy="2596896"/>
    <xdr:graphicFrame macro="">
      <xdr:nvGraphicFramePr>
        <xdr:cNvPr id="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219460</xdr:colOff>
      <xdr:row>15</xdr:row>
      <xdr:rowOff>66867</xdr:rowOff>
    </xdr:from>
    <xdr:ext cx="8086724" cy="2596896"/>
    <xdr:graphicFrame macro="">
      <xdr:nvGraphicFramePr>
        <xdr:cNvPr id="4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573713</xdr:colOff>
      <xdr:row>1</xdr:row>
      <xdr:rowOff>192329</xdr:rowOff>
    </xdr:from>
    <xdr:ext cx="8086724" cy="2596896"/>
    <xdr:graphicFrame macro="">
      <xdr:nvGraphicFramePr>
        <xdr:cNvPr id="2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432955</xdr:colOff>
      <xdr:row>11</xdr:row>
      <xdr:rowOff>187613</xdr:rowOff>
    </xdr:from>
    <xdr:ext cx="8086724" cy="2596896"/>
    <xdr:graphicFrame macro="">
      <xdr:nvGraphicFramePr>
        <xdr:cNvPr id="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2</xdr:row>
      <xdr:rowOff>203200</xdr:rowOff>
    </xdr:from>
    <xdr:ext cx="8086724" cy="2596896"/>
    <xdr:graphicFrame macro="">
      <xdr:nvGraphicFramePr>
        <xdr:cNvPr id="2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422660</xdr:colOff>
      <xdr:row>15</xdr:row>
      <xdr:rowOff>174817</xdr:rowOff>
    </xdr:from>
    <xdr:ext cx="8086724" cy="2596896"/>
    <xdr:graphicFrame macro="">
      <xdr:nvGraphicFramePr>
        <xdr:cNvPr id="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60324</xdr:colOff>
      <xdr:row>2</xdr:row>
      <xdr:rowOff>226593</xdr:rowOff>
    </xdr:from>
    <xdr:ext cx="8083296" cy="2596896"/>
    <xdr:graphicFrame macro="">
      <xdr:nvGraphicFramePr>
        <xdr:cNvPr id="2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31750</xdr:colOff>
      <xdr:row>14</xdr:row>
      <xdr:rowOff>139031</xdr:rowOff>
    </xdr:from>
    <xdr:ext cx="8083296" cy="2596896"/>
    <xdr:graphicFrame macro="">
      <xdr:nvGraphicFramePr>
        <xdr:cNvPr id="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B41" sqref="B41"/>
    </sheetView>
  </sheetViews>
  <sheetFormatPr defaultRowHeight="15" x14ac:dyDescent="0.25"/>
  <cols>
    <col min="1" max="1" width="17.140625" bestFit="1" customWidth="1"/>
    <col min="2" max="2" width="75.7109375" bestFit="1" customWidth="1"/>
  </cols>
  <sheetData>
    <row r="2" spans="1:2" x14ac:dyDescent="0.25">
      <c r="A2" s="10" t="s">
        <v>29</v>
      </c>
      <c r="B2" s="10" t="s">
        <v>31</v>
      </c>
    </row>
    <row r="3" spans="1:2" x14ac:dyDescent="0.25">
      <c r="A3" t="s">
        <v>30</v>
      </c>
      <c r="B3" t="s">
        <v>35</v>
      </c>
    </row>
    <row r="4" spans="1:2" x14ac:dyDescent="0.25">
      <c r="A4" t="s">
        <v>34</v>
      </c>
      <c r="B4" t="s">
        <v>36</v>
      </c>
    </row>
    <row r="5" spans="1:2" x14ac:dyDescent="0.25">
      <c r="A5" t="s">
        <v>27</v>
      </c>
      <c r="B5" t="s">
        <v>37</v>
      </c>
    </row>
    <row r="7" spans="1:2" x14ac:dyDescent="0.25">
      <c r="A7" t="s">
        <v>38</v>
      </c>
      <c r="B7" t="s">
        <v>42</v>
      </c>
    </row>
    <row r="8" spans="1:2" x14ac:dyDescent="0.25">
      <c r="A8" t="s">
        <v>39</v>
      </c>
      <c r="B8" t="s">
        <v>43</v>
      </c>
    </row>
    <row r="9" spans="1:2" x14ac:dyDescent="0.25">
      <c r="A9" t="s">
        <v>40</v>
      </c>
      <c r="B9" t="s">
        <v>44</v>
      </c>
    </row>
    <row r="10" spans="1:2" x14ac:dyDescent="0.25">
      <c r="A10" t="s">
        <v>41</v>
      </c>
      <c r="B10" t="s">
        <v>45</v>
      </c>
    </row>
    <row r="18" spans="1:2" x14ac:dyDescent="0.25">
      <c r="A18" t="s">
        <v>32</v>
      </c>
      <c r="B18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2" sqref="A2"/>
    </sheetView>
  </sheetViews>
  <sheetFormatPr defaultRowHeight="15" x14ac:dyDescent="0.25"/>
  <sheetData>
    <row r="1" spans="1:13" s="7" customFormat="1" x14ac:dyDescent="0.25">
      <c r="E1" s="8" t="s">
        <v>17</v>
      </c>
    </row>
    <row r="2" spans="1:13" ht="18.75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18</v>
      </c>
      <c r="H2" s="2" t="s">
        <v>10</v>
      </c>
      <c r="I2" s="2" t="s">
        <v>11</v>
      </c>
      <c r="J2" s="2" t="s">
        <v>12</v>
      </c>
      <c r="K2" s="2" t="s">
        <v>19</v>
      </c>
      <c r="L2" s="2" t="s">
        <v>20</v>
      </c>
      <c r="M2" s="2" t="s">
        <v>21</v>
      </c>
    </row>
    <row r="3" spans="1:13" ht="18.75" x14ac:dyDescent="0.25">
      <c r="A3" s="3">
        <v>1</v>
      </c>
      <c r="B3" s="9">
        <v>184</v>
      </c>
      <c r="C3" s="9">
        <v>220</v>
      </c>
      <c r="D3" s="9">
        <v>194</v>
      </c>
      <c r="E3" s="9">
        <v>246</v>
      </c>
      <c r="F3" s="9">
        <v>220</v>
      </c>
      <c r="G3" s="9">
        <v>322</v>
      </c>
      <c r="H3" s="9">
        <v>196</v>
      </c>
      <c r="I3" s="9">
        <v>254</v>
      </c>
      <c r="J3" s="9">
        <v>172</v>
      </c>
      <c r="K3" s="9">
        <v>158</v>
      </c>
      <c r="L3" s="9">
        <v>177</v>
      </c>
      <c r="M3" s="9">
        <v>158</v>
      </c>
    </row>
    <row r="4" spans="1:13" ht="18.75" x14ac:dyDescent="0.25">
      <c r="A4" s="3">
        <v>2</v>
      </c>
      <c r="B4" s="9">
        <v>257</v>
      </c>
      <c r="C4" s="9">
        <v>258</v>
      </c>
      <c r="D4" s="9">
        <v>178</v>
      </c>
      <c r="E4" s="9">
        <v>211</v>
      </c>
      <c r="F4" s="9">
        <v>233</v>
      </c>
      <c r="G4" s="9">
        <v>212</v>
      </c>
      <c r="H4" s="9">
        <v>155</v>
      </c>
      <c r="I4" s="9">
        <v>148</v>
      </c>
      <c r="J4" s="9">
        <v>143</v>
      </c>
      <c r="K4" s="9">
        <v>167</v>
      </c>
      <c r="L4" s="9">
        <v>193</v>
      </c>
      <c r="M4" s="9">
        <v>194</v>
      </c>
    </row>
    <row r="5" spans="1:13" ht="18.75" x14ac:dyDescent="0.25">
      <c r="A5" s="3">
        <v>3</v>
      </c>
      <c r="B5" s="9">
        <v>291</v>
      </c>
      <c r="C5" s="9">
        <v>245</v>
      </c>
      <c r="D5" s="9">
        <v>236</v>
      </c>
      <c r="E5" s="9">
        <v>253</v>
      </c>
      <c r="F5" s="9">
        <v>221</v>
      </c>
      <c r="G5" s="9">
        <v>222</v>
      </c>
      <c r="H5" s="9">
        <v>145</v>
      </c>
      <c r="I5" s="9">
        <v>140</v>
      </c>
      <c r="J5" s="9">
        <v>164</v>
      </c>
      <c r="K5" s="9">
        <v>174</v>
      </c>
      <c r="L5" s="9">
        <v>219</v>
      </c>
      <c r="M5" s="9">
        <v>190</v>
      </c>
    </row>
    <row r="6" spans="1:13" ht="18.75" x14ac:dyDescent="0.25">
      <c r="A6" s="3">
        <v>4</v>
      </c>
      <c r="B6" s="9">
        <v>294</v>
      </c>
      <c r="C6" s="9">
        <v>291</v>
      </c>
      <c r="D6" s="9">
        <v>241</v>
      </c>
      <c r="E6" s="9">
        <v>265</v>
      </c>
      <c r="F6" s="9">
        <v>229</v>
      </c>
      <c r="G6" s="9">
        <v>238</v>
      </c>
      <c r="H6" s="9">
        <v>178</v>
      </c>
      <c r="I6" s="9">
        <v>193</v>
      </c>
      <c r="J6" s="9">
        <v>183</v>
      </c>
      <c r="K6" s="9">
        <v>197</v>
      </c>
      <c r="L6" s="9">
        <v>261</v>
      </c>
      <c r="M6" s="9">
        <v>243</v>
      </c>
    </row>
    <row r="7" spans="1:13" ht="18.75" x14ac:dyDescent="0.25">
      <c r="A7" s="3">
        <v>5</v>
      </c>
      <c r="B7" s="9">
        <v>365</v>
      </c>
      <c r="C7" s="9">
        <v>366</v>
      </c>
      <c r="D7" s="9">
        <v>320</v>
      </c>
      <c r="E7" s="9">
        <v>284</v>
      </c>
      <c r="F7" s="9">
        <v>308</v>
      </c>
      <c r="G7" s="9">
        <v>272</v>
      </c>
      <c r="H7" s="9">
        <v>222</v>
      </c>
      <c r="I7" s="9">
        <v>239</v>
      </c>
      <c r="J7" s="9">
        <v>257</v>
      </c>
      <c r="K7" s="9">
        <v>261</v>
      </c>
      <c r="L7" s="9">
        <v>315</v>
      </c>
      <c r="M7" s="9">
        <v>328</v>
      </c>
    </row>
    <row r="8" spans="1:13" ht="18.75" x14ac:dyDescent="0.25">
      <c r="A8" s="3">
        <v>6</v>
      </c>
      <c r="B8" s="9">
        <v>576</v>
      </c>
      <c r="C8" s="9">
        <v>540</v>
      </c>
      <c r="D8" s="9">
        <v>439</v>
      </c>
      <c r="E8" s="9">
        <v>431</v>
      </c>
      <c r="F8" s="9">
        <v>423</v>
      </c>
      <c r="G8" s="9">
        <v>371</v>
      </c>
      <c r="H8" s="9">
        <v>303</v>
      </c>
      <c r="I8" s="9">
        <v>375</v>
      </c>
      <c r="J8" s="9">
        <v>392</v>
      </c>
      <c r="K8" s="9">
        <v>421</v>
      </c>
      <c r="L8" s="9">
        <v>471</v>
      </c>
      <c r="M8" s="9">
        <v>516</v>
      </c>
    </row>
    <row r="9" spans="1:13" ht="18.75" x14ac:dyDescent="0.25">
      <c r="A9" s="3">
        <v>7</v>
      </c>
      <c r="B9" s="9">
        <v>668</v>
      </c>
      <c r="C9" s="9">
        <v>732</v>
      </c>
      <c r="D9" s="9">
        <v>616</v>
      </c>
      <c r="E9" s="9">
        <v>596</v>
      </c>
      <c r="F9" s="9">
        <v>596</v>
      </c>
      <c r="G9" s="9">
        <v>417</v>
      </c>
      <c r="H9" s="9">
        <v>355</v>
      </c>
      <c r="I9" s="9">
        <v>471</v>
      </c>
      <c r="J9" s="9">
        <v>492</v>
      </c>
      <c r="K9" s="9">
        <v>530</v>
      </c>
      <c r="L9" s="9">
        <v>523</v>
      </c>
      <c r="M9" s="9">
        <v>593</v>
      </c>
    </row>
    <row r="10" spans="1:13" ht="18.75" x14ac:dyDescent="0.25">
      <c r="A10" s="3">
        <v>8</v>
      </c>
      <c r="B10" s="9">
        <v>362</v>
      </c>
      <c r="C10" s="9">
        <v>388</v>
      </c>
      <c r="D10" s="9">
        <v>398</v>
      </c>
      <c r="E10" s="9">
        <v>344</v>
      </c>
      <c r="F10" s="9">
        <v>333</v>
      </c>
      <c r="G10" s="9">
        <v>377</v>
      </c>
      <c r="H10" s="9">
        <v>370</v>
      </c>
      <c r="I10" s="9">
        <v>361</v>
      </c>
      <c r="J10" s="9">
        <v>347</v>
      </c>
      <c r="K10" s="9">
        <v>338</v>
      </c>
      <c r="L10" s="9">
        <v>297</v>
      </c>
      <c r="M10" s="9">
        <v>311</v>
      </c>
    </row>
    <row r="11" spans="1:13" ht="18.75" x14ac:dyDescent="0.25">
      <c r="A11" s="3">
        <v>9</v>
      </c>
      <c r="B11" s="9">
        <v>249</v>
      </c>
      <c r="C11" s="9">
        <v>327</v>
      </c>
      <c r="D11" s="9">
        <v>341</v>
      </c>
      <c r="E11" s="9">
        <v>338</v>
      </c>
      <c r="F11" s="9">
        <v>384</v>
      </c>
      <c r="G11" s="9">
        <v>420</v>
      </c>
      <c r="H11" s="9">
        <v>422</v>
      </c>
      <c r="I11" s="9">
        <v>433</v>
      </c>
      <c r="J11" s="9">
        <v>421</v>
      </c>
      <c r="K11" s="9">
        <v>371</v>
      </c>
      <c r="L11" s="9">
        <v>328</v>
      </c>
      <c r="M11" s="9">
        <v>269</v>
      </c>
    </row>
    <row r="12" spans="1:13" ht="18.75" x14ac:dyDescent="0.25">
      <c r="A12" s="3">
        <v>10</v>
      </c>
      <c r="B12" s="9">
        <v>331</v>
      </c>
      <c r="C12" s="9">
        <v>364</v>
      </c>
      <c r="D12" s="9">
        <v>422</v>
      </c>
      <c r="E12" s="9">
        <v>439</v>
      </c>
      <c r="F12" s="9">
        <v>490</v>
      </c>
      <c r="G12" s="9">
        <v>522</v>
      </c>
      <c r="H12" s="9">
        <v>510</v>
      </c>
      <c r="I12" s="9">
        <v>502</v>
      </c>
      <c r="J12" s="9">
        <v>502</v>
      </c>
      <c r="K12" s="9">
        <v>411</v>
      </c>
      <c r="L12" s="9">
        <v>366</v>
      </c>
      <c r="M12" s="9">
        <v>279</v>
      </c>
    </row>
    <row r="13" spans="1:13" ht="18.75" x14ac:dyDescent="0.25">
      <c r="A13" s="3">
        <v>11</v>
      </c>
      <c r="B13" s="9">
        <v>313</v>
      </c>
      <c r="C13" s="9">
        <v>391</v>
      </c>
      <c r="D13" s="9">
        <v>456</v>
      </c>
      <c r="E13" s="9">
        <v>468</v>
      </c>
      <c r="F13" s="9">
        <v>584</v>
      </c>
      <c r="G13" s="9">
        <v>571</v>
      </c>
      <c r="H13" s="9">
        <v>572</v>
      </c>
      <c r="I13" s="9">
        <v>618</v>
      </c>
      <c r="J13" s="9">
        <v>518</v>
      </c>
      <c r="K13" s="9">
        <v>480</v>
      </c>
      <c r="L13" s="9">
        <v>350</v>
      </c>
      <c r="M13" s="9">
        <v>359</v>
      </c>
    </row>
    <row r="14" spans="1:13" ht="18.75" x14ac:dyDescent="0.25">
      <c r="A14" s="3">
        <v>12</v>
      </c>
      <c r="B14" s="9">
        <v>364</v>
      </c>
      <c r="C14" s="9">
        <v>389</v>
      </c>
      <c r="D14" s="9">
        <v>455</v>
      </c>
      <c r="E14" s="9">
        <v>493</v>
      </c>
      <c r="F14" s="9">
        <v>611</v>
      </c>
      <c r="G14" s="9">
        <v>542</v>
      </c>
      <c r="H14" s="9">
        <v>569</v>
      </c>
      <c r="I14" s="9">
        <v>593</v>
      </c>
      <c r="J14" s="9">
        <v>541</v>
      </c>
      <c r="K14" s="9">
        <v>501</v>
      </c>
      <c r="L14" s="9">
        <v>325</v>
      </c>
      <c r="M14" s="9">
        <v>339</v>
      </c>
    </row>
    <row r="15" spans="1:13" ht="18.75" x14ac:dyDescent="0.25">
      <c r="A15" s="3">
        <v>13</v>
      </c>
      <c r="B15" s="9">
        <v>324</v>
      </c>
      <c r="C15" s="9">
        <v>460</v>
      </c>
      <c r="D15" s="9">
        <v>459</v>
      </c>
      <c r="E15" s="9">
        <v>472</v>
      </c>
      <c r="F15" s="9">
        <v>562</v>
      </c>
      <c r="G15" s="9">
        <v>487</v>
      </c>
      <c r="H15" s="9">
        <v>491</v>
      </c>
      <c r="I15" s="9">
        <v>521</v>
      </c>
      <c r="J15" s="9">
        <v>505</v>
      </c>
      <c r="K15" s="9">
        <v>558</v>
      </c>
      <c r="L15" s="9">
        <v>346</v>
      </c>
      <c r="M15" s="9">
        <v>292</v>
      </c>
    </row>
    <row r="16" spans="1:13" ht="18.75" x14ac:dyDescent="0.25">
      <c r="A16" s="3">
        <v>14</v>
      </c>
      <c r="B16" s="9">
        <v>320</v>
      </c>
      <c r="C16" s="9">
        <v>384</v>
      </c>
      <c r="D16" s="9">
        <v>414</v>
      </c>
      <c r="E16" s="9">
        <v>492</v>
      </c>
      <c r="F16" s="9">
        <v>559</v>
      </c>
      <c r="G16" s="9">
        <v>430</v>
      </c>
      <c r="H16" s="9">
        <v>447</v>
      </c>
      <c r="I16" s="9">
        <v>467</v>
      </c>
      <c r="J16" s="9">
        <v>457</v>
      </c>
      <c r="K16" s="9">
        <v>432</v>
      </c>
      <c r="L16" s="9">
        <v>328</v>
      </c>
      <c r="M16" s="9">
        <v>304</v>
      </c>
    </row>
    <row r="17" spans="1:13" ht="18.75" x14ac:dyDescent="0.25">
      <c r="A17" s="3">
        <v>15</v>
      </c>
      <c r="B17" s="9">
        <v>340</v>
      </c>
      <c r="C17" s="9">
        <v>403</v>
      </c>
      <c r="D17" s="9">
        <v>437</v>
      </c>
      <c r="E17" s="9">
        <v>455</v>
      </c>
      <c r="F17" s="9">
        <v>497</v>
      </c>
      <c r="G17" s="9">
        <v>383</v>
      </c>
      <c r="H17" s="9">
        <v>372</v>
      </c>
      <c r="I17" s="9">
        <v>434</v>
      </c>
      <c r="J17" s="9">
        <v>405</v>
      </c>
      <c r="K17" s="9">
        <v>418</v>
      </c>
      <c r="L17" s="9">
        <v>376</v>
      </c>
      <c r="M17" s="9">
        <v>319</v>
      </c>
    </row>
    <row r="18" spans="1:13" ht="18.75" x14ac:dyDescent="0.25">
      <c r="A18" s="3">
        <v>16</v>
      </c>
      <c r="B18" s="9">
        <v>399</v>
      </c>
      <c r="C18" s="9">
        <v>496</v>
      </c>
      <c r="D18" s="9">
        <v>439</v>
      </c>
      <c r="E18" s="9">
        <v>493</v>
      </c>
      <c r="F18" s="9">
        <v>493</v>
      </c>
      <c r="G18" s="9">
        <v>362</v>
      </c>
      <c r="H18" s="9">
        <v>318</v>
      </c>
      <c r="I18" s="9">
        <v>357</v>
      </c>
      <c r="J18" s="9">
        <v>380</v>
      </c>
      <c r="K18" s="9">
        <v>356</v>
      </c>
      <c r="L18" s="9">
        <v>363</v>
      </c>
      <c r="M18" s="9">
        <v>315</v>
      </c>
    </row>
    <row r="19" spans="1:13" ht="18.75" x14ac:dyDescent="0.25">
      <c r="A19" s="3">
        <v>17</v>
      </c>
      <c r="B19" s="9">
        <v>509</v>
      </c>
      <c r="C19" s="9">
        <v>544</v>
      </c>
      <c r="D19" s="9">
        <v>463</v>
      </c>
      <c r="E19" s="9">
        <v>510</v>
      </c>
      <c r="F19" s="9">
        <v>463</v>
      </c>
      <c r="G19" s="9">
        <v>301</v>
      </c>
      <c r="H19" s="9">
        <v>295</v>
      </c>
      <c r="I19" s="9">
        <v>314</v>
      </c>
      <c r="J19" s="9">
        <v>333</v>
      </c>
      <c r="K19" s="9">
        <v>386</v>
      </c>
      <c r="L19" s="9">
        <v>413</v>
      </c>
      <c r="M19" s="9">
        <v>486</v>
      </c>
    </row>
    <row r="20" spans="1:13" ht="18.75" x14ac:dyDescent="0.25">
      <c r="A20" s="3">
        <v>18</v>
      </c>
      <c r="B20" s="9">
        <v>667</v>
      </c>
      <c r="C20" s="9">
        <v>607</v>
      </c>
      <c r="D20" s="9">
        <v>541</v>
      </c>
      <c r="E20" s="9">
        <v>533</v>
      </c>
      <c r="F20" s="9">
        <v>432</v>
      </c>
      <c r="G20" s="9">
        <v>319</v>
      </c>
      <c r="H20" s="9">
        <v>289</v>
      </c>
      <c r="I20" s="9">
        <v>258</v>
      </c>
      <c r="J20" s="9">
        <v>306</v>
      </c>
      <c r="K20" s="9">
        <v>384</v>
      </c>
      <c r="L20" s="9">
        <v>452</v>
      </c>
      <c r="M20" s="9">
        <v>567</v>
      </c>
    </row>
    <row r="21" spans="1:13" ht="18.75" x14ac:dyDescent="0.25">
      <c r="A21" s="3">
        <v>19</v>
      </c>
      <c r="B21" s="9">
        <v>415</v>
      </c>
      <c r="C21" s="9">
        <v>524</v>
      </c>
      <c r="D21" s="9">
        <v>604</v>
      </c>
      <c r="E21" s="9">
        <v>465</v>
      </c>
      <c r="F21" s="9">
        <v>428</v>
      </c>
      <c r="G21" s="9">
        <v>325</v>
      </c>
      <c r="H21" s="9">
        <v>239</v>
      </c>
      <c r="I21" s="9">
        <v>257</v>
      </c>
      <c r="J21" s="9">
        <v>305</v>
      </c>
      <c r="K21" s="9">
        <v>347</v>
      </c>
      <c r="L21" s="9">
        <v>212</v>
      </c>
      <c r="M21" s="9">
        <v>289</v>
      </c>
    </row>
    <row r="22" spans="1:13" ht="18.75" x14ac:dyDescent="0.25">
      <c r="A22" s="3">
        <v>20</v>
      </c>
      <c r="B22" s="9">
        <v>200</v>
      </c>
      <c r="C22" s="9">
        <v>235</v>
      </c>
      <c r="D22" s="9">
        <v>426</v>
      </c>
      <c r="E22" s="9">
        <v>459</v>
      </c>
      <c r="F22" s="9">
        <v>429</v>
      </c>
      <c r="G22" s="9">
        <v>230</v>
      </c>
      <c r="H22" s="9">
        <v>199</v>
      </c>
      <c r="I22" s="9">
        <v>286</v>
      </c>
      <c r="J22" s="9">
        <v>232</v>
      </c>
      <c r="K22" s="9">
        <v>235</v>
      </c>
      <c r="L22" s="9">
        <v>202</v>
      </c>
      <c r="M22" s="9">
        <v>188</v>
      </c>
    </row>
    <row r="23" spans="1:13" ht="18.75" x14ac:dyDescent="0.25">
      <c r="A23" s="3">
        <v>21</v>
      </c>
      <c r="B23" s="9">
        <v>206</v>
      </c>
      <c r="C23" s="9">
        <v>201</v>
      </c>
      <c r="D23" s="9">
        <v>250</v>
      </c>
      <c r="E23" s="9">
        <v>352</v>
      </c>
      <c r="F23" s="9">
        <v>316</v>
      </c>
      <c r="G23" s="9">
        <v>207</v>
      </c>
      <c r="H23" s="9">
        <v>216</v>
      </c>
      <c r="I23" s="9">
        <v>202</v>
      </c>
      <c r="J23" s="9">
        <v>170</v>
      </c>
      <c r="K23" s="9">
        <v>264</v>
      </c>
      <c r="L23" s="9">
        <v>157</v>
      </c>
      <c r="M23" s="9">
        <v>148</v>
      </c>
    </row>
    <row r="24" spans="1:13" ht="18.75" x14ac:dyDescent="0.25">
      <c r="A24" s="3">
        <v>22</v>
      </c>
      <c r="B24" s="9">
        <v>213</v>
      </c>
      <c r="C24" s="9">
        <v>204</v>
      </c>
      <c r="D24" s="9">
        <v>161</v>
      </c>
      <c r="E24" s="9">
        <v>351</v>
      </c>
      <c r="F24" s="9">
        <v>449</v>
      </c>
      <c r="G24" s="9">
        <v>198</v>
      </c>
      <c r="H24" s="9">
        <v>148</v>
      </c>
      <c r="I24" s="9">
        <v>117</v>
      </c>
      <c r="J24" s="9">
        <v>136</v>
      </c>
      <c r="K24" s="9">
        <v>179</v>
      </c>
      <c r="L24" s="9">
        <v>153</v>
      </c>
      <c r="M24" s="9">
        <v>153</v>
      </c>
    </row>
    <row r="25" spans="1:13" ht="18.75" x14ac:dyDescent="0.25">
      <c r="A25" s="3">
        <v>23</v>
      </c>
      <c r="B25" s="9">
        <v>221</v>
      </c>
      <c r="C25" s="9">
        <v>217</v>
      </c>
      <c r="D25" s="9">
        <v>265</v>
      </c>
      <c r="E25" s="9">
        <v>190</v>
      </c>
      <c r="F25" s="9">
        <v>218</v>
      </c>
      <c r="G25" s="9">
        <v>235</v>
      </c>
      <c r="H25" s="9">
        <v>218</v>
      </c>
      <c r="I25" s="9">
        <v>165</v>
      </c>
      <c r="J25" s="9">
        <v>177</v>
      </c>
      <c r="K25" s="9">
        <v>189</v>
      </c>
      <c r="L25" s="9">
        <v>160</v>
      </c>
      <c r="M25" s="9">
        <v>137</v>
      </c>
    </row>
    <row r="26" spans="1:13" ht="18.75" x14ac:dyDescent="0.25">
      <c r="A26" s="3">
        <v>24</v>
      </c>
      <c r="B26" s="9">
        <v>210</v>
      </c>
      <c r="C26" s="9">
        <v>192</v>
      </c>
      <c r="D26" s="9">
        <v>215</v>
      </c>
      <c r="E26" s="9">
        <v>239</v>
      </c>
      <c r="F26" s="9">
        <v>187</v>
      </c>
      <c r="G26" s="9">
        <v>207</v>
      </c>
      <c r="H26" s="9">
        <v>109</v>
      </c>
      <c r="I26" s="9">
        <v>175</v>
      </c>
      <c r="J26" s="9">
        <v>167</v>
      </c>
      <c r="K26" s="9">
        <v>161</v>
      </c>
      <c r="L26" s="9">
        <v>196</v>
      </c>
      <c r="M26" s="9">
        <v>129</v>
      </c>
    </row>
    <row r="27" spans="1:13" ht="18.75" x14ac:dyDescent="0.25">
      <c r="A27" s="3" t="s">
        <v>16</v>
      </c>
      <c r="B27" s="6">
        <f>SUM(B3:B26)</f>
        <v>8278</v>
      </c>
      <c r="C27" s="6">
        <f t="shared" ref="C27:M27" si="0">SUM(C3:C26)</f>
        <v>8978</v>
      </c>
      <c r="D27" s="6">
        <f t="shared" si="0"/>
        <v>8970</v>
      </c>
      <c r="E27" s="6">
        <f t="shared" si="0"/>
        <v>9379</v>
      </c>
      <c r="F27" s="6">
        <f t="shared" si="0"/>
        <v>9665</v>
      </c>
      <c r="G27" s="6">
        <f t="shared" si="0"/>
        <v>8170</v>
      </c>
      <c r="H27" s="6">
        <f t="shared" si="0"/>
        <v>7338</v>
      </c>
      <c r="I27" s="6">
        <f t="shared" si="0"/>
        <v>7880</v>
      </c>
      <c r="J27" s="6">
        <f t="shared" si="0"/>
        <v>7705</v>
      </c>
      <c r="K27" s="6">
        <f t="shared" si="0"/>
        <v>7918</v>
      </c>
      <c r="L27" s="6">
        <f t="shared" si="0"/>
        <v>7183</v>
      </c>
      <c r="M27" s="6">
        <f t="shared" si="0"/>
        <v>7106</v>
      </c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30" spans="1:13" x14ac:dyDescent="0.25">
      <c r="A30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7" sqref="C7"/>
    </sheetView>
  </sheetViews>
  <sheetFormatPr defaultRowHeight="15" x14ac:dyDescent="0.25"/>
  <cols>
    <col min="2" max="12" width="9.5703125" bestFit="1" customWidth="1"/>
    <col min="13" max="13" width="9.28515625" bestFit="1" customWidth="1"/>
  </cols>
  <sheetData>
    <row r="1" spans="1:13" ht="18.75" x14ac:dyDescent="0.3">
      <c r="D1" s="5"/>
      <c r="E1" s="5" t="s">
        <v>3</v>
      </c>
      <c r="F1" s="5"/>
      <c r="G1" s="5"/>
      <c r="H1" s="5"/>
    </row>
    <row r="2" spans="1:13" ht="18.75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</row>
    <row r="3" spans="1:13" ht="18.75" x14ac:dyDescent="0.25">
      <c r="A3" s="3">
        <v>1</v>
      </c>
      <c r="B3" s="4">
        <v>3053</v>
      </c>
      <c r="C3" s="4">
        <v>3170</v>
      </c>
      <c r="D3" s="4">
        <v>3092</v>
      </c>
      <c r="E3" s="4">
        <v>3170</v>
      </c>
      <c r="F3" s="4">
        <v>2959</v>
      </c>
      <c r="G3" s="4">
        <v>2658</v>
      </c>
      <c r="H3" s="4">
        <v>2469</v>
      </c>
      <c r="I3" s="4">
        <v>2429</v>
      </c>
      <c r="J3" s="4">
        <v>2605</v>
      </c>
      <c r="K3" s="4">
        <v>3053</v>
      </c>
      <c r="L3" s="4">
        <v>3170</v>
      </c>
      <c r="M3" s="4">
        <v>3053</v>
      </c>
    </row>
    <row r="4" spans="1:13" ht="18.75" x14ac:dyDescent="0.25">
      <c r="A4" s="3">
        <v>2</v>
      </c>
      <c r="B4" s="1">
        <v>3053</v>
      </c>
      <c r="C4" s="1">
        <v>3170</v>
      </c>
      <c r="D4" s="1">
        <v>3092</v>
      </c>
      <c r="E4" s="1">
        <v>3170</v>
      </c>
      <c r="F4" s="1">
        <v>2959</v>
      </c>
      <c r="G4" s="1">
        <v>2658</v>
      </c>
      <c r="H4" s="1">
        <v>2469</v>
      </c>
      <c r="I4" s="1">
        <v>2429</v>
      </c>
      <c r="J4" s="1">
        <v>2605</v>
      </c>
      <c r="K4" s="1">
        <v>3053</v>
      </c>
      <c r="L4" s="1">
        <v>3170</v>
      </c>
      <c r="M4" s="1">
        <v>3053</v>
      </c>
    </row>
    <row r="5" spans="1:13" ht="18.75" x14ac:dyDescent="0.25">
      <c r="A5" s="3">
        <v>3</v>
      </c>
      <c r="B5" s="4">
        <v>3053</v>
      </c>
      <c r="C5" s="4">
        <v>3092</v>
      </c>
      <c r="D5" s="4">
        <v>3170</v>
      </c>
      <c r="E5" s="4">
        <v>3170</v>
      </c>
      <c r="F5" s="4">
        <v>3002</v>
      </c>
      <c r="G5" s="4">
        <v>2783</v>
      </c>
      <c r="H5" s="4">
        <v>2566</v>
      </c>
      <c r="I5" s="4">
        <v>2469</v>
      </c>
      <c r="J5" s="4">
        <v>2712</v>
      </c>
      <c r="K5" s="4">
        <v>3053</v>
      </c>
      <c r="L5" s="4">
        <v>3170</v>
      </c>
      <c r="M5" s="4">
        <v>3053</v>
      </c>
    </row>
    <row r="6" spans="1:13" ht="18.75" x14ac:dyDescent="0.25">
      <c r="A6" s="3">
        <v>4</v>
      </c>
      <c r="B6" s="1">
        <v>3053</v>
      </c>
      <c r="C6" s="1">
        <v>3092</v>
      </c>
      <c r="D6" s="1">
        <v>3170</v>
      </c>
      <c r="E6" s="1">
        <v>3170</v>
      </c>
      <c r="F6" s="1">
        <v>3002</v>
      </c>
      <c r="G6" s="1">
        <v>2783</v>
      </c>
      <c r="H6" s="1">
        <v>2566</v>
      </c>
      <c r="I6" s="1">
        <v>2469</v>
      </c>
      <c r="J6" s="1">
        <v>2712</v>
      </c>
      <c r="K6" s="1">
        <v>3053</v>
      </c>
      <c r="L6" s="1">
        <v>3170</v>
      </c>
      <c r="M6" s="1">
        <v>3053</v>
      </c>
    </row>
    <row r="7" spans="1:13" ht="18.75" x14ac:dyDescent="0.25">
      <c r="A7" s="3">
        <v>5</v>
      </c>
      <c r="B7" s="1">
        <v>3053</v>
      </c>
      <c r="C7" s="1">
        <v>3092</v>
      </c>
      <c r="D7" s="1">
        <v>3170</v>
      </c>
      <c r="E7" s="1">
        <v>3170</v>
      </c>
      <c r="F7" s="1">
        <v>3002</v>
      </c>
      <c r="G7" s="1">
        <v>2783</v>
      </c>
      <c r="H7" s="1">
        <v>2566</v>
      </c>
      <c r="I7" s="1">
        <v>2469</v>
      </c>
      <c r="J7" s="1">
        <v>2712</v>
      </c>
      <c r="K7" s="1">
        <v>3053</v>
      </c>
      <c r="L7" s="1">
        <v>3170</v>
      </c>
      <c r="M7" s="1">
        <v>3053</v>
      </c>
    </row>
    <row r="8" spans="1:13" ht="18.75" x14ac:dyDescent="0.25">
      <c r="A8" s="3">
        <v>6</v>
      </c>
      <c r="B8" s="1">
        <v>3053</v>
      </c>
      <c r="C8" s="1">
        <v>3092</v>
      </c>
      <c r="D8" s="1">
        <v>3170</v>
      </c>
      <c r="E8" s="1">
        <v>3170</v>
      </c>
      <c r="F8" s="1">
        <v>3002</v>
      </c>
      <c r="G8" s="1">
        <v>2783</v>
      </c>
      <c r="H8" s="1">
        <v>2566</v>
      </c>
      <c r="I8" s="1">
        <v>2469</v>
      </c>
      <c r="J8" s="1">
        <v>2712</v>
      </c>
      <c r="K8" s="1">
        <v>3053</v>
      </c>
      <c r="L8" s="1">
        <v>3170</v>
      </c>
      <c r="M8" s="1">
        <v>3053</v>
      </c>
    </row>
    <row r="9" spans="1:13" ht="18.75" x14ac:dyDescent="0.25">
      <c r="A9" s="3">
        <v>7</v>
      </c>
      <c r="B9" s="4">
        <v>2959</v>
      </c>
      <c r="C9" s="4">
        <v>2959</v>
      </c>
      <c r="D9" s="4">
        <v>3002</v>
      </c>
      <c r="E9" s="4">
        <v>3053</v>
      </c>
      <c r="F9" s="4">
        <v>2880</v>
      </c>
      <c r="G9" s="4">
        <v>2605</v>
      </c>
      <c r="H9" s="4">
        <v>2469</v>
      </c>
      <c r="I9" s="4">
        <v>2383</v>
      </c>
      <c r="J9" s="4">
        <v>2605</v>
      </c>
      <c r="K9" s="4">
        <v>2959</v>
      </c>
      <c r="L9" s="4">
        <v>3053</v>
      </c>
      <c r="M9" s="4">
        <v>2880</v>
      </c>
    </row>
    <row r="10" spans="1:13" ht="18.75" x14ac:dyDescent="0.25">
      <c r="A10" s="3">
        <v>8</v>
      </c>
      <c r="B10" s="1">
        <v>2959</v>
      </c>
      <c r="C10" s="1">
        <v>2959</v>
      </c>
      <c r="D10" s="1">
        <v>3002</v>
      </c>
      <c r="E10" s="1">
        <v>3053</v>
      </c>
      <c r="F10" s="1">
        <v>2880</v>
      </c>
      <c r="G10" s="1">
        <v>2605</v>
      </c>
      <c r="H10" s="1">
        <v>2469</v>
      </c>
      <c r="I10" s="1">
        <v>2383</v>
      </c>
      <c r="J10" s="1">
        <v>2605</v>
      </c>
      <c r="K10" s="1">
        <v>2959</v>
      </c>
      <c r="L10" s="1">
        <v>3053</v>
      </c>
      <c r="M10" s="1">
        <v>2880</v>
      </c>
    </row>
    <row r="11" spans="1:13" ht="18.75" x14ac:dyDescent="0.25">
      <c r="A11" s="3">
        <v>9</v>
      </c>
      <c r="B11" s="1">
        <v>2959</v>
      </c>
      <c r="C11" s="1">
        <v>2959</v>
      </c>
      <c r="D11" s="1">
        <v>3002</v>
      </c>
      <c r="E11" s="1">
        <v>3053</v>
      </c>
      <c r="F11" s="1">
        <v>2880</v>
      </c>
      <c r="G11" s="1">
        <v>2605</v>
      </c>
      <c r="H11" s="1">
        <v>2469</v>
      </c>
      <c r="I11" s="1">
        <v>2383</v>
      </c>
      <c r="J11" s="1">
        <v>2605</v>
      </c>
      <c r="K11" s="1">
        <v>2959</v>
      </c>
      <c r="L11" s="1">
        <v>3053</v>
      </c>
      <c r="M11" s="1">
        <v>2880</v>
      </c>
    </row>
    <row r="12" spans="1:13" ht="18.75" x14ac:dyDescent="0.25">
      <c r="A12" s="3">
        <v>10</v>
      </c>
      <c r="B12" s="1">
        <v>2959</v>
      </c>
      <c r="C12" s="1">
        <v>2959</v>
      </c>
      <c r="D12" s="1">
        <v>3002</v>
      </c>
      <c r="E12" s="1">
        <v>3053</v>
      </c>
      <c r="F12" s="1">
        <v>2880</v>
      </c>
      <c r="G12" s="1">
        <v>2605</v>
      </c>
      <c r="H12" s="1">
        <v>2469</v>
      </c>
      <c r="I12" s="1">
        <v>2383</v>
      </c>
      <c r="J12" s="1">
        <v>2605</v>
      </c>
      <c r="K12" s="1">
        <v>2959</v>
      </c>
      <c r="L12" s="1">
        <v>3053</v>
      </c>
      <c r="M12" s="1">
        <v>2880</v>
      </c>
    </row>
    <row r="13" spans="1:13" ht="18.75" x14ac:dyDescent="0.25">
      <c r="A13" s="3">
        <v>11</v>
      </c>
      <c r="B13" s="4">
        <v>2880</v>
      </c>
      <c r="C13" s="4">
        <v>2959</v>
      </c>
      <c r="D13" s="4">
        <v>2959</v>
      </c>
      <c r="E13" s="4">
        <v>3002</v>
      </c>
      <c r="F13" s="4">
        <v>2658</v>
      </c>
      <c r="G13" s="4">
        <v>2429</v>
      </c>
      <c r="H13" s="4">
        <v>2300</v>
      </c>
      <c r="I13" s="4">
        <v>2300</v>
      </c>
      <c r="J13" s="4">
        <v>2469</v>
      </c>
      <c r="K13" s="4">
        <v>2783</v>
      </c>
      <c r="L13" s="4">
        <v>3002</v>
      </c>
      <c r="M13" s="4">
        <v>2880</v>
      </c>
    </row>
    <row r="14" spans="1:13" ht="18.75" x14ac:dyDescent="0.25">
      <c r="A14" s="3">
        <v>12</v>
      </c>
      <c r="B14" s="1">
        <v>2880</v>
      </c>
      <c r="C14" s="1">
        <v>2959</v>
      </c>
      <c r="D14" s="1">
        <v>2959</v>
      </c>
      <c r="E14" s="1">
        <v>3002</v>
      </c>
      <c r="F14" s="1">
        <v>2658</v>
      </c>
      <c r="G14" s="1">
        <v>2429</v>
      </c>
      <c r="H14" s="1">
        <v>2300</v>
      </c>
      <c r="I14" s="1">
        <v>2300</v>
      </c>
      <c r="J14" s="1">
        <v>2469</v>
      </c>
      <c r="K14" s="1">
        <v>2783</v>
      </c>
      <c r="L14" s="1">
        <v>3002</v>
      </c>
      <c r="M14" s="1">
        <v>2880</v>
      </c>
    </row>
    <row r="15" spans="1:13" ht="18.75" x14ac:dyDescent="0.25">
      <c r="A15" s="3">
        <v>13</v>
      </c>
      <c r="B15" s="1">
        <v>2880</v>
      </c>
      <c r="C15" s="1">
        <v>2959</v>
      </c>
      <c r="D15" s="1">
        <v>2959</v>
      </c>
      <c r="E15" s="1">
        <v>3002</v>
      </c>
      <c r="F15" s="1">
        <v>2658</v>
      </c>
      <c r="G15" s="1">
        <v>2429</v>
      </c>
      <c r="H15" s="1">
        <v>2300</v>
      </c>
      <c r="I15" s="1">
        <v>2300</v>
      </c>
      <c r="J15" s="1">
        <v>2469</v>
      </c>
      <c r="K15" s="1">
        <v>2783</v>
      </c>
      <c r="L15" s="1">
        <v>3002</v>
      </c>
      <c r="M15" s="1">
        <v>2880</v>
      </c>
    </row>
    <row r="16" spans="1:13" ht="18.75" x14ac:dyDescent="0.25">
      <c r="A16" s="3">
        <v>14</v>
      </c>
      <c r="B16" s="1">
        <v>2880</v>
      </c>
      <c r="C16" s="1">
        <v>2959</v>
      </c>
      <c r="D16" s="1">
        <v>2959</v>
      </c>
      <c r="E16" s="1">
        <v>3002</v>
      </c>
      <c r="F16" s="1">
        <v>2658</v>
      </c>
      <c r="G16" s="1">
        <v>2429</v>
      </c>
      <c r="H16" s="1">
        <v>2300</v>
      </c>
      <c r="I16" s="1">
        <v>2300</v>
      </c>
      <c r="J16" s="1">
        <v>2469</v>
      </c>
      <c r="K16" s="1">
        <v>2783</v>
      </c>
      <c r="L16" s="1">
        <v>3002</v>
      </c>
      <c r="M16" s="1">
        <v>2880</v>
      </c>
    </row>
    <row r="17" spans="1:13" ht="18.75" x14ac:dyDescent="0.25">
      <c r="A17" s="3">
        <v>15</v>
      </c>
      <c r="B17" s="4">
        <v>2880</v>
      </c>
      <c r="C17" s="4">
        <v>2959</v>
      </c>
      <c r="D17" s="4">
        <v>2959</v>
      </c>
      <c r="E17" s="4">
        <v>2959</v>
      </c>
      <c r="F17" s="4">
        <v>2605</v>
      </c>
      <c r="G17" s="4">
        <v>2383</v>
      </c>
      <c r="H17" s="4">
        <v>2300</v>
      </c>
      <c r="I17" s="4">
        <v>2300</v>
      </c>
      <c r="J17" s="4">
        <v>2383</v>
      </c>
      <c r="K17" s="4">
        <v>2712</v>
      </c>
      <c r="L17" s="4">
        <v>3002</v>
      </c>
      <c r="M17" s="4">
        <v>2880</v>
      </c>
    </row>
    <row r="18" spans="1:13" ht="18.75" x14ac:dyDescent="0.25">
      <c r="A18" s="3">
        <v>16</v>
      </c>
      <c r="B18" s="1">
        <v>2880</v>
      </c>
      <c r="C18" s="1">
        <v>2959</v>
      </c>
      <c r="D18" s="1">
        <v>2959</v>
      </c>
      <c r="E18" s="1">
        <v>2959</v>
      </c>
      <c r="F18" s="1">
        <v>2605</v>
      </c>
      <c r="G18" s="1">
        <v>2383</v>
      </c>
      <c r="H18" s="1">
        <v>2300</v>
      </c>
      <c r="I18" s="1">
        <v>2300</v>
      </c>
      <c r="J18" s="1">
        <v>2383</v>
      </c>
      <c r="K18" s="1">
        <v>2712</v>
      </c>
      <c r="L18" s="1">
        <v>3002</v>
      </c>
      <c r="M18" s="1">
        <v>2880</v>
      </c>
    </row>
    <row r="19" spans="1:13" ht="18.75" x14ac:dyDescent="0.25">
      <c r="A19" s="3">
        <v>17</v>
      </c>
      <c r="B19" s="1">
        <v>2880</v>
      </c>
      <c r="C19" s="1">
        <v>2959</v>
      </c>
      <c r="D19" s="1">
        <v>2959</v>
      </c>
      <c r="E19" s="1">
        <v>2959</v>
      </c>
      <c r="F19" s="1">
        <v>2605</v>
      </c>
      <c r="G19" s="1">
        <v>2383</v>
      </c>
      <c r="H19" s="1">
        <v>2300</v>
      </c>
      <c r="I19" s="1">
        <v>2300</v>
      </c>
      <c r="J19" s="1">
        <v>2383</v>
      </c>
      <c r="K19" s="1">
        <v>2712</v>
      </c>
      <c r="L19" s="1">
        <v>3002</v>
      </c>
      <c r="M19" s="1">
        <v>2880</v>
      </c>
    </row>
    <row r="20" spans="1:13" ht="18.75" x14ac:dyDescent="0.25">
      <c r="A20" s="3">
        <v>18</v>
      </c>
      <c r="B20" s="1">
        <v>2880</v>
      </c>
      <c r="C20" s="1">
        <v>2959</v>
      </c>
      <c r="D20" s="1">
        <v>2959</v>
      </c>
      <c r="E20" s="1">
        <v>2959</v>
      </c>
      <c r="F20" s="1">
        <v>2605</v>
      </c>
      <c r="G20" s="1">
        <v>2383</v>
      </c>
      <c r="H20" s="1">
        <v>2300</v>
      </c>
      <c r="I20" s="1">
        <v>2300</v>
      </c>
      <c r="J20" s="1">
        <v>2383</v>
      </c>
      <c r="K20" s="1">
        <v>2712</v>
      </c>
      <c r="L20" s="1">
        <v>3002</v>
      </c>
      <c r="M20" s="1">
        <v>2880</v>
      </c>
    </row>
    <row r="21" spans="1:13" ht="18.75" x14ac:dyDescent="0.25">
      <c r="A21" s="3">
        <v>19</v>
      </c>
      <c r="B21" s="4">
        <v>2959</v>
      </c>
      <c r="C21" s="4">
        <v>3002</v>
      </c>
      <c r="D21" s="4">
        <v>2959</v>
      </c>
      <c r="E21" s="4">
        <v>3002</v>
      </c>
      <c r="F21" s="4">
        <v>2658</v>
      </c>
      <c r="G21" s="4">
        <v>2429</v>
      </c>
      <c r="H21" s="4">
        <v>2300</v>
      </c>
      <c r="I21" s="4">
        <v>2300</v>
      </c>
      <c r="J21" s="4">
        <v>2469</v>
      </c>
      <c r="K21" s="4">
        <v>2783</v>
      </c>
      <c r="L21" s="4">
        <v>3002</v>
      </c>
      <c r="M21" s="4">
        <v>2959</v>
      </c>
    </row>
    <row r="22" spans="1:13" ht="18.75" x14ac:dyDescent="0.25">
      <c r="A22" s="3">
        <v>20</v>
      </c>
      <c r="B22" s="1">
        <v>2959</v>
      </c>
      <c r="C22" s="1">
        <v>3002</v>
      </c>
      <c r="D22" s="1">
        <v>2959</v>
      </c>
      <c r="E22" s="1">
        <v>3002</v>
      </c>
      <c r="F22" s="1">
        <v>2658</v>
      </c>
      <c r="G22" s="1">
        <v>2429</v>
      </c>
      <c r="H22" s="1">
        <v>2300</v>
      </c>
      <c r="I22" s="1">
        <v>2300</v>
      </c>
      <c r="J22" s="1">
        <v>2469</v>
      </c>
      <c r="K22" s="1">
        <v>2783</v>
      </c>
      <c r="L22" s="1">
        <v>3002</v>
      </c>
      <c r="M22" s="1">
        <v>2959</v>
      </c>
    </row>
    <row r="23" spans="1:13" ht="18.75" x14ac:dyDescent="0.25">
      <c r="A23" s="3">
        <v>21</v>
      </c>
      <c r="B23" s="1">
        <v>2959</v>
      </c>
      <c r="C23" s="1">
        <v>3002</v>
      </c>
      <c r="D23" s="1">
        <v>2959</v>
      </c>
      <c r="E23" s="1">
        <v>3002</v>
      </c>
      <c r="F23" s="1">
        <v>2658</v>
      </c>
      <c r="G23" s="1">
        <v>2429</v>
      </c>
      <c r="H23" s="1">
        <v>2300</v>
      </c>
      <c r="I23" s="1">
        <v>2300</v>
      </c>
      <c r="J23" s="1">
        <v>2469</v>
      </c>
      <c r="K23" s="1">
        <v>2783</v>
      </c>
      <c r="L23" s="1">
        <v>3002</v>
      </c>
      <c r="M23" s="1">
        <v>2959</v>
      </c>
    </row>
    <row r="24" spans="1:13" ht="18.75" x14ac:dyDescent="0.25">
      <c r="A24" s="3">
        <v>22</v>
      </c>
      <c r="B24" s="1">
        <v>2959</v>
      </c>
      <c r="C24" s="1">
        <v>3002</v>
      </c>
      <c r="D24" s="1">
        <v>2959</v>
      </c>
      <c r="E24" s="1">
        <v>3002</v>
      </c>
      <c r="F24" s="1">
        <v>2658</v>
      </c>
      <c r="G24" s="1">
        <v>2429</v>
      </c>
      <c r="H24" s="1">
        <v>2300</v>
      </c>
      <c r="I24" s="1">
        <v>2300</v>
      </c>
      <c r="J24" s="1">
        <v>2469</v>
      </c>
      <c r="K24" s="1">
        <v>2783</v>
      </c>
      <c r="L24" s="1">
        <v>3002</v>
      </c>
      <c r="M24" s="1">
        <v>2959</v>
      </c>
    </row>
    <row r="25" spans="1:13" ht="18.75" x14ac:dyDescent="0.25">
      <c r="A25" s="3">
        <v>23</v>
      </c>
      <c r="B25" s="4">
        <v>3053</v>
      </c>
      <c r="C25" s="4">
        <v>3170</v>
      </c>
      <c r="D25" s="4">
        <v>3092</v>
      </c>
      <c r="E25" s="4">
        <v>3170</v>
      </c>
      <c r="F25" s="4">
        <v>2959</v>
      </c>
      <c r="G25" s="4">
        <v>2658</v>
      </c>
      <c r="H25" s="4">
        <v>2469</v>
      </c>
      <c r="I25" s="4">
        <v>2429</v>
      </c>
      <c r="J25" s="4">
        <v>2605</v>
      </c>
      <c r="K25" s="4">
        <v>3053</v>
      </c>
      <c r="L25" s="4">
        <v>3170</v>
      </c>
      <c r="M25" s="4">
        <v>3053</v>
      </c>
    </row>
    <row r="26" spans="1:13" ht="18.75" x14ac:dyDescent="0.25">
      <c r="A26" s="3">
        <v>24</v>
      </c>
      <c r="B26" s="1">
        <v>3053</v>
      </c>
      <c r="C26" s="1">
        <v>3170</v>
      </c>
      <c r="D26" s="1">
        <v>3092</v>
      </c>
      <c r="E26" s="1">
        <v>3170</v>
      </c>
      <c r="F26" s="1">
        <v>2959</v>
      </c>
      <c r="G26" s="1">
        <v>2658</v>
      </c>
      <c r="H26" s="1">
        <v>2469</v>
      </c>
      <c r="I26" s="1">
        <v>2429</v>
      </c>
      <c r="J26" s="1">
        <v>2605</v>
      </c>
      <c r="K26" s="1">
        <v>3053</v>
      </c>
      <c r="L26" s="1">
        <v>3170</v>
      </c>
      <c r="M26" s="1">
        <v>3053</v>
      </c>
    </row>
    <row r="27" spans="1:13" ht="18.75" x14ac:dyDescent="0.25">
      <c r="A27" s="3" t="s">
        <v>16</v>
      </c>
      <c r="B27" s="6">
        <f t="shared" ref="B27:M27" si="0">SUM(B3:B26)</f>
        <v>71136</v>
      </c>
      <c r="C27" s="6">
        <f t="shared" si="0"/>
        <v>72564</v>
      </c>
      <c r="D27" s="6">
        <f t="shared" si="0"/>
        <v>72564</v>
      </c>
      <c r="E27" s="6">
        <f t="shared" si="0"/>
        <v>73424</v>
      </c>
      <c r="F27" s="6">
        <f t="shared" si="0"/>
        <v>67048</v>
      </c>
      <c r="G27" s="6">
        <f t="shared" si="0"/>
        <v>61148</v>
      </c>
      <c r="H27" s="6">
        <f t="shared" si="0"/>
        <v>57616</v>
      </c>
      <c r="I27" s="6">
        <f t="shared" si="0"/>
        <v>56724</v>
      </c>
      <c r="J27" s="6">
        <f t="shared" si="0"/>
        <v>60972</v>
      </c>
      <c r="K27" s="6">
        <f t="shared" si="0"/>
        <v>69372</v>
      </c>
      <c r="L27" s="6">
        <f t="shared" si="0"/>
        <v>73596</v>
      </c>
      <c r="M27" s="6">
        <f t="shared" si="0"/>
        <v>70820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70" zoomScaleNormal="70" workbookViewId="0">
      <selection activeCell="A28" sqref="A28:XFD28"/>
    </sheetView>
  </sheetViews>
  <sheetFormatPr defaultColWidth="9.140625" defaultRowHeight="15" x14ac:dyDescent="0.25"/>
  <cols>
    <col min="2" max="12" width="10.5703125" bestFit="1" customWidth="1"/>
    <col min="13" max="13" width="9.28515625" bestFit="1" customWidth="1"/>
  </cols>
  <sheetData>
    <row r="1" spans="1:13" ht="18.75" x14ac:dyDescent="0.3">
      <c r="D1" s="5"/>
      <c r="E1" s="5" t="s">
        <v>27</v>
      </c>
      <c r="F1" s="5"/>
      <c r="G1" s="5"/>
      <c r="H1" s="5"/>
    </row>
    <row r="2" spans="1:13" ht="18.75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</row>
    <row r="3" spans="1:13" ht="18.75" x14ac:dyDescent="0.25">
      <c r="A3" s="3">
        <v>1</v>
      </c>
      <c r="B3" s="4">
        <v>1169</v>
      </c>
      <c r="C3" s="4">
        <v>1190</v>
      </c>
      <c r="D3" s="4">
        <v>1136</v>
      </c>
      <c r="E3" s="4">
        <v>1196</v>
      </c>
      <c r="F3" s="4">
        <v>1076</v>
      </c>
      <c r="G3" s="4">
        <v>1106</v>
      </c>
      <c r="H3" s="4">
        <v>1110</v>
      </c>
      <c r="I3" s="4">
        <v>1183</v>
      </c>
      <c r="J3" s="4">
        <v>1026</v>
      </c>
      <c r="K3" s="4">
        <v>1158</v>
      </c>
      <c r="L3" s="4">
        <v>1268</v>
      </c>
      <c r="M3" s="4">
        <v>1047</v>
      </c>
    </row>
    <row r="4" spans="1:13" ht="18.75" x14ac:dyDescent="0.25">
      <c r="A4" s="3">
        <v>2</v>
      </c>
      <c r="B4" s="1">
        <v>1169</v>
      </c>
      <c r="C4" s="1">
        <v>1190</v>
      </c>
      <c r="D4" s="1">
        <v>1136</v>
      </c>
      <c r="E4" s="1">
        <v>1196</v>
      </c>
      <c r="F4" s="1">
        <v>1076</v>
      </c>
      <c r="G4" s="1">
        <v>1106</v>
      </c>
      <c r="H4" s="1">
        <v>1110</v>
      </c>
      <c r="I4" s="1">
        <v>1183</v>
      </c>
      <c r="J4" s="1">
        <v>1026</v>
      </c>
      <c r="K4" s="1">
        <v>1158</v>
      </c>
      <c r="L4" s="1">
        <v>1268</v>
      </c>
      <c r="M4" s="1">
        <v>1047</v>
      </c>
    </row>
    <row r="5" spans="1:13" ht="18.75" x14ac:dyDescent="0.25">
      <c r="A5" s="3">
        <v>3</v>
      </c>
      <c r="B5" s="4">
        <v>1147</v>
      </c>
      <c r="C5" s="4">
        <v>1257</v>
      </c>
      <c r="D5" s="4">
        <v>1327</v>
      </c>
      <c r="E5" s="4">
        <v>1379</v>
      </c>
      <c r="F5" s="4">
        <v>1314</v>
      </c>
      <c r="G5" s="4">
        <v>1316</v>
      </c>
      <c r="H5" s="4">
        <v>1245</v>
      </c>
      <c r="I5" s="4">
        <v>1409</v>
      </c>
      <c r="J5" s="4">
        <v>1255</v>
      </c>
      <c r="K5" s="4">
        <v>1555</v>
      </c>
      <c r="L5" s="4">
        <v>1347</v>
      </c>
      <c r="M5" s="4">
        <v>1292</v>
      </c>
    </row>
    <row r="6" spans="1:13" ht="18.75" x14ac:dyDescent="0.25">
      <c r="A6" s="3">
        <v>4</v>
      </c>
      <c r="B6" s="1">
        <v>1147</v>
      </c>
      <c r="C6" s="1">
        <v>1257</v>
      </c>
      <c r="D6" s="1">
        <v>1327</v>
      </c>
      <c r="E6" s="1">
        <v>1379</v>
      </c>
      <c r="F6" s="1">
        <v>1314</v>
      </c>
      <c r="G6" s="1">
        <v>1316</v>
      </c>
      <c r="H6" s="1">
        <v>1245</v>
      </c>
      <c r="I6" s="1">
        <v>1409</v>
      </c>
      <c r="J6" s="1">
        <v>1255</v>
      </c>
      <c r="K6" s="1">
        <v>1555</v>
      </c>
      <c r="L6" s="1">
        <v>1347</v>
      </c>
      <c r="M6" s="1">
        <v>1292</v>
      </c>
    </row>
    <row r="7" spans="1:13" ht="18.75" x14ac:dyDescent="0.25">
      <c r="A7" s="3">
        <v>5</v>
      </c>
      <c r="B7" s="1">
        <v>1147</v>
      </c>
      <c r="C7" s="1">
        <v>1257</v>
      </c>
      <c r="D7" s="1">
        <v>1327</v>
      </c>
      <c r="E7" s="1">
        <v>1379</v>
      </c>
      <c r="F7" s="1">
        <v>1314</v>
      </c>
      <c r="G7" s="1">
        <v>1316</v>
      </c>
      <c r="H7" s="1">
        <v>1245</v>
      </c>
      <c r="I7" s="1">
        <v>1409</v>
      </c>
      <c r="J7" s="1">
        <v>1255</v>
      </c>
      <c r="K7" s="1">
        <v>1555</v>
      </c>
      <c r="L7" s="1">
        <v>1347</v>
      </c>
      <c r="M7" s="1">
        <v>1292</v>
      </c>
    </row>
    <row r="8" spans="1:13" ht="18.75" x14ac:dyDescent="0.25">
      <c r="A8" s="3">
        <v>6</v>
      </c>
      <c r="B8" s="1">
        <v>1147</v>
      </c>
      <c r="C8" s="1">
        <v>1257</v>
      </c>
      <c r="D8" s="1">
        <v>1327</v>
      </c>
      <c r="E8" s="1">
        <v>1379</v>
      </c>
      <c r="F8" s="1">
        <v>1314</v>
      </c>
      <c r="G8" s="1">
        <v>1316</v>
      </c>
      <c r="H8" s="1">
        <v>1245</v>
      </c>
      <c r="I8" s="1">
        <v>1409</v>
      </c>
      <c r="J8" s="1">
        <v>1255</v>
      </c>
      <c r="K8" s="1">
        <v>1555</v>
      </c>
      <c r="L8" s="1">
        <v>1347</v>
      </c>
      <c r="M8" s="1">
        <v>1292</v>
      </c>
    </row>
    <row r="9" spans="1:13" ht="18.75" x14ac:dyDescent="0.25">
      <c r="A9" s="3">
        <v>7</v>
      </c>
      <c r="B9" s="4">
        <v>1895</v>
      </c>
      <c r="C9" s="4">
        <v>1984</v>
      </c>
      <c r="D9" s="4">
        <v>1816</v>
      </c>
      <c r="E9" s="4">
        <v>1820</v>
      </c>
      <c r="F9" s="4">
        <v>1881</v>
      </c>
      <c r="G9" s="4">
        <v>2003</v>
      </c>
      <c r="H9" s="4">
        <v>1577</v>
      </c>
      <c r="I9" s="4">
        <v>1607</v>
      </c>
      <c r="J9" s="4">
        <v>1633</v>
      </c>
      <c r="K9" s="4">
        <v>2012</v>
      </c>
      <c r="L9" s="4">
        <v>1854</v>
      </c>
      <c r="M9" s="4">
        <v>1873</v>
      </c>
    </row>
    <row r="10" spans="1:13" ht="18.75" x14ac:dyDescent="0.25">
      <c r="A10" s="3">
        <v>8</v>
      </c>
      <c r="B10" s="1">
        <v>1895</v>
      </c>
      <c r="C10" s="1">
        <v>1984</v>
      </c>
      <c r="D10" s="1">
        <v>1816</v>
      </c>
      <c r="E10" s="1">
        <v>1820</v>
      </c>
      <c r="F10" s="1">
        <v>1881</v>
      </c>
      <c r="G10" s="1">
        <v>2003</v>
      </c>
      <c r="H10" s="1">
        <v>1577</v>
      </c>
      <c r="I10" s="1">
        <v>1607</v>
      </c>
      <c r="J10" s="1">
        <v>1633</v>
      </c>
      <c r="K10" s="1">
        <v>2012</v>
      </c>
      <c r="L10" s="1">
        <v>1854</v>
      </c>
      <c r="M10" s="1">
        <v>1873</v>
      </c>
    </row>
    <row r="11" spans="1:13" ht="18.75" x14ac:dyDescent="0.25">
      <c r="A11" s="3">
        <v>9</v>
      </c>
      <c r="B11" s="1">
        <v>1895</v>
      </c>
      <c r="C11" s="1">
        <v>1984</v>
      </c>
      <c r="D11" s="1">
        <v>1816</v>
      </c>
      <c r="E11" s="1">
        <v>1820</v>
      </c>
      <c r="F11" s="1">
        <v>1881</v>
      </c>
      <c r="G11" s="1">
        <v>2003</v>
      </c>
      <c r="H11" s="1">
        <v>1577</v>
      </c>
      <c r="I11" s="1">
        <v>1607</v>
      </c>
      <c r="J11" s="1">
        <v>1633</v>
      </c>
      <c r="K11" s="1">
        <v>2012</v>
      </c>
      <c r="L11" s="1">
        <v>1854</v>
      </c>
      <c r="M11" s="1">
        <v>1873</v>
      </c>
    </row>
    <row r="12" spans="1:13" ht="18.75" x14ac:dyDescent="0.25">
      <c r="A12" s="3">
        <v>10</v>
      </c>
      <c r="B12" s="1">
        <v>1895</v>
      </c>
      <c r="C12" s="1">
        <v>1984</v>
      </c>
      <c r="D12" s="1">
        <v>1816</v>
      </c>
      <c r="E12" s="1">
        <v>1820</v>
      </c>
      <c r="F12" s="1">
        <v>1881</v>
      </c>
      <c r="G12" s="1">
        <v>2003</v>
      </c>
      <c r="H12" s="1">
        <v>1577</v>
      </c>
      <c r="I12" s="1">
        <v>1607</v>
      </c>
      <c r="J12" s="1">
        <v>1633</v>
      </c>
      <c r="K12" s="1">
        <v>2012</v>
      </c>
      <c r="L12" s="1">
        <v>1854</v>
      </c>
      <c r="M12" s="1">
        <v>1873</v>
      </c>
    </row>
    <row r="13" spans="1:13" ht="18.75" x14ac:dyDescent="0.25">
      <c r="A13" s="3">
        <v>11</v>
      </c>
      <c r="B13" s="4">
        <v>1531</v>
      </c>
      <c r="C13" s="4">
        <v>1632</v>
      </c>
      <c r="D13" s="4">
        <v>1770</v>
      </c>
      <c r="E13" s="4">
        <v>1540</v>
      </c>
      <c r="F13" s="4">
        <v>1686</v>
      </c>
      <c r="G13" s="4">
        <v>1553</v>
      </c>
      <c r="H13" s="4">
        <v>1599</v>
      </c>
      <c r="I13" s="4">
        <v>1814</v>
      </c>
      <c r="J13" s="4">
        <v>2031</v>
      </c>
      <c r="K13" s="4">
        <v>1695</v>
      </c>
      <c r="L13" s="4">
        <v>1508</v>
      </c>
      <c r="M13" s="4">
        <v>1637</v>
      </c>
    </row>
    <row r="14" spans="1:13" ht="18.75" x14ac:dyDescent="0.25">
      <c r="A14" s="3">
        <v>12</v>
      </c>
      <c r="B14" s="1">
        <v>1531</v>
      </c>
      <c r="C14" s="1">
        <v>1632</v>
      </c>
      <c r="D14" s="1">
        <v>1770</v>
      </c>
      <c r="E14" s="1">
        <v>1540</v>
      </c>
      <c r="F14" s="1">
        <v>1686</v>
      </c>
      <c r="G14" s="1">
        <v>1553</v>
      </c>
      <c r="H14" s="1">
        <v>1599</v>
      </c>
      <c r="I14" s="1">
        <v>1814</v>
      </c>
      <c r="J14" s="1">
        <v>2031</v>
      </c>
      <c r="K14" s="1">
        <v>1695</v>
      </c>
      <c r="L14" s="1">
        <v>1508</v>
      </c>
      <c r="M14" s="1">
        <v>1637</v>
      </c>
    </row>
    <row r="15" spans="1:13" ht="18.75" x14ac:dyDescent="0.25">
      <c r="A15" s="3">
        <v>13</v>
      </c>
      <c r="B15" s="1">
        <v>1531</v>
      </c>
      <c r="C15" s="1">
        <v>1632</v>
      </c>
      <c r="D15" s="1">
        <v>1770</v>
      </c>
      <c r="E15" s="1">
        <v>1540</v>
      </c>
      <c r="F15" s="1">
        <v>1686</v>
      </c>
      <c r="G15" s="1">
        <v>1553</v>
      </c>
      <c r="H15" s="1">
        <v>1599</v>
      </c>
      <c r="I15" s="1">
        <v>1814</v>
      </c>
      <c r="J15" s="1">
        <v>2031</v>
      </c>
      <c r="K15" s="1">
        <v>1695</v>
      </c>
      <c r="L15" s="1">
        <v>1508</v>
      </c>
      <c r="M15" s="1">
        <v>1637</v>
      </c>
    </row>
    <row r="16" spans="1:13" ht="18.75" x14ac:dyDescent="0.25">
      <c r="A16" s="3">
        <v>14</v>
      </c>
      <c r="B16" s="1">
        <v>1531</v>
      </c>
      <c r="C16" s="1">
        <v>1632</v>
      </c>
      <c r="D16" s="1">
        <v>1770</v>
      </c>
      <c r="E16" s="1">
        <v>1540</v>
      </c>
      <c r="F16" s="1">
        <v>1686</v>
      </c>
      <c r="G16" s="1">
        <v>1553</v>
      </c>
      <c r="H16" s="1">
        <v>1599</v>
      </c>
      <c r="I16" s="1">
        <v>1814</v>
      </c>
      <c r="J16" s="1">
        <v>2031</v>
      </c>
      <c r="K16" s="1">
        <v>1695</v>
      </c>
      <c r="L16" s="1">
        <v>1508</v>
      </c>
      <c r="M16" s="1">
        <v>1637</v>
      </c>
    </row>
    <row r="17" spans="1:13" ht="18.75" x14ac:dyDescent="0.25">
      <c r="A17" s="3">
        <v>15</v>
      </c>
      <c r="B17" s="4">
        <v>1420</v>
      </c>
      <c r="C17" s="4">
        <v>1636</v>
      </c>
      <c r="D17" s="4">
        <v>1390</v>
      </c>
      <c r="E17" s="4">
        <v>1530</v>
      </c>
      <c r="F17" s="4">
        <v>1538</v>
      </c>
      <c r="G17" s="4">
        <v>1828</v>
      </c>
      <c r="H17" s="4">
        <v>1406</v>
      </c>
      <c r="I17" s="4">
        <v>1385</v>
      </c>
      <c r="J17" s="4">
        <v>1437</v>
      </c>
      <c r="K17" s="4">
        <v>1555</v>
      </c>
      <c r="L17" s="4">
        <v>1782</v>
      </c>
      <c r="M17" s="4">
        <v>1936</v>
      </c>
    </row>
    <row r="18" spans="1:13" ht="18.75" x14ac:dyDescent="0.25">
      <c r="A18" s="3">
        <v>16</v>
      </c>
      <c r="B18" s="1">
        <v>1420</v>
      </c>
      <c r="C18" s="1">
        <v>1636</v>
      </c>
      <c r="D18" s="1">
        <v>1390</v>
      </c>
      <c r="E18" s="1">
        <v>1530</v>
      </c>
      <c r="F18" s="1">
        <v>1538</v>
      </c>
      <c r="G18" s="1">
        <v>1828</v>
      </c>
      <c r="H18" s="1">
        <v>1406</v>
      </c>
      <c r="I18" s="1">
        <v>1385</v>
      </c>
      <c r="J18" s="1">
        <v>1437</v>
      </c>
      <c r="K18" s="1">
        <v>1555</v>
      </c>
      <c r="L18" s="1">
        <v>1782</v>
      </c>
      <c r="M18" s="1">
        <v>1936</v>
      </c>
    </row>
    <row r="19" spans="1:13" ht="18.75" x14ac:dyDescent="0.25">
      <c r="A19" s="3">
        <v>17</v>
      </c>
      <c r="B19" s="1">
        <v>1420</v>
      </c>
      <c r="C19" s="1">
        <v>1636</v>
      </c>
      <c r="D19" s="1">
        <v>1390</v>
      </c>
      <c r="E19" s="1">
        <v>1530</v>
      </c>
      <c r="F19" s="1">
        <v>1538</v>
      </c>
      <c r="G19" s="1">
        <v>1828</v>
      </c>
      <c r="H19" s="1">
        <v>1406</v>
      </c>
      <c r="I19" s="1">
        <v>1385</v>
      </c>
      <c r="J19" s="1">
        <v>1437</v>
      </c>
      <c r="K19" s="1">
        <v>1555</v>
      </c>
      <c r="L19" s="1">
        <v>1782</v>
      </c>
      <c r="M19" s="1">
        <v>1936</v>
      </c>
    </row>
    <row r="20" spans="1:13" ht="18.75" x14ac:dyDescent="0.25">
      <c r="A20" s="3">
        <v>18</v>
      </c>
      <c r="B20" s="1">
        <v>1420</v>
      </c>
      <c r="C20" s="1">
        <v>1636</v>
      </c>
      <c r="D20" s="1">
        <v>1390</v>
      </c>
      <c r="E20" s="1">
        <v>1530</v>
      </c>
      <c r="F20" s="1">
        <v>1538</v>
      </c>
      <c r="G20" s="1">
        <v>1828</v>
      </c>
      <c r="H20" s="1">
        <v>1406</v>
      </c>
      <c r="I20" s="1">
        <v>1385</v>
      </c>
      <c r="J20" s="1">
        <v>1437</v>
      </c>
      <c r="K20" s="1">
        <v>1555</v>
      </c>
      <c r="L20" s="1">
        <v>1782</v>
      </c>
      <c r="M20" s="1">
        <v>1936</v>
      </c>
    </row>
    <row r="21" spans="1:13" ht="18.75" x14ac:dyDescent="0.25">
      <c r="A21" s="3">
        <v>19</v>
      </c>
      <c r="B21" s="4">
        <v>2047</v>
      </c>
      <c r="C21" s="4">
        <v>1926</v>
      </c>
      <c r="D21" s="4">
        <v>1560</v>
      </c>
      <c r="E21" s="4">
        <v>1718</v>
      </c>
      <c r="F21" s="4">
        <v>1388</v>
      </c>
      <c r="G21" s="4">
        <v>1355</v>
      </c>
      <c r="H21" s="4">
        <v>1276</v>
      </c>
      <c r="I21" s="4">
        <v>1230</v>
      </c>
      <c r="J21" s="4">
        <v>1146</v>
      </c>
      <c r="K21" s="4">
        <v>1144</v>
      </c>
      <c r="L21" s="4">
        <v>1294</v>
      </c>
      <c r="M21" s="4">
        <v>1281</v>
      </c>
    </row>
    <row r="22" spans="1:13" ht="18.75" x14ac:dyDescent="0.25">
      <c r="A22" s="3">
        <v>20</v>
      </c>
      <c r="B22" s="1">
        <v>2047</v>
      </c>
      <c r="C22" s="1">
        <v>1926</v>
      </c>
      <c r="D22" s="1">
        <v>1560</v>
      </c>
      <c r="E22" s="1">
        <v>1718</v>
      </c>
      <c r="F22" s="1">
        <v>1388</v>
      </c>
      <c r="G22" s="1">
        <v>1355</v>
      </c>
      <c r="H22" s="1">
        <v>1276</v>
      </c>
      <c r="I22" s="1">
        <v>1230</v>
      </c>
      <c r="J22" s="1">
        <v>1146</v>
      </c>
      <c r="K22" s="1">
        <v>1144</v>
      </c>
      <c r="L22" s="1">
        <v>1294</v>
      </c>
      <c r="M22" s="1">
        <v>1281</v>
      </c>
    </row>
    <row r="23" spans="1:13" ht="18.75" x14ac:dyDescent="0.25">
      <c r="A23" s="3">
        <v>21</v>
      </c>
      <c r="B23" s="1">
        <v>2047</v>
      </c>
      <c r="C23" s="1">
        <v>1926</v>
      </c>
      <c r="D23" s="1">
        <v>1560</v>
      </c>
      <c r="E23" s="1">
        <v>1718</v>
      </c>
      <c r="F23" s="1">
        <v>1388</v>
      </c>
      <c r="G23" s="1">
        <v>1355</v>
      </c>
      <c r="H23" s="1">
        <v>1276</v>
      </c>
      <c r="I23" s="1">
        <v>1230</v>
      </c>
      <c r="J23" s="1">
        <v>1146</v>
      </c>
      <c r="K23" s="1">
        <v>1144</v>
      </c>
      <c r="L23" s="1">
        <v>1294</v>
      </c>
      <c r="M23" s="1">
        <v>1281</v>
      </c>
    </row>
    <row r="24" spans="1:13" ht="18.75" x14ac:dyDescent="0.25">
      <c r="A24" s="3">
        <v>22</v>
      </c>
      <c r="B24" s="1">
        <v>2047</v>
      </c>
      <c r="C24" s="1">
        <v>1926</v>
      </c>
      <c r="D24" s="1">
        <v>1560</v>
      </c>
      <c r="E24" s="1">
        <v>1718</v>
      </c>
      <c r="F24" s="1">
        <v>1388</v>
      </c>
      <c r="G24" s="1">
        <v>1355</v>
      </c>
      <c r="H24" s="1">
        <v>1276</v>
      </c>
      <c r="I24" s="1">
        <v>1230</v>
      </c>
      <c r="J24" s="1">
        <v>1146</v>
      </c>
      <c r="K24" s="1">
        <v>1144</v>
      </c>
      <c r="L24" s="1">
        <v>1294</v>
      </c>
      <c r="M24" s="1">
        <v>1281</v>
      </c>
    </row>
    <row r="25" spans="1:13" ht="18.75" x14ac:dyDescent="0.25">
      <c r="A25" s="3">
        <v>23</v>
      </c>
      <c r="B25" s="4">
        <v>1169</v>
      </c>
      <c r="C25" s="4">
        <v>1190</v>
      </c>
      <c r="D25" s="4">
        <v>1136</v>
      </c>
      <c r="E25" s="4">
        <v>1196</v>
      </c>
      <c r="F25" s="4">
        <v>1076</v>
      </c>
      <c r="G25" s="4">
        <v>1106</v>
      </c>
      <c r="H25" s="4">
        <v>1110</v>
      </c>
      <c r="I25" s="4">
        <v>1183</v>
      </c>
      <c r="J25" s="4">
        <v>1026</v>
      </c>
      <c r="K25" s="4">
        <v>1158</v>
      </c>
      <c r="L25" s="4">
        <v>1268</v>
      </c>
      <c r="M25" s="4">
        <v>1047</v>
      </c>
    </row>
    <row r="26" spans="1:13" ht="18.75" x14ac:dyDescent="0.25">
      <c r="A26" s="3">
        <v>24</v>
      </c>
      <c r="B26" s="1">
        <v>1169</v>
      </c>
      <c r="C26" s="1">
        <v>1190</v>
      </c>
      <c r="D26" s="1">
        <v>1136</v>
      </c>
      <c r="E26" s="1">
        <v>1196</v>
      </c>
      <c r="F26" s="1">
        <v>1076</v>
      </c>
      <c r="G26" s="1">
        <v>1106</v>
      </c>
      <c r="H26" s="1">
        <v>1110</v>
      </c>
      <c r="I26" s="1">
        <v>1183</v>
      </c>
      <c r="J26" s="1">
        <v>1026</v>
      </c>
      <c r="K26" s="1">
        <v>1158</v>
      </c>
      <c r="L26" s="1">
        <v>1268</v>
      </c>
      <c r="M26" s="1">
        <v>1047</v>
      </c>
    </row>
    <row r="27" spans="1:13" ht="18.75" x14ac:dyDescent="0.25">
      <c r="A27" s="3" t="s">
        <v>16</v>
      </c>
      <c r="B27" s="6">
        <f t="shared" ref="B27:M27" si="0">SUM(B3:B26)</f>
        <v>36836</v>
      </c>
      <c r="C27" s="6">
        <f t="shared" si="0"/>
        <v>38500</v>
      </c>
      <c r="D27" s="6">
        <f t="shared" si="0"/>
        <v>35996</v>
      </c>
      <c r="E27" s="6">
        <f t="shared" si="0"/>
        <v>36732</v>
      </c>
      <c r="F27" s="6">
        <f t="shared" si="0"/>
        <v>35532</v>
      </c>
      <c r="G27" s="6">
        <f t="shared" si="0"/>
        <v>36644</v>
      </c>
      <c r="H27" s="6">
        <f t="shared" si="0"/>
        <v>32852</v>
      </c>
      <c r="I27" s="6">
        <f t="shared" si="0"/>
        <v>34512</v>
      </c>
      <c r="J27" s="6">
        <f t="shared" si="0"/>
        <v>34112</v>
      </c>
      <c r="K27" s="6">
        <f t="shared" si="0"/>
        <v>36476</v>
      </c>
      <c r="L27" s="6">
        <f t="shared" si="0"/>
        <v>36212</v>
      </c>
      <c r="M27" s="6">
        <f t="shared" si="0"/>
        <v>36264</v>
      </c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31" spans="1:13" ht="18.75" x14ac:dyDescent="0.3">
      <c r="A31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>
      <selection activeCell="C3" sqref="C3"/>
    </sheetView>
  </sheetViews>
  <sheetFormatPr defaultRowHeight="15" x14ac:dyDescent="0.25"/>
  <cols>
    <col min="2" max="2" width="9.140625" bestFit="1" customWidth="1"/>
    <col min="3" max="3" width="16.5703125" customWidth="1"/>
    <col min="4" max="4" width="15.85546875" customWidth="1"/>
    <col min="5" max="5" width="16.42578125" bestFit="1" customWidth="1"/>
    <col min="6" max="6" width="9.140625" style="13" bestFit="1" customWidth="1"/>
    <col min="7" max="7" width="19.42578125" customWidth="1"/>
  </cols>
  <sheetData>
    <row r="1" spans="1:8" ht="38.25" x14ac:dyDescent="0.35">
      <c r="A1" s="22" t="s">
        <v>53</v>
      </c>
      <c r="G1" s="18" t="s">
        <v>51</v>
      </c>
      <c r="H1" s="17">
        <v>2800</v>
      </c>
    </row>
    <row r="2" spans="1:8" ht="37.5" x14ac:dyDescent="0.25">
      <c r="D2" s="15" t="s">
        <v>46</v>
      </c>
      <c r="E2" s="14" t="s">
        <v>47</v>
      </c>
    </row>
    <row r="3" spans="1:8" ht="37.5" x14ac:dyDescent="0.25">
      <c r="A3" s="2" t="s">
        <v>0</v>
      </c>
      <c r="B3" s="2" t="s">
        <v>2</v>
      </c>
      <c r="C3" s="12" t="s">
        <v>54</v>
      </c>
      <c r="D3" s="2" t="s">
        <v>26</v>
      </c>
      <c r="E3" s="2" t="s">
        <v>26</v>
      </c>
      <c r="F3" s="13" t="s">
        <v>2</v>
      </c>
    </row>
    <row r="4" spans="1:8" ht="18.75" x14ac:dyDescent="0.25">
      <c r="A4" s="3">
        <v>1</v>
      </c>
      <c r="B4" s="16">
        <f>'2021_RRS_table'!H3</f>
        <v>2469</v>
      </c>
      <c r="C4" s="16" t="s">
        <v>49</v>
      </c>
      <c r="D4" s="16">
        <f>E4-B4</f>
        <v>0</v>
      </c>
      <c r="E4" s="16">
        <f t="shared" ref="E4:E27" si="0">IF(C4="Yes", MAX($H$1, B4), B4)</f>
        <v>2469</v>
      </c>
      <c r="F4" s="13">
        <v>0</v>
      </c>
    </row>
    <row r="5" spans="1:8" ht="18.75" x14ac:dyDescent="0.25">
      <c r="A5" s="3">
        <v>2</v>
      </c>
      <c r="B5" s="16">
        <f>'2021_RRS_table'!H4</f>
        <v>2469</v>
      </c>
      <c r="C5" s="16" t="s">
        <v>49</v>
      </c>
      <c r="D5" s="16">
        <f t="shared" ref="D5:D27" si="1">E5-B5</f>
        <v>0</v>
      </c>
      <c r="E5" s="16">
        <f t="shared" si="0"/>
        <v>2469</v>
      </c>
      <c r="F5" s="13">
        <v>0</v>
      </c>
    </row>
    <row r="6" spans="1:8" ht="18.75" x14ac:dyDescent="0.25">
      <c r="A6" s="3">
        <v>3</v>
      </c>
      <c r="B6" s="16">
        <f>'2021_RRS_table'!H5</f>
        <v>2566</v>
      </c>
      <c r="C6" s="16" t="s">
        <v>49</v>
      </c>
      <c r="D6" s="16">
        <f t="shared" si="1"/>
        <v>0</v>
      </c>
      <c r="E6" s="16">
        <f t="shared" si="0"/>
        <v>2566</v>
      </c>
      <c r="F6" s="13">
        <v>0</v>
      </c>
    </row>
    <row r="7" spans="1:8" ht="18.75" x14ac:dyDescent="0.25">
      <c r="A7" s="3">
        <v>4</v>
      </c>
      <c r="B7" s="16">
        <f>'2021_RRS_table'!H6</f>
        <v>2566</v>
      </c>
      <c r="C7" s="16" t="s">
        <v>49</v>
      </c>
      <c r="D7" s="16">
        <f t="shared" si="1"/>
        <v>0</v>
      </c>
      <c r="E7" s="16">
        <f t="shared" si="0"/>
        <v>2566</v>
      </c>
      <c r="F7" s="13">
        <v>0</v>
      </c>
    </row>
    <row r="8" spans="1:8" ht="18.75" x14ac:dyDescent="0.25">
      <c r="A8" s="3">
        <v>5</v>
      </c>
      <c r="B8" s="16">
        <f>'2021_RRS_table'!H7</f>
        <v>2566</v>
      </c>
      <c r="C8" s="16" t="s">
        <v>49</v>
      </c>
      <c r="D8" s="16">
        <f t="shared" si="1"/>
        <v>0</v>
      </c>
      <c r="E8" s="16">
        <f t="shared" si="0"/>
        <v>2566</v>
      </c>
      <c r="F8" s="13">
        <v>0</v>
      </c>
    </row>
    <row r="9" spans="1:8" ht="18.75" x14ac:dyDescent="0.25">
      <c r="A9" s="3">
        <v>6</v>
      </c>
      <c r="B9" s="16">
        <f>'2021_RRS_table'!H8</f>
        <v>2566</v>
      </c>
      <c r="C9" s="16" t="s">
        <v>49</v>
      </c>
      <c r="D9" s="16">
        <f t="shared" si="1"/>
        <v>0</v>
      </c>
      <c r="E9" s="16">
        <f t="shared" si="0"/>
        <v>2566</v>
      </c>
      <c r="F9" s="13">
        <v>0</v>
      </c>
    </row>
    <row r="10" spans="1:8" ht="18.75" x14ac:dyDescent="0.25">
      <c r="A10" s="3">
        <v>7</v>
      </c>
      <c r="B10" s="16">
        <f>'2021_RRS_table'!H9</f>
        <v>2469</v>
      </c>
      <c r="C10" s="16" t="s">
        <v>49</v>
      </c>
      <c r="D10" s="16">
        <f t="shared" si="1"/>
        <v>0</v>
      </c>
      <c r="E10" s="16">
        <f t="shared" si="0"/>
        <v>2469</v>
      </c>
      <c r="F10" s="13">
        <v>0</v>
      </c>
    </row>
    <row r="11" spans="1:8" ht="18.75" x14ac:dyDescent="0.25">
      <c r="A11" s="3">
        <v>8</v>
      </c>
      <c r="B11" s="16">
        <f>'2021_RRS_table'!H10</f>
        <v>2469</v>
      </c>
      <c r="C11" s="16" t="s">
        <v>49</v>
      </c>
      <c r="D11" s="16">
        <f t="shared" si="1"/>
        <v>0</v>
      </c>
      <c r="E11" s="16">
        <f t="shared" si="0"/>
        <v>2469</v>
      </c>
      <c r="F11" s="13">
        <v>0</v>
      </c>
    </row>
    <row r="12" spans="1:8" ht="18.75" x14ac:dyDescent="0.25">
      <c r="A12" s="3">
        <v>9</v>
      </c>
      <c r="B12" s="16">
        <f>'2021_RRS_table'!H11</f>
        <v>2469</v>
      </c>
      <c r="C12" s="16" t="s">
        <v>49</v>
      </c>
      <c r="D12" s="16">
        <f t="shared" si="1"/>
        <v>0</v>
      </c>
      <c r="E12" s="16">
        <f t="shared" si="0"/>
        <v>2469</v>
      </c>
      <c r="F12" s="13">
        <v>0</v>
      </c>
    </row>
    <row r="13" spans="1:8" ht="18.75" x14ac:dyDescent="0.25">
      <c r="A13" s="3">
        <v>10</v>
      </c>
      <c r="B13" s="16">
        <f>'2021_RRS_table'!H12</f>
        <v>2469</v>
      </c>
      <c r="C13" s="16" t="s">
        <v>49</v>
      </c>
      <c r="D13" s="16">
        <f t="shared" si="1"/>
        <v>0</v>
      </c>
      <c r="E13" s="16">
        <f t="shared" si="0"/>
        <v>2469</v>
      </c>
      <c r="F13" s="13">
        <v>0</v>
      </c>
    </row>
    <row r="14" spans="1:8" ht="18.75" x14ac:dyDescent="0.25">
      <c r="A14" s="3">
        <v>11</v>
      </c>
      <c r="B14" s="16">
        <f>'2021_RRS_table'!H13</f>
        <v>2300</v>
      </c>
      <c r="C14" s="16" t="s">
        <v>49</v>
      </c>
      <c r="D14" s="16">
        <f t="shared" si="1"/>
        <v>0</v>
      </c>
      <c r="E14" s="16">
        <f t="shared" si="0"/>
        <v>2300</v>
      </c>
      <c r="F14" s="13">
        <v>0</v>
      </c>
    </row>
    <row r="15" spans="1:8" ht="18.75" x14ac:dyDescent="0.25">
      <c r="A15" s="3">
        <v>12</v>
      </c>
      <c r="B15" s="16">
        <f>'2021_RRS_table'!H14</f>
        <v>2300</v>
      </c>
      <c r="C15" s="16" t="s">
        <v>49</v>
      </c>
      <c r="D15" s="16">
        <f t="shared" si="1"/>
        <v>0</v>
      </c>
      <c r="E15" s="16">
        <f t="shared" si="0"/>
        <v>2300</v>
      </c>
      <c r="F15" s="13">
        <v>0</v>
      </c>
    </row>
    <row r="16" spans="1:8" ht="18.75" x14ac:dyDescent="0.25">
      <c r="A16" s="3">
        <v>13</v>
      </c>
      <c r="B16" s="16">
        <f>'2021_RRS_table'!H15</f>
        <v>2300</v>
      </c>
      <c r="C16" s="16" t="s">
        <v>49</v>
      </c>
      <c r="D16" s="16">
        <f t="shared" si="1"/>
        <v>0</v>
      </c>
      <c r="E16" s="16">
        <f t="shared" si="0"/>
        <v>2300</v>
      </c>
      <c r="F16" s="13">
        <v>0</v>
      </c>
    </row>
    <row r="17" spans="1:6" ht="18.75" x14ac:dyDescent="0.25">
      <c r="A17" s="3">
        <v>14</v>
      </c>
      <c r="B17" s="16">
        <f>'2021_RRS_table'!H16</f>
        <v>2300</v>
      </c>
      <c r="C17" s="16" t="s">
        <v>49</v>
      </c>
      <c r="D17" s="16">
        <f t="shared" si="1"/>
        <v>0</v>
      </c>
      <c r="E17" s="16">
        <f t="shared" si="0"/>
        <v>2300</v>
      </c>
      <c r="F17" s="13">
        <v>0</v>
      </c>
    </row>
    <row r="18" spans="1:6" ht="18.75" x14ac:dyDescent="0.25">
      <c r="A18" s="3">
        <v>15</v>
      </c>
      <c r="B18" s="16">
        <f>'2021_RRS_table'!H17</f>
        <v>2300</v>
      </c>
      <c r="C18" s="16" t="s">
        <v>50</v>
      </c>
      <c r="D18" s="16">
        <f t="shared" si="1"/>
        <v>500</v>
      </c>
      <c r="E18" s="16">
        <f t="shared" si="0"/>
        <v>2800</v>
      </c>
      <c r="F18" s="13">
        <v>0</v>
      </c>
    </row>
    <row r="19" spans="1:6" ht="18.75" x14ac:dyDescent="0.25">
      <c r="A19" s="3">
        <v>16</v>
      </c>
      <c r="B19" s="16">
        <f>'2021_RRS_table'!H18</f>
        <v>2300</v>
      </c>
      <c r="C19" s="16" t="s">
        <v>50</v>
      </c>
      <c r="D19" s="16">
        <f t="shared" si="1"/>
        <v>500</v>
      </c>
      <c r="E19" s="16">
        <f t="shared" si="0"/>
        <v>2800</v>
      </c>
      <c r="F19" s="13">
        <v>0</v>
      </c>
    </row>
    <row r="20" spans="1:6" ht="18.75" x14ac:dyDescent="0.25">
      <c r="A20" s="3">
        <v>17</v>
      </c>
      <c r="B20" s="16">
        <f>'2021_RRS_table'!H19</f>
        <v>2300</v>
      </c>
      <c r="C20" s="16" t="s">
        <v>50</v>
      </c>
      <c r="D20" s="16">
        <f t="shared" si="1"/>
        <v>500</v>
      </c>
      <c r="E20" s="16">
        <f t="shared" si="0"/>
        <v>2800</v>
      </c>
      <c r="F20" s="13">
        <v>0</v>
      </c>
    </row>
    <row r="21" spans="1:6" ht="18.75" x14ac:dyDescent="0.25">
      <c r="A21" s="3">
        <v>18</v>
      </c>
      <c r="B21" s="16">
        <f>'2021_RRS_table'!H20</f>
        <v>2300</v>
      </c>
      <c r="C21" s="16" t="s">
        <v>50</v>
      </c>
      <c r="D21" s="16">
        <f t="shared" si="1"/>
        <v>500</v>
      </c>
      <c r="E21" s="16">
        <f t="shared" si="0"/>
        <v>2800</v>
      </c>
      <c r="F21" s="13">
        <v>0</v>
      </c>
    </row>
    <row r="22" spans="1:6" ht="18.75" x14ac:dyDescent="0.25">
      <c r="A22" s="3">
        <v>19</v>
      </c>
      <c r="B22" s="16">
        <f>'2021_RRS_table'!H21</f>
        <v>2300</v>
      </c>
      <c r="C22" s="16" t="s">
        <v>50</v>
      </c>
      <c r="D22" s="16">
        <f t="shared" si="1"/>
        <v>500</v>
      </c>
      <c r="E22" s="16">
        <f t="shared" si="0"/>
        <v>2800</v>
      </c>
      <c r="F22" s="13">
        <v>0</v>
      </c>
    </row>
    <row r="23" spans="1:6" ht="18.75" x14ac:dyDescent="0.25">
      <c r="A23" s="3">
        <v>20</v>
      </c>
      <c r="B23" s="16">
        <f>'2021_RRS_table'!H22</f>
        <v>2300</v>
      </c>
      <c r="C23" s="16" t="s">
        <v>50</v>
      </c>
      <c r="D23" s="16">
        <f t="shared" si="1"/>
        <v>500</v>
      </c>
      <c r="E23" s="16">
        <f t="shared" si="0"/>
        <v>2800</v>
      </c>
      <c r="F23" s="13">
        <v>0</v>
      </c>
    </row>
    <row r="24" spans="1:6" ht="18.75" x14ac:dyDescent="0.25">
      <c r="A24" s="3">
        <v>21</v>
      </c>
      <c r="B24" s="16">
        <f>'2021_RRS_table'!H23</f>
        <v>2300</v>
      </c>
      <c r="C24" s="16" t="s">
        <v>50</v>
      </c>
      <c r="D24" s="16">
        <f t="shared" si="1"/>
        <v>500</v>
      </c>
      <c r="E24" s="16">
        <f t="shared" si="0"/>
        <v>2800</v>
      </c>
      <c r="F24" s="13">
        <v>0</v>
      </c>
    </row>
    <row r="25" spans="1:6" ht="18.75" x14ac:dyDescent="0.25">
      <c r="A25" s="3">
        <v>22</v>
      </c>
      <c r="B25" s="16">
        <f>'2021_RRS_table'!H24</f>
        <v>2300</v>
      </c>
      <c r="C25" s="16" t="s">
        <v>50</v>
      </c>
      <c r="D25" s="16">
        <f t="shared" si="1"/>
        <v>500</v>
      </c>
      <c r="E25" s="16">
        <f t="shared" si="0"/>
        <v>2800</v>
      </c>
      <c r="F25" s="13">
        <v>0</v>
      </c>
    </row>
    <row r="26" spans="1:6" ht="18.75" x14ac:dyDescent="0.25">
      <c r="A26" s="3">
        <v>23</v>
      </c>
      <c r="B26" s="16">
        <f>'2021_RRS_table'!H25</f>
        <v>2469</v>
      </c>
      <c r="C26" s="16" t="s">
        <v>49</v>
      </c>
      <c r="D26" s="16">
        <f t="shared" si="1"/>
        <v>0</v>
      </c>
      <c r="E26" s="16">
        <f t="shared" si="0"/>
        <v>2469</v>
      </c>
      <c r="F26" s="13">
        <v>0</v>
      </c>
    </row>
    <row r="27" spans="1:6" ht="18.75" x14ac:dyDescent="0.25">
      <c r="A27" s="3">
        <v>24</v>
      </c>
      <c r="B27" s="16">
        <f>'2021_RRS_table'!H26</f>
        <v>2469</v>
      </c>
      <c r="C27" s="16" t="s">
        <v>49</v>
      </c>
      <c r="D27" s="16">
        <f t="shared" si="1"/>
        <v>0</v>
      </c>
      <c r="E27" s="16">
        <f t="shared" si="0"/>
        <v>2469</v>
      </c>
      <c r="F27" s="13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66" zoomScaleNormal="66" workbookViewId="0">
      <selection activeCell="A31" sqref="A31"/>
    </sheetView>
  </sheetViews>
  <sheetFormatPr defaultRowHeight="15" x14ac:dyDescent="0.25"/>
  <cols>
    <col min="3" max="3" width="11.42578125" customWidth="1"/>
    <col min="4" max="4" width="13.85546875" customWidth="1"/>
    <col min="5" max="5" width="13.140625" customWidth="1"/>
    <col min="6" max="6" width="14.5703125" customWidth="1"/>
    <col min="7" max="7" width="12.28515625" customWidth="1"/>
    <col min="8" max="8" width="12.7109375" customWidth="1"/>
    <col min="9" max="9" width="8.7109375" style="13"/>
  </cols>
  <sheetData>
    <row r="1" spans="1:9" ht="23.25" x14ac:dyDescent="0.35">
      <c r="A1" s="22" t="s">
        <v>53</v>
      </c>
    </row>
    <row r="2" spans="1:9" ht="36.950000000000003" customHeight="1" x14ac:dyDescent="0.25">
      <c r="E2" s="23" t="s">
        <v>24</v>
      </c>
      <c r="F2" s="24"/>
      <c r="G2" s="25" t="s">
        <v>25</v>
      </c>
      <c r="H2" s="26"/>
    </row>
    <row r="3" spans="1:9" ht="18.75" x14ac:dyDescent="0.25">
      <c r="E3" s="2">
        <v>6500</v>
      </c>
      <c r="F3" s="2">
        <v>7500</v>
      </c>
      <c r="G3" s="27"/>
      <c r="H3" s="28"/>
    </row>
    <row r="4" spans="1:9" ht="75" x14ac:dyDescent="0.25">
      <c r="A4" s="2" t="s">
        <v>0</v>
      </c>
      <c r="B4" s="2" t="s">
        <v>1</v>
      </c>
      <c r="C4" s="12" t="s">
        <v>54</v>
      </c>
      <c r="D4" s="12" t="s">
        <v>48</v>
      </c>
      <c r="E4" s="12" t="s">
        <v>23</v>
      </c>
      <c r="F4" s="12" t="s">
        <v>52</v>
      </c>
      <c r="G4" s="12" t="s">
        <v>23</v>
      </c>
      <c r="H4" s="12" t="s">
        <v>52</v>
      </c>
      <c r="I4" s="13" t="s">
        <v>2</v>
      </c>
    </row>
    <row r="5" spans="1:9" ht="18.75" x14ac:dyDescent="0.3">
      <c r="A5" s="3">
        <v>1</v>
      </c>
      <c r="B5" s="11">
        <f>'2021 NSRS'!H3</f>
        <v>1110</v>
      </c>
      <c r="C5" s="16" t="s">
        <v>50</v>
      </c>
      <c r="D5" s="11">
        <f>'July-RRS'!E4+'2021 Regulation-up'!H3</f>
        <v>2665</v>
      </c>
      <c r="E5" s="11">
        <f>IF($C5="Yes", E$3 - $D5 -$B5, 0)</f>
        <v>2725</v>
      </c>
      <c r="F5" s="11">
        <f>IF($C5="Yes", F$3 - $D5 -$B5, 0)</f>
        <v>3725</v>
      </c>
      <c r="G5" s="11">
        <f>$B5+E5</f>
        <v>3835</v>
      </c>
      <c r="H5" s="11">
        <f>$B5+F5</f>
        <v>4835</v>
      </c>
      <c r="I5" s="13">
        <v>0</v>
      </c>
    </row>
    <row r="6" spans="1:9" ht="18.75" x14ac:dyDescent="0.3">
      <c r="A6" s="3">
        <v>2</v>
      </c>
      <c r="B6" s="11">
        <f>'2021 NSRS'!H4</f>
        <v>1110</v>
      </c>
      <c r="C6" s="16" t="s">
        <v>50</v>
      </c>
      <c r="D6" s="11">
        <f>'July-RRS'!E5+'2021 Regulation-up'!H4</f>
        <v>2624</v>
      </c>
      <c r="E6" s="11">
        <f t="shared" ref="E6:E28" si="0">IF($C6="Yes", E$3 - $D6 -$B6, 0)</f>
        <v>2766</v>
      </c>
      <c r="F6" s="11">
        <f t="shared" ref="F6:F28" si="1">IF($C6="Yes", F$3 - $D6 -$B6, 0)</f>
        <v>3766</v>
      </c>
      <c r="G6" s="11">
        <f t="shared" ref="G6:G28" si="2">$B6+E6</f>
        <v>3876</v>
      </c>
      <c r="H6" s="11">
        <f t="shared" ref="H6:H28" si="3">$B6+F6</f>
        <v>4876</v>
      </c>
      <c r="I6" s="13">
        <v>0</v>
      </c>
    </row>
    <row r="7" spans="1:9" ht="18.75" x14ac:dyDescent="0.3">
      <c r="A7" s="3">
        <v>3</v>
      </c>
      <c r="B7" s="11">
        <f>'2021 NSRS'!H5</f>
        <v>1245</v>
      </c>
      <c r="C7" s="16" t="s">
        <v>50</v>
      </c>
      <c r="D7" s="11">
        <f>'July-RRS'!E6+'2021 Regulation-up'!H5</f>
        <v>2711</v>
      </c>
      <c r="E7" s="11">
        <f t="shared" si="0"/>
        <v>2544</v>
      </c>
      <c r="F7" s="11">
        <f t="shared" si="1"/>
        <v>3544</v>
      </c>
      <c r="G7" s="11">
        <f t="shared" si="2"/>
        <v>3789</v>
      </c>
      <c r="H7" s="11">
        <f t="shared" si="3"/>
        <v>4789</v>
      </c>
      <c r="I7" s="13">
        <v>0</v>
      </c>
    </row>
    <row r="8" spans="1:9" ht="18.75" x14ac:dyDescent="0.3">
      <c r="A8" s="3">
        <v>4</v>
      </c>
      <c r="B8" s="11">
        <f>'2021 NSRS'!H6</f>
        <v>1245</v>
      </c>
      <c r="C8" s="16" t="s">
        <v>50</v>
      </c>
      <c r="D8" s="11">
        <f>'July-RRS'!E7+'2021 Regulation-up'!H6</f>
        <v>2744</v>
      </c>
      <c r="E8" s="11">
        <f t="shared" si="0"/>
        <v>2511</v>
      </c>
      <c r="F8" s="11">
        <f t="shared" si="1"/>
        <v>3511</v>
      </c>
      <c r="G8" s="11">
        <f t="shared" si="2"/>
        <v>3756</v>
      </c>
      <c r="H8" s="11">
        <f t="shared" si="3"/>
        <v>4756</v>
      </c>
      <c r="I8" s="13">
        <v>0</v>
      </c>
    </row>
    <row r="9" spans="1:9" ht="18.75" x14ac:dyDescent="0.3">
      <c r="A9" s="3">
        <v>5</v>
      </c>
      <c r="B9" s="11">
        <f>'2021 NSRS'!H7</f>
        <v>1245</v>
      </c>
      <c r="C9" s="16" t="s">
        <v>50</v>
      </c>
      <c r="D9" s="11">
        <f>'July-RRS'!E8+'2021 Regulation-up'!H7</f>
        <v>2788</v>
      </c>
      <c r="E9" s="11">
        <f t="shared" si="0"/>
        <v>2467</v>
      </c>
      <c r="F9" s="11">
        <f t="shared" si="1"/>
        <v>3467</v>
      </c>
      <c r="G9" s="11">
        <f t="shared" si="2"/>
        <v>3712</v>
      </c>
      <c r="H9" s="11">
        <f t="shared" si="3"/>
        <v>4712</v>
      </c>
      <c r="I9" s="13">
        <v>0</v>
      </c>
    </row>
    <row r="10" spans="1:9" ht="18.75" x14ac:dyDescent="0.3">
      <c r="A10" s="3">
        <v>6</v>
      </c>
      <c r="B10" s="11">
        <f>'2021 NSRS'!H8</f>
        <v>1245</v>
      </c>
      <c r="C10" s="16" t="s">
        <v>50</v>
      </c>
      <c r="D10" s="11">
        <f>'July-RRS'!E9+'2021 Regulation-up'!H8</f>
        <v>2869</v>
      </c>
      <c r="E10" s="11">
        <f t="shared" si="0"/>
        <v>2386</v>
      </c>
      <c r="F10" s="11">
        <f t="shared" si="1"/>
        <v>3386</v>
      </c>
      <c r="G10" s="11">
        <f t="shared" si="2"/>
        <v>3631</v>
      </c>
      <c r="H10" s="11">
        <f t="shared" si="3"/>
        <v>4631</v>
      </c>
      <c r="I10" s="13">
        <v>0</v>
      </c>
    </row>
    <row r="11" spans="1:9" ht="18.75" x14ac:dyDescent="0.3">
      <c r="A11" s="3">
        <v>7</v>
      </c>
      <c r="B11" s="11">
        <f>'2021 NSRS'!H9</f>
        <v>1577</v>
      </c>
      <c r="C11" s="16" t="s">
        <v>50</v>
      </c>
      <c r="D11" s="11">
        <f>'July-RRS'!E10+'2021 Regulation-up'!H9</f>
        <v>2824</v>
      </c>
      <c r="E11" s="11">
        <f t="shared" si="0"/>
        <v>2099</v>
      </c>
      <c r="F11" s="11">
        <f t="shared" si="1"/>
        <v>3099</v>
      </c>
      <c r="G11" s="11">
        <f t="shared" si="2"/>
        <v>3676</v>
      </c>
      <c r="H11" s="11">
        <f t="shared" si="3"/>
        <v>4676</v>
      </c>
      <c r="I11" s="13">
        <v>0</v>
      </c>
    </row>
    <row r="12" spans="1:9" ht="18.75" x14ac:dyDescent="0.3">
      <c r="A12" s="3">
        <v>8</v>
      </c>
      <c r="B12" s="11">
        <f>'2021 NSRS'!H10</f>
        <v>1577</v>
      </c>
      <c r="C12" s="16" t="s">
        <v>50</v>
      </c>
      <c r="D12" s="11">
        <f>'July-RRS'!E11+'2021 Regulation-up'!H10</f>
        <v>2839</v>
      </c>
      <c r="E12" s="11">
        <f t="shared" si="0"/>
        <v>2084</v>
      </c>
      <c r="F12" s="11">
        <f t="shared" si="1"/>
        <v>3084</v>
      </c>
      <c r="G12" s="11">
        <f t="shared" si="2"/>
        <v>3661</v>
      </c>
      <c r="H12" s="11">
        <f t="shared" si="3"/>
        <v>4661</v>
      </c>
      <c r="I12" s="13">
        <v>0</v>
      </c>
    </row>
    <row r="13" spans="1:9" ht="18.75" x14ac:dyDescent="0.3">
      <c r="A13" s="3">
        <v>9</v>
      </c>
      <c r="B13" s="11">
        <f>'2021 NSRS'!H11</f>
        <v>1577</v>
      </c>
      <c r="C13" s="16" t="s">
        <v>50</v>
      </c>
      <c r="D13" s="11">
        <f>'July-RRS'!E12+'2021 Regulation-up'!H11</f>
        <v>2891</v>
      </c>
      <c r="E13" s="11">
        <f t="shared" si="0"/>
        <v>2032</v>
      </c>
      <c r="F13" s="11">
        <f t="shared" si="1"/>
        <v>3032</v>
      </c>
      <c r="G13" s="11">
        <f t="shared" si="2"/>
        <v>3609</v>
      </c>
      <c r="H13" s="11">
        <f t="shared" si="3"/>
        <v>4609</v>
      </c>
      <c r="I13" s="13">
        <v>0</v>
      </c>
    </row>
    <row r="14" spans="1:9" ht="18.75" x14ac:dyDescent="0.3">
      <c r="A14" s="3">
        <v>10</v>
      </c>
      <c r="B14" s="11">
        <f>'2021 NSRS'!H12</f>
        <v>1577</v>
      </c>
      <c r="C14" s="16" t="s">
        <v>50</v>
      </c>
      <c r="D14" s="11">
        <f>'July-RRS'!E13+'2021 Regulation-up'!H12</f>
        <v>2979</v>
      </c>
      <c r="E14" s="11">
        <f t="shared" si="0"/>
        <v>1944</v>
      </c>
      <c r="F14" s="11">
        <f t="shared" si="1"/>
        <v>2944</v>
      </c>
      <c r="G14" s="11">
        <f t="shared" si="2"/>
        <v>3521</v>
      </c>
      <c r="H14" s="11">
        <f t="shared" si="3"/>
        <v>4521</v>
      </c>
      <c r="I14" s="13">
        <v>0</v>
      </c>
    </row>
    <row r="15" spans="1:9" ht="18.75" x14ac:dyDescent="0.3">
      <c r="A15" s="3">
        <v>11</v>
      </c>
      <c r="B15" s="11">
        <f>'2021 NSRS'!H13</f>
        <v>1599</v>
      </c>
      <c r="C15" s="16" t="s">
        <v>50</v>
      </c>
      <c r="D15" s="11">
        <f>'July-RRS'!E14+'2021 Regulation-up'!H13</f>
        <v>2872</v>
      </c>
      <c r="E15" s="11">
        <f t="shared" si="0"/>
        <v>2029</v>
      </c>
      <c r="F15" s="11">
        <f t="shared" si="1"/>
        <v>3029</v>
      </c>
      <c r="G15" s="11">
        <f t="shared" si="2"/>
        <v>3628</v>
      </c>
      <c r="H15" s="11">
        <f t="shared" si="3"/>
        <v>4628</v>
      </c>
      <c r="I15" s="13">
        <v>0</v>
      </c>
    </row>
    <row r="16" spans="1:9" ht="18.75" x14ac:dyDescent="0.3">
      <c r="A16" s="3">
        <v>12</v>
      </c>
      <c r="B16" s="11">
        <f>'2021 NSRS'!H14</f>
        <v>1599</v>
      </c>
      <c r="C16" s="16" t="s">
        <v>50</v>
      </c>
      <c r="D16" s="11">
        <f>'July-RRS'!E15+'2021 Regulation-up'!H14</f>
        <v>2869</v>
      </c>
      <c r="E16" s="11">
        <f t="shared" si="0"/>
        <v>2032</v>
      </c>
      <c r="F16" s="11">
        <f t="shared" si="1"/>
        <v>3032</v>
      </c>
      <c r="G16" s="11">
        <f t="shared" si="2"/>
        <v>3631</v>
      </c>
      <c r="H16" s="11">
        <f t="shared" si="3"/>
        <v>4631</v>
      </c>
      <c r="I16" s="13">
        <v>0</v>
      </c>
    </row>
    <row r="17" spans="1:9" ht="18.75" x14ac:dyDescent="0.3">
      <c r="A17" s="3">
        <v>13</v>
      </c>
      <c r="B17" s="11">
        <f>'2021 NSRS'!H15</f>
        <v>1599</v>
      </c>
      <c r="C17" s="16" t="s">
        <v>50</v>
      </c>
      <c r="D17" s="11">
        <f>'July-RRS'!E16+'2021 Regulation-up'!H15</f>
        <v>2791</v>
      </c>
      <c r="E17" s="11">
        <f t="shared" si="0"/>
        <v>2110</v>
      </c>
      <c r="F17" s="11">
        <f t="shared" si="1"/>
        <v>3110</v>
      </c>
      <c r="G17" s="11">
        <f t="shared" si="2"/>
        <v>3709</v>
      </c>
      <c r="H17" s="11">
        <f t="shared" si="3"/>
        <v>4709</v>
      </c>
      <c r="I17" s="13">
        <v>0</v>
      </c>
    </row>
    <row r="18" spans="1:9" ht="18.75" x14ac:dyDescent="0.3">
      <c r="A18" s="3">
        <v>14</v>
      </c>
      <c r="B18" s="11">
        <f>'2021 NSRS'!H16</f>
        <v>1599</v>
      </c>
      <c r="C18" s="16" t="s">
        <v>50</v>
      </c>
      <c r="D18" s="11">
        <f>'July-RRS'!E17+'2021 Regulation-up'!H16</f>
        <v>2747</v>
      </c>
      <c r="E18" s="11">
        <f t="shared" si="0"/>
        <v>2154</v>
      </c>
      <c r="F18" s="11">
        <f t="shared" si="1"/>
        <v>3154</v>
      </c>
      <c r="G18" s="11">
        <f t="shared" si="2"/>
        <v>3753</v>
      </c>
      <c r="H18" s="11">
        <f t="shared" si="3"/>
        <v>4753</v>
      </c>
      <c r="I18" s="13">
        <v>0</v>
      </c>
    </row>
    <row r="19" spans="1:9" ht="18.75" x14ac:dyDescent="0.3">
      <c r="A19" s="3">
        <v>15</v>
      </c>
      <c r="B19" s="11">
        <f>'2021 NSRS'!H17</f>
        <v>1406</v>
      </c>
      <c r="C19" s="16" t="s">
        <v>50</v>
      </c>
      <c r="D19" s="11">
        <f>'July-RRS'!E18+'2021 Regulation-up'!H17</f>
        <v>3172</v>
      </c>
      <c r="E19" s="11">
        <f t="shared" si="0"/>
        <v>1922</v>
      </c>
      <c r="F19" s="11">
        <f t="shared" si="1"/>
        <v>2922</v>
      </c>
      <c r="G19" s="11">
        <f t="shared" si="2"/>
        <v>3328</v>
      </c>
      <c r="H19" s="11">
        <f t="shared" si="3"/>
        <v>4328</v>
      </c>
      <c r="I19" s="13">
        <v>0</v>
      </c>
    </row>
    <row r="20" spans="1:9" ht="18.75" x14ac:dyDescent="0.3">
      <c r="A20" s="3">
        <v>16</v>
      </c>
      <c r="B20" s="11">
        <f>'2021 NSRS'!H18</f>
        <v>1406</v>
      </c>
      <c r="C20" s="16" t="s">
        <v>50</v>
      </c>
      <c r="D20" s="11">
        <f>'July-RRS'!E19+'2021 Regulation-up'!H18</f>
        <v>3118</v>
      </c>
      <c r="E20" s="11">
        <f t="shared" si="0"/>
        <v>1976</v>
      </c>
      <c r="F20" s="11">
        <f t="shared" si="1"/>
        <v>2976</v>
      </c>
      <c r="G20" s="11">
        <f t="shared" si="2"/>
        <v>3382</v>
      </c>
      <c r="H20" s="11">
        <f t="shared" si="3"/>
        <v>4382</v>
      </c>
      <c r="I20" s="13">
        <v>0</v>
      </c>
    </row>
    <row r="21" spans="1:9" ht="18.75" x14ac:dyDescent="0.3">
      <c r="A21" s="3">
        <v>17</v>
      </c>
      <c r="B21" s="11">
        <f>'2021 NSRS'!H19</f>
        <v>1406</v>
      </c>
      <c r="C21" s="16" t="s">
        <v>50</v>
      </c>
      <c r="D21" s="11">
        <f>'July-RRS'!E20+'2021 Regulation-up'!H19</f>
        <v>3095</v>
      </c>
      <c r="E21" s="11">
        <f t="shared" si="0"/>
        <v>1999</v>
      </c>
      <c r="F21" s="11">
        <f t="shared" si="1"/>
        <v>2999</v>
      </c>
      <c r="G21" s="11">
        <f t="shared" si="2"/>
        <v>3405</v>
      </c>
      <c r="H21" s="11">
        <f t="shared" si="3"/>
        <v>4405</v>
      </c>
      <c r="I21" s="13">
        <v>0</v>
      </c>
    </row>
    <row r="22" spans="1:9" ht="18.75" x14ac:dyDescent="0.3">
      <c r="A22" s="3">
        <v>18</v>
      </c>
      <c r="B22" s="11">
        <f>'2021 NSRS'!H20</f>
        <v>1406</v>
      </c>
      <c r="C22" s="16" t="s">
        <v>50</v>
      </c>
      <c r="D22" s="11">
        <f>'July-RRS'!E21+'2021 Regulation-up'!H20</f>
        <v>3089</v>
      </c>
      <c r="E22" s="11">
        <f t="shared" si="0"/>
        <v>2005</v>
      </c>
      <c r="F22" s="11">
        <f t="shared" si="1"/>
        <v>3005</v>
      </c>
      <c r="G22" s="11">
        <f t="shared" si="2"/>
        <v>3411</v>
      </c>
      <c r="H22" s="11">
        <f t="shared" si="3"/>
        <v>4411</v>
      </c>
      <c r="I22" s="13">
        <v>0</v>
      </c>
    </row>
    <row r="23" spans="1:9" ht="18.75" x14ac:dyDescent="0.3">
      <c r="A23" s="3">
        <v>19</v>
      </c>
      <c r="B23" s="11">
        <f>'2021 NSRS'!H21</f>
        <v>1276</v>
      </c>
      <c r="C23" s="16" t="s">
        <v>50</v>
      </c>
      <c r="D23" s="11">
        <f>'July-RRS'!E22+'2021 Regulation-up'!H21</f>
        <v>3039</v>
      </c>
      <c r="E23" s="11">
        <f t="shared" si="0"/>
        <v>2185</v>
      </c>
      <c r="F23" s="11">
        <f t="shared" si="1"/>
        <v>3185</v>
      </c>
      <c r="G23" s="11">
        <f t="shared" si="2"/>
        <v>3461</v>
      </c>
      <c r="H23" s="11">
        <f t="shared" si="3"/>
        <v>4461</v>
      </c>
      <c r="I23" s="13">
        <v>0</v>
      </c>
    </row>
    <row r="24" spans="1:9" ht="18.75" x14ac:dyDescent="0.3">
      <c r="A24" s="3">
        <v>20</v>
      </c>
      <c r="B24" s="11">
        <f>'2021 NSRS'!H22</f>
        <v>1276</v>
      </c>
      <c r="C24" s="16" t="s">
        <v>50</v>
      </c>
      <c r="D24" s="11">
        <f>'July-RRS'!E23+'2021 Regulation-up'!H22</f>
        <v>2999</v>
      </c>
      <c r="E24" s="11">
        <f t="shared" si="0"/>
        <v>2225</v>
      </c>
      <c r="F24" s="11">
        <f t="shared" si="1"/>
        <v>3225</v>
      </c>
      <c r="G24" s="11">
        <f t="shared" si="2"/>
        <v>3501</v>
      </c>
      <c r="H24" s="11">
        <f t="shared" si="3"/>
        <v>4501</v>
      </c>
      <c r="I24" s="13">
        <v>0</v>
      </c>
    </row>
    <row r="25" spans="1:9" ht="18.75" x14ac:dyDescent="0.3">
      <c r="A25" s="3">
        <v>21</v>
      </c>
      <c r="B25" s="11">
        <f>'2021 NSRS'!H23</f>
        <v>1276</v>
      </c>
      <c r="C25" s="16" t="s">
        <v>50</v>
      </c>
      <c r="D25" s="11">
        <f>'July-RRS'!E24+'2021 Regulation-up'!H23</f>
        <v>3016</v>
      </c>
      <c r="E25" s="11">
        <f t="shared" si="0"/>
        <v>2208</v>
      </c>
      <c r="F25" s="11">
        <f t="shared" si="1"/>
        <v>3208</v>
      </c>
      <c r="G25" s="11">
        <f t="shared" si="2"/>
        <v>3484</v>
      </c>
      <c r="H25" s="11">
        <f t="shared" si="3"/>
        <v>4484</v>
      </c>
      <c r="I25" s="13">
        <v>0</v>
      </c>
    </row>
    <row r="26" spans="1:9" ht="18.75" x14ac:dyDescent="0.3">
      <c r="A26" s="3">
        <v>22</v>
      </c>
      <c r="B26" s="11">
        <f>'2021 NSRS'!H24</f>
        <v>1276</v>
      </c>
      <c r="C26" s="16" t="s">
        <v>50</v>
      </c>
      <c r="D26" s="11">
        <f>'July-RRS'!E25+'2021 Regulation-up'!H24</f>
        <v>2948</v>
      </c>
      <c r="E26" s="11">
        <f t="shared" si="0"/>
        <v>2276</v>
      </c>
      <c r="F26" s="11">
        <f t="shared" si="1"/>
        <v>3276</v>
      </c>
      <c r="G26" s="11">
        <f t="shared" si="2"/>
        <v>3552</v>
      </c>
      <c r="H26" s="11">
        <f t="shared" si="3"/>
        <v>4552</v>
      </c>
      <c r="I26" s="13">
        <v>0</v>
      </c>
    </row>
    <row r="27" spans="1:9" ht="18.75" x14ac:dyDescent="0.3">
      <c r="A27" s="3">
        <v>23</v>
      </c>
      <c r="B27" s="11">
        <f>'2021 NSRS'!H25</f>
        <v>1110</v>
      </c>
      <c r="C27" s="16" t="s">
        <v>50</v>
      </c>
      <c r="D27" s="11">
        <f>'July-RRS'!E26+'2021 Regulation-up'!H25</f>
        <v>2687</v>
      </c>
      <c r="E27" s="11">
        <f t="shared" si="0"/>
        <v>2703</v>
      </c>
      <c r="F27" s="11">
        <f t="shared" si="1"/>
        <v>3703</v>
      </c>
      <c r="G27" s="11">
        <f t="shared" si="2"/>
        <v>3813</v>
      </c>
      <c r="H27" s="11">
        <f t="shared" si="3"/>
        <v>4813</v>
      </c>
      <c r="I27" s="13">
        <v>0</v>
      </c>
    </row>
    <row r="28" spans="1:9" ht="18.75" x14ac:dyDescent="0.3">
      <c r="A28" s="3">
        <v>24</v>
      </c>
      <c r="B28" s="11">
        <f>'2021 NSRS'!H26</f>
        <v>1110</v>
      </c>
      <c r="C28" s="16" t="s">
        <v>50</v>
      </c>
      <c r="D28" s="11">
        <f>'July-RRS'!E27+'2021 Regulation-up'!H26</f>
        <v>2578</v>
      </c>
      <c r="E28" s="11">
        <f t="shared" si="0"/>
        <v>2812</v>
      </c>
      <c r="F28" s="11">
        <f t="shared" si="1"/>
        <v>3812</v>
      </c>
      <c r="G28" s="11">
        <f t="shared" si="2"/>
        <v>3922</v>
      </c>
      <c r="H28" s="11">
        <f t="shared" si="3"/>
        <v>4922</v>
      </c>
      <c r="I28" s="13">
        <v>0</v>
      </c>
    </row>
    <row r="31" spans="1:9" x14ac:dyDescent="0.25">
      <c r="A31" t="s">
        <v>55</v>
      </c>
    </row>
  </sheetData>
  <mergeCells count="2">
    <mergeCell ref="E2:F2"/>
    <mergeCell ref="G2:H3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>
      <selection activeCell="E6" sqref="E6"/>
    </sheetView>
  </sheetViews>
  <sheetFormatPr defaultRowHeight="15" x14ac:dyDescent="0.25"/>
  <cols>
    <col min="3" max="3" width="11.28515625" customWidth="1"/>
    <col min="4" max="4" width="13.7109375" customWidth="1"/>
    <col min="5" max="5" width="10.5703125" customWidth="1"/>
    <col min="6" max="6" width="8" customWidth="1"/>
    <col min="7" max="7" width="16.85546875" customWidth="1"/>
  </cols>
  <sheetData>
    <row r="1" spans="1:8" ht="37.5" x14ac:dyDescent="0.3">
      <c r="G1" s="18" t="s">
        <v>51</v>
      </c>
      <c r="H1" s="17">
        <v>2800</v>
      </c>
    </row>
    <row r="2" spans="1:8" ht="37.5" x14ac:dyDescent="0.25">
      <c r="D2" s="21" t="s">
        <v>46</v>
      </c>
      <c r="E2" s="14" t="s">
        <v>47</v>
      </c>
    </row>
    <row r="3" spans="1:8" ht="75" x14ac:dyDescent="0.25">
      <c r="A3" s="2" t="s">
        <v>0</v>
      </c>
      <c r="B3" s="2" t="s">
        <v>2</v>
      </c>
      <c r="C3" s="12" t="s">
        <v>54</v>
      </c>
      <c r="D3" s="2" t="s">
        <v>26</v>
      </c>
      <c r="E3" s="2" t="s">
        <v>26</v>
      </c>
      <c r="F3" s="13" t="s">
        <v>2</v>
      </c>
    </row>
    <row r="4" spans="1:8" ht="21" x14ac:dyDescent="0.35">
      <c r="A4" s="3">
        <v>1</v>
      </c>
      <c r="B4" s="19">
        <f>'2021_RRS_table'!I3</f>
        <v>2429</v>
      </c>
      <c r="C4" s="20" t="s">
        <v>49</v>
      </c>
      <c r="D4" s="19">
        <f>E4-B4</f>
        <v>0</v>
      </c>
      <c r="E4" s="19">
        <f>IF(C4="Yes", MAX($H$1, B4), B4)</f>
        <v>2429</v>
      </c>
      <c r="F4" s="13">
        <v>0</v>
      </c>
    </row>
    <row r="5" spans="1:8" ht="21" x14ac:dyDescent="0.35">
      <c r="A5" s="3">
        <v>2</v>
      </c>
      <c r="B5" s="19">
        <f>'2021_RRS_table'!I4</f>
        <v>2429</v>
      </c>
      <c r="C5" s="20" t="s">
        <v>49</v>
      </c>
      <c r="D5" s="19">
        <f t="shared" ref="D5:D27" si="0">E5-B5</f>
        <v>0</v>
      </c>
      <c r="E5" s="19">
        <f t="shared" ref="E5:E27" si="1">IF(C5="Yes", MAX($H$1, B5), B5)</f>
        <v>2429</v>
      </c>
      <c r="F5" s="13">
        <v>0</v>
      </c>
    </row>
    <row r="6" spans="1:8" ht="21" x14ac:dyDescent="0.35">
      <c r="A6" s="3">
        <v>3</v>
      </c>
      <c r="B6" s="19">
        <f>'2021_RRS_table'!I5</f>
        <v>2469</v>
      </c>
      <c r="C6" s="20" t="s">
        <v>49</v>
      </c>
      <c r="D6" s="19">
        <f t="shared" si="0"/>
        <v>0</v>
      </c>
      <c r="E6" s="19">
        <f t="shared" si="1"/>
        <v>2469</v>
      </c>
      <c r="F6" s="13">
        <v>0</v>
      </c>
    </row>
    <row r="7" spans="1:8" ht="21" x14ac:dyDescent="0.35">
      <c r="A7" s="3">
        <v>4</v>
      </c>
      <c r="B7" s="19">
        <f>'2021_RRS_table'!I6</f>
        <v>2469</v>
      </c>
      <c r="C7" s="20" t="s">
        <v>49</v>
      </c>
      <c r="D7" s="19">
        <f t="shared" si="0"/>
        <v>0</v>
      </c>
      <c r="E7" s="19">
        <f t="shared" si="1"/>
        <v>2469</v>
      </c>
      <c r="F7" s="13">
        <v>0</v>
      </c>
    </row>
    <row r="8" spans="1:8" ht="21" x14ac:dyDescent="0.35">
      <c r="A8" s="3">
        <v>5</v>
      </c>
      <c r="B8" s="19">
        <f>'2021_RRS_table'!I7</f>
        <v>2469</v>
      </c>
      <c r="C8" s="20" t="s">
        <v>49</v>
      </c>
      <c r="D8" s="19">
        <f t="shared" si="0"/>
        <v>0</v>
      </c>
      <c r="E8" s="19">
        <f t="shared" si="1"/>
        <v>2469</v>
      </c>
      <c r="F8" s="13">
        <v>0</v>
      </c>
    </row>
    <row r="9" spans="1:8" ht="21" x14ac:dyDescent="0.35">
      <c r="A9" s="3">
        <v>6</v>
      </c>
      <c r="B9" s="19">
        <f>'2021_RRS_table'!I8</f>
        <v>2469</v>
      </c>
      <c r="C9" s="20" t="s">
        <v>49</v>
      </c>
      <c r="D9" s="19">
        <f t="shared" si="0"/>
        <v>0</v>
      </c>
      <c r="E9" s="19">
        <f t="shared" si="1"/>
        <v>2469</v>
      </c>
      <c r="F9" s="13">
        <v>0</v>
      </c>
    </row>
    <row r="10" spans="1:8" ht="21" x14ac:dyDescent="0.35">
      <c r="A10" s="3">
        <v>7</v>
      </c>
      <c r="B10" s="19">
        <f>'2021_RRS_table'!I9</f>
        <v>2383</v>
      </c>
      <c r="C10" s="20" t="s">
        <v>49</v>
      </c>
      <c r="D10" s="19">
        <f t="shared" si="0"/>
        <v>0</v>
      </c>
      <c r="E10" s="19">
        <f t="shared" si="1"/>
        <v>2383</v>
      </c>
      <c r="F10" s="13">
        <v>0</v>
      </c>
    </row>
    <row r="11" spans="1:8" ht="21" x14ac:dyDescent="0.35">
      <c r="A11" s="3">
        <v>8</v>
      </c>
      <c r="B11" s="19">
        <f>'2021_RRS_table'!I10</f>
        <v>2383</v>
      </c>
      <c r="C11" s="20" t="s">
        <v>49</v>
      </c>
      <c r="D11" s="19">
        <f t="shared" si="0"/>
        <v>0</v>
      </c>
      <c r="E11" s="19">
        <f t="shared" si="1"/>
        <v>2383</v>
      </c>
      <c r="F11" s="13">
        <v>0</v>
      </c>
    </row>
    <row r="12" spans="1:8" ht="21" x14ac:dyDescent="0.35">
      <c r="A12" s="3">
        <v>9</v>
      </c>
      <c r="B12" s="19">
        <f>'2021_RRS_table'!I11</f>
        <v>2383</v>
      </c>
      <c r="C12" s="20" t="s">
        <v>49</v>
      </c>
      <c r="D12" s="19">
        <f t="shared" si="0"/>
        <v>0</v>
      </c>
      <c r="E12" s="19">
        <f t="shared" si="1"/>
        <v>2383</v>
      </c>
      <c r="F12" s="13">
        <v>0</v>
      </c>
    </row>
    <row r="13" spans="1:8" ht="21" x14ac:dyDescent="0.35">
      <c r="A13" s="3">
        <v>10</v>
      </c>
      <c r="B13" s="19">
        <f>'2021_RRS_table'!I12</f>
        <v>2383</v>
      </c>
      <c r="C13" s="20" t="s">
        <v>49</v>
      </c>
      <c r="D13" s="19">
        <f t="shared" si="0"/>
        <v>0</v>
      </c>
      <c r="E13" s="19">
        <f t="shared" si="1"/>
        <v>2383</v>
      </c>
      <c r="F13" s="13">
        <v>0</v>
      </c>
    </row>
    <row r="14" spans="1:8" ht="21" x14ac:dyDescent="0.35">
      <c r="A14" s="3">
        <v>11</v>
      </c>
      <c r="B14" s="19">
        <f>'2021_RRS_table'!I13</f>
        <v>2300</v>
      </c>
      <c r="C14" s="20" t="s">
        <v>49</v>
      </c>
      <c r="D14" s="19">
        <f t="shared" si="0"/>
        <v>0</v>
      </c>
      <c r="E14" s="19">
        <f t="shared" si="1"/>
        <v>2300</v>
      </c>
      <c r="F14" s="13">
        <v>0</v>
      </c>
    </row>
    <row r="15" spans="1:8" ht="21" x14ac:dyDescent="0.35">
      <c r="A15" s="3">
        <v>12</v>
      </c>
      <c r="B15" s="19">
        <f>'2021_RRS_table'!I14</f>
        <v>2300</v>
      </c>
      <c r="C15" s="20" t="s">
        <v>49</v>
      </c>
      <c r="D15" s="19">
        <f t="shared" si="0"/>
        <v>0</v>
      </c>
      <c r="E15" s="19">
        <f t="shared" si="1"/>
        <v>2300</v>
      </c>
      <c r="F15" s="13">
        <v>0</v>
      </c>
    </row>
    <row r="16" spans="1:8" ht="21" x14ac:dyDescent="0.35">
      <c r="A16" s="3">
        <v>13</v>
      </c>
      <c r="B16" s="19">
        <f>'2021_RRS_table'!I15</f>
        <v>2300</v>
      </c>
      <c r="C16" s="20" t="s">
        <v>49</v>
      </c>
      <c r="D16" s="19">
        <f t="shared" si="0"/>
        <v>0</v>
      </c>
      <c r="E16" s="19">
        <f t="shared" si="1"/>
        <v>2300</v>
      </c>
      <c r="F16" s="13">
        <v>0</v>
      </c>
    </row>
    <row r="17" spans="1:6" ht="21" x14ac:dyDescent="0.35">
      <c r="A17" s="3">
        <v>14</v>
      </c>
      <c r="B17" s="19">
        <f>'2021_RRS_table'!I16</f>
        <v>2300</v>
      </c>
      <c r="C17" s="20" t="s">
        <v>49</v>
      </c>
      <c r="D17" s="19">
        <f t="shared" si="0"/>
        <v>0</v>
      </c>
      <c r="E17" s="19">
        <f t="shared" si="1"/>
        <v>2300</v>
      </c>
      <c r="F17" s="13">
        <v>0</v>
      </c>
    </row>
    <row r="18" spans="1:6" ht="21" x14ac:dyDescent="0.35">
      <c r="A18" s="3">
        <v>15</v>
      </c>
      <c r="B18" s="19">
        <f>'2021_RRS_table'!I17</f>
        <v>2300</v>
      </c>
      <c r="C18" s="20" t="s">
        <v>50</v>
      </c>
      <c r="D18" s="19">
        <f t="shared" si="0"/>
        <v>500</v>
      </c>
      <c r="E18" s="19">
        <f t="shared" si="1"/>
        <v>2800</v>
      </c>
      <c r="F18" s="13">
        <v>0</v>
      </c>
    </row>
    <row r="19" spans="1:6" ht="21" x14ac:dyDescent="0.35">
      <c r="A19" s="3">
        <v>16</v>
      </c>
      <c r="B19" s="19">
        <f>'2021_RRS_table'!I18</f>
        <v>2300</v>
      </c>
      <c r="C19" s="20" t="s">
        <v>50</v>
      </c>
      <c r="D19" s="19">
        <f t="shared" si="0"/>
        <v>500</v>
      </c>
      <c r="E19" s="19">
        <f t="shared" si="1"/>
        <v>2800</v>
      </c>
      <c r="F19" s="13">
        <v>0</v>
      </c>
    </row>
    <row r="20" spans="1:6" ht="21" x14ac:dyDescent="0.35">
      <c r="A20" s="3">
        <v>17</v>
      </c>
      <c r="B20" s="19">
        <f>'2021_RRS_table'!I19</f>
        <v>2300</v>
      </c>
      <c r="C20" s="20" t="s">
        <v>50</v>
      </c>
      <c r="D20" s="19">
        <f t="shared" si="0"/>
        <v>500</v>
      </c>
      <c r="E20" s="19">
        <f t="shared" si="1"/>
        <v>2800</v>
      </c>
      <c r="F20" s="13">
        <v>0</v>
      </c>
    </row>
    <row r="21" spans="1:6" ht="21" x14ac:dyDescent="0.35">
      <c r="A21" s="3">
        <v>18</v>
      </c>
      <c r="B21" s="19">
        <f>'2021_RRS_table'!I20</f>
        <v>2300</v>
      </c>
      <c r="C21" s="20" t="s">
        <v>50</v>
      </c>
      <c r="D21" s="19">
        <f t="shared" si="0"/>
        <v>500</v>
      </c>
      <c r="E21" s="19">
        <f t="shared" si="1"/>
        <v>2800</v>
      </c>
      <c r="F21" s="13">
        <v>0</v>
      </c>
    </row>
    <row r="22" spans="1:6" ht="21" x14ac:dyDescent="0.35">
      <c r="A22" s="3">
        <v>19</v>
      </c>
      <c r="B22" s="19">
        <f>'2021_RRS_table'!I21</f>
        <v>2300</v>
      </c>
      <c r="C22" s="20" t="s">
        <v>50</v>
      </c>
      <c r="D22" s="19">
        <f t="shared" si="0"/>
        <v>500</v>
      </c>
      <c r="E22" s="19">
        <f t="shared" si="1"/>
        <v>2800</v>
      </c>
      <c r="F22" s="13">
        <v>0</v>
      </c>
    </row>
    <row r="23" spans="1:6" ht="21" x14ac:dyDescent="0.35">
      <c r="A23" s="3">
        <v>20</v>
      </c>
      <c r="B23" s="19">
        <f>'2021_RRS_table'!I22</f>
        <v>2300</v>
      </c>
      <c r="C23" s="20" t="s">
        <v>50</v>
      </c>
      <c r="D23" s="19">
        <f t="shared" si="0"/>
        <v>500</v>
      </c>
      <c r="E23" s="19">
        <f t="shared" si="1"/>
        <v>2800</v>
      </c>
      <c r="F23" s="13">
        <v>0</v>
      </c>
    </row>
    <row r="24" spans="1:6" ht="21" x14ac:dyDescent="0.35">
      <c r="A24" s="3">
        <v>21</v>
      </c>
      <c r="B24" s="19">
        <f>'2021_RRS_table'!I23</f>
        <v>2300</v>
      </c>
      <c r="C24" s="20" t="s">
        <v>50</v>
      </c>
      <c r="D24" s="19">
        <f t="shared" si="0"/>
        <v>500</v>
      </c>
      <c r="E24" s="19">
        <f t="shared" si="1"/>
        <v>2800</v>
      </c>
      <c r="F24" s="13">
        <v>0</v>
      </c>
    </row>
    <row r="25" spans="1:6" ht="21" x14ac:dyDescent="0.35">
      <c r="A25" s="3">
        <v>22</v>
      </c>
      <c r="B25" s="19">
        <f>'2021_RRS_table'!I24</f>
        <v>2300</v>
      </c>
      <c r="C25" s="20" t="s">
        <v>50</v>
      </c>
      <c r="D25" s="19">
        <f t="shared" si="0"/>
        <v>500</v>
      </c>
      <c r="E25" s="19">
        <f t="shared" si="1"/>
        <v>2800</v>
      </c>
      <c r="F25" s="13">
        <v>0</v>
      </c>
    </row>
    <row r="26" spans="1:6" ht="21" x14ac:dyDescent="0.35">
      <c r="A26" s="3">
        <v>23</v>
      </c>
      <c r="B26" s="19">
        <f>'2021_RRS_table'!I25</f>
        <v>2429</v>
      </c>
      <c r="C26" s="20" t="s">
        <v>49</v>
      </c>
      <c r="D26" s="19">
        <f t="shared" si="0"/>
        <v>0</v>
      </c>
      <c r="E26" s="19">
        <f t="shared" si="1"/>
        <v>2429</v>
      </c>
      <c r="F26" s="13">
        <v>0</v>
      </c>
    </row>
    <row r="27" spans="1:6" ht="21" x14ac:dyDescent="0.35">
      <c r="A27" s="3">
        <v>24</v>
      </c>
      <c r="B27" s="19">
        <f>'2021_RRS_table'!I26</f>
        <v>2429</v>
      </c>
      <c r="C27" s="20" t="s">
        <v>49</v>
      </c>
      <c r="D27" s="19">
        <f t="shared" si="0"/>
        <v>0</v>
      </c>
      <c r="E27" s="19">
        <f t="shared" si="1"/>
        <v>2429</v>
      </c>
      <c r="F27" s="13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70" zoomScaleNormal="70" workbookViewId="0">
      <selection activeCell="A30" sqref="A30"/>
    </sheetView>
  </sheetViews>
  <sheetFormatPr defaultRowHeight="15" x14ac:dyDescent="0.25"/>
  <cols>
    <col min="3" max="3" width="11.42578125" customWidth="1"/>
    <col min="4" max="4" width="12.140625" customWidth="1"/>
    <col min="5" max="5" width="12.42578125" customWidth="1"/>
    <col min="6" max="6" width="12.140625" customWidth="1"/>
    <col min="7" max="7" width="11.85546875" customWidth="1"/>
    <col min="8" max="8" width="12.42578125" customWidth="1"/>
    <col min="9" max="9" width="8.7109375" style="13"/>
  </cols>
  <sheetData>
    <row r="1" spans="1:9" ht="18.75" x14ac:dyDescent="0.25">
      <c r="E1" s="23" t="s">
        <v>24</v>
      </c>
      <c r="F1" s="24"/>
      <c r="G1" s="25" t="s">
        <v>25</v>
      </c>
      <c r="H1" s="26"/>
    </row>
    <row r="2" spans="1:9" ht="18.75" x14ac:dyDescent="0.25">
      <c r="E2" s="2">
        <v>6500</v>
      </c>
      <c r="F2" s="2">
        <v>7500</v>
      </c>
      <c r="G2" s="27"/>
      <c r="H2" s="28"/>
    </row>
    <row r="3" spans="1:9" ht="75" x14ac:dyDescent="0.25">
      <c r="A3" s="2" t="s">
        <v>0</v>
      </c>
      <c r="B3" s="2" t="s">
        <v>1</v>
      </c>
      <c r="C3" s="12" t="s">
        <v>54</v>
      </c>
      <c r="D3" s="12" t="s">
        <v>48</v>
      </c>
      <c r="E3" s="12" t="s">
        <v>23</v>
      </c>
      <c r="F3" s="12" t="s">
        <v>52</v>
      </c>
      <c r="G3" s="12" t="s">
        <v>23</v>
      </c>
      <c r="H3" s="12" t="s">
        <v>52</v>
      </c>
      <c r="I3" s="13" t="s">
        <v>2</v>
      </c>
    </row>
    <row r="4" spans="1:9" ht="18.75" x14ac:dyDescent="0.3">
      <c r="A4" s="3">
        <v>1</v>
      </c>
      <c r="B4" s="11">
        <f>'2021 NSRS'!I3</f>
        <v>1183</v>
      </c>
      <c r="C4" s="16" t="s">
        <v>50</v>
      </c>
      <c r="D4" s="11">
        <f>'Aug-RRS'!E4+'2021 Regulation-up'!I3</f>
        <v>2683</v>
      </c>
      <c r="E4" s="11">
        <f>IF($C4="Yes", E$2 - $D4 -$B4, 0)</f>
        <v>2634</v>
      </c>
      <c r="F4" s="11">
        <f>IF($C4="Yes", F$2 - $D4 -$B4, 0)</f>
        <v>3634</v>
      </c>
      <c r="G4" s="11">
        <f>$B4+E4</f>
        <v>3817</v>
      </c>
      <c r="H4" s="11">
        <f>$B4+F4</f>
        <v>4817</v>
      </c>
      <c r="I4" s="13">
        <v>0</v>
      </c>
    </row>
    <row r="5" spans="1:9" ht="18.75" x14ac:dyDescent="0.3">
      <c r="A5" s="3">
        <v>2</v>
      </c>
      <c r="B5" s="11">
        <f>'2021 NSRS'!I4</f>
        <v>1183</v>
      </c>
      <c r="C5" s="16" t="s">
        <v>50</v>
      </c>
      <c r="D5" s="11">
        <f>'Aug-RRS'!E5+'2021 Regulation-up'!I4</f>
        <v>2577</v>
      </c>
      <c r="E5" s="11">
        <f t="shared" ref="E5:F27" si="0">IF($C5="Yes", E$2 - $D5 -$B5, 0)</f>
        <v>2740</v>
      </c>
      <c r="F5" s="11">
        <f t="shared" si="0"/>
        <v>3740</v>
      </c>
      <c r="G5" s="11">
        <f t="shared" ref="G5:H27" si="1">$B5+E5</f>
        <v>3923</v>
      </c>
      <c r="H5" s="11">
        <f t="shared" si="1"/>
        <v>4923</v>
      </c>
      <c r="I5" s="13">
        <v>0</v>
      </c>
    </row>
    <row r="6" spans="1:9" ht="18.75" x14ac:dyDescent="0.3">
      <c r="A6" s="3">
        <v>3</v>
      </c>
      <c r="B6" s="11">
        <f>'2021 NSRS'!I5</f>
        <v>1409</v>
      </c>
      <c r="C6" s="16" t="s">
        <v>50</v>
      </c>
      <c r="D6" s="11">
        <f>'Aug-RRS'!E6+'2021 Regulation-up'!I5</f>
        <v>2609</v>
      </c>
      <c r="E6" s="11">
        <f t="shared" si="0"/>
        <v>2482</v>
      </c>
      <c r="F6" s="11">
        <f t="shared" si="0"/>
        <v>3482</v>
      </c>
      <c r="G6" s="11">
        <f t="shared" si="1"/>
        <v>3891</v>
      </c>
      <c r="H6" s="11">
        <f t="shared" si="1"/>
        <v>4891</v>
      </c>
      <c r="I6" s="13">
        <v>0</v>
      </c>
    </row>
    <row r="7" spans="1:9" ht="18.75" x14ac:dyDescent="0.3">
      <c r="A7" s="3">
        <v>4</v>
      </c>
      <c r="B7" s="11">
        <f>'2021 NSRS'!I6</f>
        <v>1409</v>
      </c>
      <c r="C7" s="16" t="s">
        <v>50</v>
      </c>
      <c r="D7" s="11">
        <f>'Aug-RRS'!E7+'2021 Regulation-up'!I6</f>
        <v>2662</v>
      </c>
      <c r="E7" s="11">
        <f t="shared" si="0"/>
        <v>2429</v>
      </c>
      <c r="F7" s="11">
        <f t="shared" si="0"/>
        <v>3429</v>
      </c>
      <c r="G7" s="11">
        <f t="shared" si="1"/>
        <v>3838</v>
      </c>
      <c r="H7" s="11">
        <f t="shared" si="1"/>
        <v>4838</v>
      </c>
      <c r="I7" s="13">
        <v>0</v>
      </c>
    </row>
    <row r="8" spans="1:9" ht="18.75" x14ac:dyDescent="0.3">
      <c r="A8" s="3">
        <v>5</v>
      </c>
      <c r="B8" s="11">
        <f>'2021 NSRS'!I7</f>
        <v>1409</v>
      </c>
      <c r="C8" s="16" t="s">
        <v>50</v>
      </c>
      <c r="D8" s="11">
        <f>'Aug-RRS'!E8+'2021 Regulation-up'!I7</f>
        <v>2708</v>
      </c>
      <c r="E8" s="11">
        <f t="shared" si="0"/>
        <v>2383</v>
      </c>
      <c r="F8" s="11">
        <f t="shared" si="0"/>
        <v>3383</v>
      </c>
      <c r="G8" s="11">
        <f t="shared" si="1"/>
        <v>3792</v>
      </c>
      <c r="H8" s="11">
        <f t="shared" si="1"/>
        <v>4792</v>
      </c>
      <c r="I8" s="13">
        <v>0</v>
      </c>
    </row>
    <row r="9" spans="1:9" ht="18.75" x14ac:dyDescent="0.3">
      <c r="A9" s="3">
        <v>6</v>
      </c>
      <c r="B9" s="11">
        <f>'2021 NSRS'!I8</f>
        <v>1409</v>
      </c>
      <c r="C9" s="16" t="s">
        <v>50</v>
      </c>
      <c r="D9" s="11">
        <f>'Aug-RRS'!E9+'2021 Regulation-up'!I8</f>
        <v>2844</v>
      </c>
      <c r="E9" s="11">
        <f t="shared" si="0"/>
        <v>2247</v>
      </c>
      <c r="F9" s="11">
        <f t="shared" si="0"/>
        <v>3247</v>
      </c>
      <c r="G9" s="11">
        <f t="shared" si="1"/>
        <v>3656</v>
      </c>
      <c r="H9" s="11">
        <f t="shared" si="1"/>
        <v>4656</v>
      </c>
      <c r="I9" s="13">
        <v>0</v>
      </c>
    </row>
    <row r="10" spans="1:9" ht="18.75" x14ac:dyDescent="0.3">
      <c r="A10" s="3">
        <v>7</v>
      </c>
      <c r="B10" s="11">
        <f>'2021 NSRS'!I9</f>
        <v>1607</v>
      </c>
      <c r="C10" s="16" t="s">
        <v>50</v>
      </c>
      <c r="D10" s="11">
        <f>'Aug-RRS'!E10+'2021 Regulation-up'!I9</f>
        <v>2854</v>
      </c>
      <c r="E10" s="11">
        <f t="shared" si="0"/>
        <v>2039</v>
      </c>
      <c r="F10" s="11">
        <f t="shared" si="0"/>
        <v>3039</v>
      </c>
      <c r="G10" s="11">
        <f t="shared" si="1"/>
        <v>3646</v>
      </c>
      <c r="H10" s="11">
        <f t="shared" si="1"/>
        <v>4646</v>
      </c>
      <c r="I10" s="13">
        <v>0</v>
      </c>
    </row>
    <row r="11" spans="1:9" ht="18.75" x14ac:dyDescent="0.3">
      <c r="A11" s="3">
        <v>8</v>
      </c>
      <c r="B11" s="11">
        <f>'2021 NSRS'!I10</f>
        <v>1607</v>
      </c>
      <c r="C11" s="16" t="s">
        <v>50</v>
      </c>
      <c r="D11" s="11">
        <f>'Aug-RRS'!E11+'2021 Regulation-up'!I10</f>
        <v>2744</v>
      </c>
      <c r="E11" s="11">
        <f t="shared" si="0"/>
        <v>2149</v>
      </c>
      <c r="F11" s="11">
        <f t="shared" si="0"/>
        <v>3149</v>
      </c>
      <c r="G11" s="11">
        <f t="shared" si="1"/>
        <v>3756</v>
      </c>
      <c r="H11" s="11">
        <f t="shared" si="1"/>
        <v>4756</v>
      </c>
      <c r="I11" s="13">
        <v>0</v>
      </c>
    </row>
    <row r="12" spans="1:9" ht="18.75" x14ac:dyDescent="0.3">
      <c r="A12" s="3">
        <v>9</v>
      </c>
      <c r="B12" s="11">
        <f>'2021 NSRS'!I11</f>
        <v>1607</v>
      </c>
      <c r="C12" s="16" t="s">
        <v>50</v>
      </c>
      <c r="D12" s="11">
        <f>'Aug-RRS'!E12+'2021 Regulation-up'!I11</f>
        <v>2816</v>
      </c>
      <c r="E12" s="11">
        <f t="shared" si="0"/>
        <v>2077</v>
      </c>
      <c r="F12" s="11">
        <f t="shared" si="0"/>
        <v>3077</v>
      </c>
      <c r="G12" s="11">
        <f t="shared" si="1"/>
        <v>3684</v>
      </c>
      <c r="H12" s="11">
        <f t="shared" si="1"/>
        <v>4684</v>
      </c>
      <c r="I12" s="13">
        <v>0</v>
      </c>
    </row>
    <row r="13" spans="1:9" ht="18.75" x14ac:dyDescent="0.3">
      <c r="A13" s="3">
        <v>10</v>
      </c>
      <c r="B13" s="11">
        <f>'2021 NSRS'!I12</f>
        <v>1607</v>
      </c>
      <c r="C13" s="16" t="s">
        <v>50</v>
      </c>
      <c r="D13" s="11">
        <f>'Aug-RRS'!E13+'2021 Regulation-up'!I12</f>
        <v>2885</v>
      </c>
      <c r="E13" s="11">
        <f t="shared" si="0"/>
        <v>2008</v>
      </c>
      <c r="F13" s="11">
        <f t="shared" si="0"/>
        <v>3008</v>
      </c>
      <c r="G13" s="11">
        <f t="shared" si="1"/>
        <v>3615</v>
      </c>
      <c r="H13" s="11">
        <f t="shared" si="1"/>
        <v>4615</v>
      </c>
      <c r="I13" s="13">
        <v>0</v>
      </c>
    </row>
    <row r="14" spans="1:9" ht="18.75" x14ac:dyDescent="0.3">
      <c r="A14" s="3">
        <v>11</v>
      </c>
      <c r="B14" s="11">
        <f>'2021 NSRS'!I13</f>
        <v>1814</v>
      </c>
      <c r="C14" s="16" t="s">
        <v>50</v>
      </c>
      <c r="D14" s="11">
        <f>'Aug-RRS'!E14+'2021 Regulation-up'!I13</f>
        <v>2918</v>
      </c>
      <c r="E14" s="11">
        <f t="shared" si="0"/>
        <v>1768</v>
      </c>
      <c r="F14" s="11">
        <f t="shared" si="0"/>
        <v>2768</v>
      </c>
      <c r="G14" s="11">
        <f t="shared" si="1"/>
        <v>3582</v>
      </c>
      <c r="H14" s="11">
        <f t="shared" si="1"/>
        <v>4582</v>
      </c>
      <c r="I14" s="13">
        <v>0</v>
      </c>
    </row>
    <row r="15" spans="1:9" ht="18.75" x14ac:dyDescent="0.3">
      <c r="A15" s="3">
        <v>12</v>
      </c>
      <c r="B15" s="11">
        <f>'2021 NSRS'!I14</f>
        <v>1814</v>
      </c>
      <c r="C15" s="16" t="s">
        <v>50</v>
      </c>
      <c r="D15" s="11">
        <f>'Aug-RRS'!E15+'2021 Regulation-up'!I14</f>
        <v>2893</v>
      </c>
      <c r="E15" s="11">
        <f t="shared" si="0"/>
        <v>1793</v>
      </c>
      <c r="F15" s="11">
        <f t="shared" si="0"/>
        <v>2793</v>
      </c>
      <c r="G15" s="11">
        <f t="shared" si="1"/>
        <v>3607</v>
      </c>
      <c r="H15" s="11">
        <f t="shared" si="1"/>
        <v>4607</v>
      </c>
      <c r="I15" s="13">
        <v>0</v>
      </c>
    </row>
    <row r="16" spans="1:9" ht="18.75" x14ac:dyDescent="0.3">
      <c r="A16" s="3">
        <v>13</v>
      </c>
      <c r="B16" s="11">
        <f>'2021 NSRS'!I15</f>
        <v>1814</v>
      </c>
      <c r="C16" s="16" t="s">
        <v>50</v>
      </c>
      <c r="D16" s="11">
        <f>'Aug-RRS'!E16+'2021 Regulation-up'!I15</f>
        <v>2821</v>
      </c>
      <c r="E16" s="11">
        <f t="shared" si="0"/>
        <v>1865</v>
      </c>
      <c r="F16" s="11">
        <f t="shared" si="0"/>
        <v>2865</v>
      </c>
      <c r="G16" s="11">
        <f t="shared" si="1"/>
        <v>3679</v>
      </c>
      <c r="H16" s="11">
        <f t="shared" si="1"/>
        <v>4679</v>
      </c>
      <c r="I16" s="13">
        <v>0</v>
      </c>
    </row>
    <row r="17" spans="1:9" ht="18.75" x14ac:dyDescent="0.3">
      <c r="A17" s="3">
        <v>14</v>
      </c>
      <c r="B17" s="11">
        <f>'2021 NSRS'!I16</f>
        <v>1814</v>
      </c>
      <c r="C17" s="16" t="s">
        <v>50</v>
      </c>
      <c r="D17" s="11">
        <f>'Aug-RRS'!E17+'2021 Regulation-up'!I16</f>
        <v>2767</v>
      </c>
      <c r="E17" s="11">
        <f t="shared" si="0"/>
        <v>1919</v>
      </c>
      <c r="F17" s="11">
        <f t="shared" si="0"/>
        <v>2919</v>
      </c>
      <c r="G17" s="11">
        <f t="shared" si="1"/>
        <v>3733</v>
      </c>
      <c r="H17" s="11">
        <f t="shared" si="1"/>
        <v>4733</v>
      </c>
      <c r="I17" s="13">
        <v>0</v>
      </c>
    </row>
    <row r="18" spans="1:9" ht="18.75" x14ac:dyDescent="0.3">
      <c r="A18" s="3">
        <v>15</v>
      </c>
      <c r="B18" s="11">
        <f>'2021 NSRS'!I17</f>
        <v>1385</v>
      </c>
      <c r="C18" s="16" t="s">
        <v>50</v>
      </c>
      <c r="D18" s="11">
        <f>'Aug-RRS'!E18+'2021 Regulation-up'!I17</f>
        <v>3234</v>
      </c>
      <c r="E18" s="11">
        <f t="shared" si="0"/>
        <v>1881</v>
      </c>
      <c r="F18" s="11">
        <f t="shared" si="0"/>
        <v>2881</v>
      </c>
      <c r="G18" s="11">
        <f t="shared" si="1"/>
        <v>3266</v>
      </c>
      <c r="H18" s="11">
        <f t="shared" si="1"/>
        <v>4266</v>
      </c>
      <c r="I18" s="13">
        <v>0</v>
      </c>
    </row>
    <row r="19" spans="1:9" ht="18.75" x14ac:dyDescent="0.3">
      <c r="A19" s="3">
        <v>16</v>
      </c>
      <c r="B19" s="11">
        <f>'2021 NSRS'!I18</f>
        <v>1385</v>
      </c>
      <c r="C19" s="16" t="s">
        <v>50</v>
      </c>
      <c r="D19" s="11">
        <f>'Aug-RRS'!E19+'2021 Regulation-up'!I18</f>
        <v>3157</v>
      </c>
      <c r="E19" s="11">
        <f t="shared" si="0"/>
        <v>1958</v>
      </c>
      <c r="F19" s="11">
        <f t="shared" si="0"/>
        <v>2958</v>
      </c>
      <c r="G19" s="11">
        <f t="shared" si="1"/>
        <v>3343</v>
      </c>
      <c r="H19" s="11">
        <f t="shared" si="1"/>
        <v>4343</v>
      </c>
      <c r="I19" s="13">
        <v>0</v>
      </c>
    </row>
    <row r="20" spans="1:9" ht="18.75" x14ac:dyDescent="0.3">
      <c r="A20" s="3">
        <v>17</v>
      </c>
      <c r="B20" s="11">
        <f>'2021 NSRS'!I19</f>
        <v>1385</v>
      </c>
      <c r="C20" s="16" t="s">
        <v>50</v>
      </c>
      <c r="D20" s="11">
        <f>'Aug-RRS'!E20+'2021 Regulation-up'!I19</f>
        <v>3114</v>
      </c>
      <c r="E20" s="11">
        <f t="shared" si="0"/>
        <v>2001</v>
      </c>
      <c r="F20" s="11">
        <f t="shared" si="0"/>
        <v>3001</v>
      </c>
      <c r="G20" s="11">
        <f t="shared" si="1"/>
        <v>3386</v>
      </c>
      <c r="H20" s="11">
        <f t="shared" si="1"/>
        <v>4386</v>
      </c>
      <c r="I20" s="13">
        <v>0</v>
      </c>
    </row>
    <row r="21" spans="1:9" ht="18.75" x14ac:dyDescent="0.3">
      <c r="A21" s="3">
        <v>18</v>
      </c>
      <c r="B21" s="11">
        <f>'2021 NSRS'!I20</f>
        <v>1385</v>
      </c>
      <c r="C21" s="16" t="s">
        <v>50</v>
      </c>
      <c r="D21" s="11">
        <f>'Aug-RRS'!E21+'2021 Regulation-up'!I20</f>
        <v>3058</v>
      </c>
      <c r="E21" s="11">
        <f t="shared" si="0"/>
        <v>2057</v>
      </c>
      <c r="F21" s="11">
        <f t="shared" si="0"/>
        <v>3057</v>
      </c>
      <c r="G21" s="11">
        <f t="shared" si="1"/>
        <v>3442</v>
      </c>
      <c r="H21" s="11">
        <f t="shared" si="1"/>
        <v>4442</v>
      </c>
      <c r="I21" s="13">
        <v>0</v>
      </c>
    </row>
    <row r="22" spans="1:9" ht="18.75" x14ac:dyDescent="0.3">
      <c r="A22" s="3">
        <v>19</v>
      </c>
      <c r="B22" s="11">
        <f>'2021 NSRS'!I21</f>
        <v>1230</v>
      </c>
      <c r="C22" s="16" t="s">
        <v>50</v>
      </c>
      <c r="D22" s="11">
        <f>'Aug-RRS'!E22+'2021 Regulation-up'!I21</f>
        <v>3057</v>
      </c>
      <c r="E22" s="11">
        <f t="shared" si="0"/>
        <v>2213</v>
      </c>
      <c r="F22" s="11">
        <f t="shared" si="0"/>
        <v>3213</v>
      </c>
      <c r="G22" s="11">
        <f t="shared" si="1"/>
        <v>3443</v>
      </c>
      <c r="H22" s="11">
        <f t="shared" si="1"/>
        <v>4443</v>
      </c>
      <c r="I22" s="13">
        <v>0</v>
      </c>
    </row>
    <row r="23" spans="1:9" ht="18.75" x14ac:dyDescent="0.3">
      <c r="A23" s="3">
        <v>20</v>
      </c>
      <c r="B23" s="11">
        <f>'2021 NSRS'!I22</f>
        <v>1230</v>
      </c>
      <c r="C23" s="16" t="s">
        <v>50</v>
      </c>
      <c r="D23" s="11">
        <f>'Aug-RRS'!E23+'2021 Regulation-up'!I22</f>
        <v>3086</v>
      </c>
      <c r="E23" s="11">
        <f t="shared" si="0"/>
        <v>2184</v>
      </c>
      <c r="F23" s="11">
        <f t="shared" si="0"/>
        <v>3184</v>
      </c>
      <c r="G23" s="11">
        <f t="shared" si="1"/>
        <v>3414</v>
      </c>
      <c r="H23" s="11">
        <f t="shared" si="1"/>
        <v>4414</v>
      </c>
      <c r="I23" s="13">
        <v>0</v>
      </c>
    </row>
    <row r="24" spans="1:9" ht="18.75" x14ac:dyDescent="0.3">
      <c r="A24" s="3">
        <v>21</v>
      </c>
      <c r="B24" s="11">
        <f>'2021 NSRS'!I23</f>
        <v>1230</v>
      </c>
      <c r="C24" s="16" t="s">
        <v>50</v>
      </c>
      <c r="D24" s="11">
        <f>'Aug-RRS'!E24+'2021 Regulation-up'!I23</f>
        <v>3002</v>
      </c>
      <c r="E24" s="11">
        <f t="shared" si="0"/>
        <v>2268</v>
      </c>
      <c r="F24" s="11">
        <f t="shared" si="0"/>
        <v>3268</v>
      </c>
      <c r="G24" s="11">
        <f t="shared" si="1"/>
        <v>3498</v>
      </c>
      <c r="H24" s="11">
        <f t="shared" si="1"/>
        <v>4498</v>
      </c>
      <c r="I24" s="13">
        <v>0</v>
      </c>
    </row>
    <row r="25" spans="1:9" ht="18.75" x14ac:dyDescent="0.3">
      <c r="A25" s="3">
        <v>22</v>
      </c>
      <c r="B25" s="11">
        <f>'2021 NSRS'!I24</f>
        <v>1230</v>
      </c>
      <c r="C25" s="16" t="s">
        <v>50</v>
      </c>
      <c r="D25" s="11">
        <f>'Aug-RRS'!E25+'2021 Regulation-up'!I24</f>
        <v>2917</v>
      </c>
      <c r="E25" s="11">
        <f t="shared" si="0"/>
        <v>2353</v>
      </c>
      <c r="F25" s="11">
        <f t="shared" si="0"/>
        <v>3353</v>
      </c>
      <c r="G25" s="11">
        <f t="shared" si="1"/>
        <v>3583</v>
      </c>
      <c r="H25" s="11">
        <f t="shared" si="1"/>
        <v>4583</v>
      </c>
      <c r="I25" s="13">
        <v>0</v>
      </c>
    </row>
    <row r="26" spans="1:9" ht="18.75" x14ac:dyDescent="0.3">
      <c r="A26" s="3">
        <v>23</v>
      </c>
      <c r="B26" s="11">
        <f>'2021 NSRS'!I25</f>
        <v>1183</v>
      </c>
      <c r="C26" s="16" t="s">
        <v>50</v>
      </c>
      <c r="D26" s="11">
        <f>'Aug-RRS'!E26+'2021 Regulation-up'!I25</f>
        <v>2594</v>
      </c>
      <c r="E26" s="11">
        <f t="shared" si="0"/>
        <v>2723</v>
      </c>
      <c r="F26" s="11">
        <f t="shared" si="0"/>
        <v>3723</v>
      </c>
      <c r="G26" s="11">
        <f t="shared" si="1"/>
        <v>3906</v>
      </c>
      <c r="H26" s="11">
        <f t="shared" si="1"/>
        <v>4906</v>
      </c>
      <c r="I26" s="13">
        <v>0</v>
      </c>
    </row>
    <row r="27" spans="1:9" ht="18.75" x14ac:dyDescent="0.3">
      <c r="A27" s="3">
        <v>24</v>
      </c>
      <c r="B27" s="11">
        <f>'2021 NSRS'!I26</f>
        <v>1183</v>
      </c>
      <c r="C27" s="16" t="s">
        <v>50</v>
      </c>
      <c r="D27" s="11">
        <f>'Aug-RRS'!E27+'2021 Regulation-up'!I26</f>
        <v>2604</v>
      </c>
      <c r="E27" s="11">
        <f t="shared" si="0"/>
        <v>2713</v>
      </c>
      <c r="F27" s="11">
        <f t="shared" si="0"/>
        <v>3713</v>
      </c>
      <c r="G27" s="11">
        <f t="shared" si="1"/>
        <v>3896</v>
      </c>
      <c r="H27" s="11">
        <f t="shared" si="1"/>
        <v>4896</v>
      </c>
      <c r="I27" s="13">
        <v>0</v>
      </c>
    </row>
    <row r="29" spans="1:9" x14ac:dyDescent="0.25">
      <c r="A29" t="s">
        <v>55</v>
      </c>
    </row>
  </sheetData>
  <mergeCells count="2">
    <mergeCell ref="E1:F1"/>
    <mergeCell ref="G1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2021 Regulation-up</vt:lpstr>
      <vt:lpstr>2021_RRS_table</vt:lpstr>
      <vt:lpstr>2021 NSRS</vt:lpstr>
      <vt:lpstr>July-RRS</vt:lpstr>
      <vt:lpstr>July-NSRS</vt:lpstr>
      <vt:lpstr>Aug-RRS</vt:lpstr>
      <vt:lpstr>Aug-NSRS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2021-06-29T18:15:58Z</dcterms:modified>
</cp:coreProperties>
</file>