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<sst xmlns="http://schemas.openxmlformats.org/spreadsheetml/2006/main" count="149" uniqueCount="103">
  <si>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</si>
  <si>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</si>
  <si>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</si>
  <si>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</si>
  <si>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</si>
  <si>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</si>
  <si>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</si>
  <si>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</si>
  <si>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</si>
  <si>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</si>
  <si>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</si>
  <si>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</si>
  <si>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</si>
  <si>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</si>
  <si>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</si>
  <si>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</si>
  <si>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</si>
  <si>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</si>
  <si>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</si>
  <si>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</si>
  <si>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</si>
  <si>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</si>
  <si>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</si>
  <si>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</si>
  <si>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</si>
  <si>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</si>
  <si>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</si>
  <si>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</si>
  <si>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</si>
  <si>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</si>
  <si>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</si>
  <si>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</si>
  <si>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</si>
  <si>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</si>
  <si>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</si>
  <si>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</si>
  <si>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</si>
  <si>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</si>
  <si>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</si>
  <si>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</si>
  <si>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</si>
  <si>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</si>
  <si>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</si>
  <si>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</si>
  <si>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</si>
  <si>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</si>
  <si>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</si>
  <si>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</si>
  <si>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</si>
  <si>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</si>
  <si>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</si>
  <si>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</si>
  <si>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</si>
  <si>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</si>
  <si>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</si>
  <si>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</si>
  <si>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</si>
  <si>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</si>
  <si>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</si>
  <si>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</si>
  <si>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</si>
  <si>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</si>
  <si>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</si>
  <si>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Golden Spread Electric Cooperative</t>
  </si>
  <si>
    <t>Jose Gaytan</t>
  </si>
  <si>
    <t>Ian Haley</t>
  </si>
  <si>
    <t>Resmi Surendran</t>
  </si>
  <si>
    <t>Clayton Greer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</si>
  <si>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</si>
  <si>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</si>
  <si>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</si>
  <si>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</si>
  <si>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</si>
  <si>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</si>
  <si>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</si>
  <si>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</si>
  <si>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>Shawnee Claiborn-Pinto</t>
  </si>
  <si>
    <t>Garret Kent</t>
  </si>
  <si>
    <t>Roy True</t>
  </si>
  <si>
    <t>Eric Goff</t>
  </si>
  <si>
    <t>Bryan Sams</t>
  </si>
  <si>
    <t>Calpine Corporation</t>
  </si>
  <si>
    <t>Prepared by:   Cory Phillips</t>
  </si>
  <si>
    <t xml:space="preserve">Residential Consumer </t>
  </si>
  <si>
    <t>Chariot Energy</t>
  </si>
  <si>
    <t>Young Nam</t>
  </si>
  <si>
    <t>Mike Wise</t>
  </si>
  <si>
    <t>Avangrid Renewables</t>
  </si>
  <si>
    <t>Thresa Allen</t>
  </si>
  <si>
    <t>DC Energy</t>
  </si>
  <si>
    <t>Seth Cochran</t>
  </si>
  <si>
    <t>Demand Control 2</t>
  </si>
  <si>
    <t>Chris Hendrix</t>
  </si>
  <si>
    <t>Independent Generators</t>
  </si>
  <si>
    <t>John Dumas (Andy Nguyen)</t>
  </si>
  <si>
    <t>Collin Martin (Martha Henson)</t>
  </si>
  <si>
    <t>Eric Easton (Anthony Johnson)</t>
  </si>
  <si>
    <t>Alicia Loving (Chris Smith)</t>
  </si>
  <si>
    <t>Mark Dreyfus (Phillip Boyd)</t>
  </si>
  <si>
    <t>Date:  20210630</t>
  </si>
  <si>
    <t>TAC Motion:  To approve OBDRR031 as submitted</t>
  </si>
  <si>
    <t>Motion Passes</t>
  </si>
  <si>
    <t>2/3 of non-abst TAC Votes = 18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</si>
</sst>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75" zoomScaleNormal="175" zoomScalePageLayoutView="0" workbookViewId="0" topLeftCell="B1">
      <pane ySplit="8" topLeftCell="A21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39</v>
      </c>
    </row>
    <row r="2" spans="2:9" ht="18" customHeight="1">
      <c r="B2" s="52" t="s">
        <v>100</v>
      </c>
      <c r="C2" s="52"/>
      <c r="D2" s="52"/>
      <c r="E2" s="4"/>
      <c r="F2" s="6"/>
      <c r="G2" s="42" t="s">
        <v>5</v>
      </c>
      <c r="H2" s="7"/>
      <c r="I2" s="6"/>
    </row>
    <row r="3" spans="1:9" ht="23.25" customHeight="1">
      <c r="A3" s="2"/>
      <c r="B3" s="52"/>
      <c r="C3" s="52"/>
      <c r="D3" s="52"/>
      <c r="E3" s="4"/>
      <c r="F3" s="49" t="s">
        <v>22</v>
      </c>
      <c r="G3" s="53" t="s">
        <v>101</v>
      </c>
      <c r="H3" s="54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5" t="s">
        <v>102</v>
      </c>
      <c r="H4" s="56"/>
      <c r="I4" s="41" t="s">
        <v>33</v>
      </c>
    </row>
    <row r="5" spans="1:9" ht="23.25" customHeight="1">
      <c r="A5" s="2"/>
      <c r="B5" s="39" t="s">
        <v>99</v>
      </c>
      <c r="C5" s="8"/>
      <c r="D5" s="5"/>
      <c r="E5" s="4"/>
      <c r="F5" s="48" t="s">
        <v>34</v>
      </c>
      <c r="G5" s="51">
        <f>IF((G63+H63)=0,"",G63)</f>
        <v>25</v>
      </c>
      <c r="H5" s="51">
        <f>IF((G63+H63)=0,"",H63)</f>
        <v>2</v>
      </c>
      <c r="I5" s="51">
        <f>I63</f>
        <v>2</v>
      </c>
    </row>
    <row r="6" spans="2:9" ht="22.5" customHeight="1">
      <c r="B6" s="39" t="s">
        <v>82</v>
      </c>
      <c r="C6" s="4"/>
      <c r="D6" s="8"/>
      <c r="E6" s="4"/>
      <c r="F6" s="6"/>
      <c r="G6" s="50">
        <f>_xlfn.IFERROR(SegmentVoteYes/(SegmentVoteYes+SegmentVoteNo),"")</f>
        <v>0.9259259259259259</v>
      </c>
      <c r="H6" s="50">
        <f>_xlfn.IFERROR(SegmentVoteNo/(SegmentVoteYes+SegmentVoteNo),"")</f>
        <v>0.07407407407407407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76</v>
      </c>
      <c r="F11" s="17" t="s">
        <v>13</v>
      </c>
      <c r="G11" s="26">
        <v>1</v>
      </c>
      <c r="H11" s="26"/>
      <c r="I11" s="12"/>
    </row>
    <row r="12" spans="2:9" ht="12.75">
      <c r="B12" s="24" t="s">
        <v>83</v>
      </c>
      <c r="C12" s="24"/>
      <c r="D12" s="31" t="s">
        <v>16</v>
      </c>
      <c r="E12" s="25" t="s">
        <v>79</v>
      </c>
      <c r="F12" s="17" t="s">
        <v>13</v>
      </c>
      <c r="G12" s="26">
        <v>1</v>
      </c>
      <c r="H12" s="26"/>
      <c r="I12" s="12"/>
    </row>
    <row r="13" spans="2:9" ht="12.75">
      <c r="B13" s="24" t="s">
        <v>42</v>
      </c>
      <c r="C13" s="24"/>
      <c r="D13" s="31" t="s">
        <v>17</v>
      </c>
      <c r="E13" s="25" t="s">
        <v>40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17</v>
      </c>
      <c r="E14" s="25" t="s">
        <v>98</v>
      </c>
      <c r="F14" s="17" t="s">
        <v>13</v>
      </c>
      <c r="G14" s="26">
        <v>1</v>
      </c>
      <c r="H14" s="26"/>
      <c r="I14" s="12"/>
    </row>
    <row r="15" spans="2:9" ht="12.75">
      <c r="B15" s="24" t="s">
        <v>49</v>
      </c>
      <c r="C15" s="24"/>
      <c r="D15" s="31" t="s">
        <v>18</v>
      </c>
      <c r="E15" s="25" t="s">
        <v>77</v>
      </c>
      <c r="F15" s="17" t="s">
        <v>13</v>
      </c>
      <c r="G15" s="26">
        <v>1</v>
      </c>
      <c r="H15" s="26"/>
      <c r="I15" s="12"/>
    </row>
    <row r="16" spans="2:9" ht="12.75">
      <c r="B16" s="24" t="s">
        <v>44</v>
      </c>
      <c r="C16" s="24"/>
      <c r="D16" s="31" t="s">
        <v>18</v>
      </c>
      <c r="E16" s="25" t="s">
        <v>51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43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94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48</v>
      </c>
      <c r="C21" s="15"/>
      <c r="D21" s="15"/>
      <c r="E21" s="16" t="s">
        <v>56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68</v>
      </c>
      <c r="C22" s="15"/>
      <c r="D22" s="15"/>
      <c r="E22" s="16" t="s">
        <v>78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63</v>
      </c>
      <c r="C23" s="15"/>
      <c r="D23" s="15"/>
      <c r="E23" s="16" t="s">
        <v>86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93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69</v>
      </c>
      <c r="C27" s="24"/>
      <c r="D27" s="24"/>
      <c r="E27" s="25" t="s">
        <v>60</v>
      </c>
      <c r="F27" s="17" t="s">
        <v>13</v>
      </c>
      <c r="G27" s="26">
        <v>1</v>
      </c>
      <c r="H27" s="26"/>
      <c r="I27" s="12"/>
    </row>
    <row r="28" spans="2:9" ht="12.75">
      <c r="B28" s="24" t="s">
        <v>61</v>
      </c>
      <c r="C28" s="24"/>
      <c r="D28" s="24"/>
      <c r="E28" s="25" t="s">
        <v>65</v>
      </c>
      <c r="F28" s="17" t="s">
        <v>13</v>
      </c>
      <c r="G28" s="26"/>
      <c r="H28" s="26"/>
      <c r="I28" s="12" t="s">
        <v>21</v>
      </c>
    </row>
    <row r="29" spans="2:9" ht="12.75">
      <c r="B29" s="24" t="s">
        <v>87</v>
      </c>
      <c r="C29" s="24"/>
      <c r="D29" s="24"/>
      <c r="E29" s="25" t="s">
        <v>88</v>
      </c>
      <c r="F29" s="17" t="s">
        <v>13</v>
      </c>
      <c r="G29" s="26">
        <v>1</v>
      </c>
      <c r="H29" s="26"/>
      <c r="I29" s="12"/>
    </row>
    <row r="30" spans="2:9" ht="12.75">
      <c r="B30" s="24" t="s">
        <v>81</v>
      </c>
      <c r="C30" s="24"/>
      <c r="D30" s="24"/>
      <c r="E30" s="25" t="s">
        <v>80</v>
      </c>
      <c r="F30" s="17" t="s">
        <v>13</v>
      </c>
      <c r="G30" s="26"/>
      <c r="H30" s="26"/>
      <c r="I30" s="12" t="s">
        <v>21</v>
      </c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2</v>
      </c>
      <c r="H32" s="22">
        <f>SUM(H26:H31)</f>
        <v>0</v>
      </c>
      <c r="I32" s="20">
        <f>COUNTA(I26:I31)</f>
        <v>2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89</v>
      </c>
      <c r="C34" s="24"/>
      <c r="D34" s="24"/>
      <c r="E34" s="25" t="s">
        <v>90</v>
      </c>
      <c r="F34" s="17" t="s">
        <v>13</v>
      </c>
      <c r="G34" s="26">
        <v>1</v>
      </c>
      <c r="H34" s="26"/>
      <c r="I34" s="12"/>
    </row>
    <row r="35" spans="2:9" ht="12.75">
      <c r="B35" s="24" t="s">
        <v>74</v>
      </c>
      <c r="C35" s="24"/>
      <c r="D35" s="24"/>
      <c r="E35" s="25" t="s">
        <v>75</v>
      </c>
      <c r="F35" s="17" t="s">
        <v>13</v>
      </c>
      <c r="G35" s="26">
        <v>1</v>
      </c>
      <c r="H35" s="26"/>
      <c r="I35" s="12"/>
    </row>
    <row r="36" spans="2:9" ht="12.75">
      <c r="B36" s="24" t="s">
        <v>47</v>
      </c>
      <c r="C36" s="24"/>
      <c r="D36" s="24"/>
      <c r="E36" s="25" t="s">
        <v>67</v>
      </c>
      <c r="F36" s="17"/>
      <c r="G36" s="26"/>
      <c r="H36" s="26"/>
      <c r="I36" s="12"/>
    </row>
    <row r="37" spans="2:9" ht="12.75">
      <c r="B37" s="24" t="s">
        <v>57</v>
      </c>
      <c r="C37" s="24"/>
      <c r="D37" s="24"/>
      <c r="E37" s="25" t="s">
        <v>66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3</v>
      </c>
      <c r="G39" s="21">
        <f>SUM(G33:G38)</f>
        <v>3</v>
      </c>
      <c r="H39" s="22">
        <f>SUM(H33:H38)</f>
        <v>0</v>
      </c>
      <c r="I39" s="20">
        <f>COUNTA(I33:I38)</f>
        <v>0</v>
      </c>
    </row>
    <row r="40" spans="2:9" ht="12.75">
      <c r="B40" s="39" t="s">
        <v>38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58</v>
      </c>
      <c r="C41" s="24"/>
      <c r="D41" s="24"/>
      <c r="E41" s="25" t="s">
        <v>59</v>
      </c>
      <c r="F41" s="17" t="s">
        <v>13</v>
      </c>
      <c r="G41" s="26">
        <v>1</v>
      </c>
      <c r="H41" s="26"/>
      <c r="I41" s="12"/>
    </row>
    <row r="42" spans="2:9" ht="12.75">
      <c r="B42" s="24" t="s">
        <v>53</v>
      </c>
      <c r="C42" s="24"/>
      <c r="D42" s="24"/>
      <c r="E42" s="25" t="s">
        <v>54</v>
      </c>
      <c r="F42" s="17" t="s">
        <v>13</v>
      </c>
      <c r="G42" s="26"/>
      <c r="H42" s="26">
        <v>1</v>
      </c>
      <c r="I42" s="12"/>
    </row>
    <row r="43" spans="2:9" ht="12.75">
      <c r="B43" s="24" t="s">
        <v>84</v>
      </c>
      <c r="C43" s="24"/>
      <c r="D43" s="24"/>
      <c r="E43" s="25" t="s">
        <v>85</v>
      </c>
      <c r="F43" s="17" t="s">
        <v>13</v>
      </c>
      <c r="G43" s="26">
        <v>1</v>
      </c>
      <c r="H43" s="26"/>
      <c r="I43" s="12"/>
    </row>
    <row r="44" spans="2:9" ht="12.75">
      <c r="B44" s="24" t="s">
        <v>91</v>
      </c>
      <c r="C44" s="24"/>
      <c r="D44" s="24"/>
      <c r="E44" s="25" t="s">
        <v>92</v>
      </c>
      <c r="F44" s="17" t="s">
        <v>13</v>
      </c>
      <c r="G44" s="26"/>
      <c r="H44" s="26">
        <v>1</v>
      </c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2</v>
      </c>
      <c r="H46" s="22">
        <f>SUM(H40:H45)</f>
        <v>2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62</v>
      </c>
      <c r="C48" s="24"/>
      <c r="D48" s="24"/>
      <c r="E48" s="25" t="s">
        <v>95</v>
      </c>
      <c r="F48" s="17" t="s">
        <v>13</v>
      </c>
      <c r="G48" s="26">
        <v>1</v>
      </c>
      <c r="H48" s="26"/>
      <c r="I48" s="12"/>
    </row>
    <row r="49" spans="2:9" ht="12.75">
      <c r="B49" s="24" t="s">
        <v>72</v>
      </c>
      <c r="C49" s="24"/>
      <c r="D49" s="24"/>
      <c r="E49" s="25" t="s">
        <v>73</v>
      </c>
      <c r="F49" s="17" t="s">
        <v>13</v>
      </c>
      <c r="G49" s="26">
        <v>1</v>
      </c>
      <c r="H49" s="26"/>
      <c r="I49" s="12"/>
    </row>
    <row r="50" spans="2:9" ht="12.75">
      <c r="B50" s="24" t="s">
        <v>46</v>
      </c>
      <c r="C50" s="24"/>
      <c r="D50" s="24"/>
      <c r="E50" s="25" t="s">
        <v>52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96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45</v>
      </c>
      <c r="C55" s="24"/>
      <c r="D55" s="24"/>
      <c r="E55" s="25" t="s">
        <v>70</v>
      </c>
      <c r="F55" s="17" t="s">
        <v>13</v>
      </c>
      <c r="G55" s="26">
        <v>1</v>
      </c>
      <c r="H55" s="26"/>
      <c r="I55" s="12"/>
    </row>
    <row r="56" spans="2:9" ht="12.75">
      <c r="B56" s="24" t="s">
        <v>55</v>
      </c>
      <c r="C56" s="24"/>
      <c r="D56" s="24"/>
      <c r="E56" s="25" t="s">
        <v>64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97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71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25</v>
      </c>
      <c r="H63" s="34">
        <f>H25+H60+H53+H32+H18+H46+H39</f>
        <v>2</v>
      </c>
      <c r="I63" s="20">
        <f>I25+I60+I53+I32+I18+I46+I39</f>
        <v>2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TAC 063021</cp:lastModifiedBy>
  <cp:lastPrinted>2005-12-01T13:49:02Z</cp:lastPrinted>
  <dcterms:created xsi:type="dcterms:W3CDTF">2000-03-13T15:50:20Z</dcterms:created>
  <dcterms:modified xsi:type="dcterms:W3CDTF">2021-06-30T16:54:23Z</dcterms:modified>
  <cp:category/>
  <cp:version/>
  <cp:contentType/>
  <cp:contentStatus/>
</cp:coreProperties>
</file>