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'Vote'!$E$25:$I$34</definedName>
    <definedName name="clearIndGenVote">'Vote'!$G$25:$I$34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'Vote'!$E$37:$I$39</definedName>
    <definedName name="clearMarketersVote">'Vote'!$G$37:$I$39</definedName>
    <definedName name="clearMuni">'Vote'!$E$53:$I$56</definedName>
    <definedName name="clearMuniVote">'Vote'!$G$53:$I$56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'Vote'!$F$35</definedName>
    <definedName name="countIndGenAbstain">'Vote'!$I$35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'Vote'!$G$24:$I$35</definedName>
    <definedName name="IndREP">'Vote'!$G$41:$I$45</definedName>
    <definedName name="IOU">'Vote'!$G$46:$I$51</definedName>
    <definedName name="Marketers">'Vote'!$G$36:$I$40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<sst xmlns="http://schemas.openxmlformats.org/spreadsheetml/2006/main" count="128" uniqueCount="93">
  <si>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</si>
  <si>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</si>
  <si>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</si>
  <si>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</si>
  <si>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</si>
  <si>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</si>
  <si>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</si>
  <si>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</si>
  <si>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</si>
  <si>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</si>
  <si>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</si>
  <si>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</si>
  <si>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</si>
  <si>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</si>
  <si>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</si>
  <si>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</si>
  <si>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</si>
  <si>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</si>
  <si>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</si>
  <si>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</si>
  <si>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</si>
  <si>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</si>
  <si>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</si>
  <si>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</si>
  <si>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</si>
  <si>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</si>
  <si>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</si>
  <si>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</si>
  <si>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</si>
  <si>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</si>
  <si>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</si>
  <si>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</si>
  <si>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</si>
  <si>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</si>
  <si>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</si>
  <si>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</si>
  <si>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</si>
  <si>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</si>
  <si>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</si>
  <si>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</si>
  <si>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</si>
  <si>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</si>
  <si>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</si>
  <si>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</si>
  <si>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</si>
  <si>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</si>
  <si>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</si>
  <si>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</si>
  <si>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</si>
  <si>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</si>
  <si>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</si>
  <si>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</si>
  <si>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</si>
  <si>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</si>
  <si>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</si>
  <si>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</si>
  <si>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</si>
  <si>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</si>
  <si>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</si>
  <si>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</si>
  <si>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 xml:space="preserve">Nucor </t>
  </si>
  <si>
    <t>Mark Smith</t>
  </si>
  <si>
    <t>Golden Spread Electric Cooperative</t>
  </si>
  <si>
    <t xml:space="preserve">Katie Rich </t>
  </si>
  <si>
    <t>Just Energy</t>
  </si>
  <si>
    <t>Eric Blakey</t>
  </si>
  <si>
    <t xml:space="preserve">Pedernales Electric Cooperative </t>
  </si>
  <si>
    <t>Christian Powell</t>
  </si>
  <si>
    <t>Lower Colorado River Authority</t>
  </si>
  <si>
    <t>Exelon</t>
  </si>
  <si>
    <t>Lori Simpson</t>
  </si>
  <si>
    <t>ENGIE</t>
  </si>
  <si>
    <t>Bob Helton</t>
  </si>
  <si>
    <t>Broad Reach Power</t>
  </si>
  <si>
    <t>Bob Wittmeyer</t>
  </si>
  <si>
    <t>Key Capture Energy</t>
  </si>
  <si>
    <t>Danny Musher</t>
  </si>
  <si>
    <t>Invenergy</t>
  </si>
  <si>
    <t>Tom Burke</t>
  </si>
  <si>
    <t>Calpine</t>
  </si>
  <si>
    <t>Bryan Sams</t>
  </si>
  <si>
    <t>Jupiter Power</t>
  </si>
  <si>
    <t>Marty Downey</t>
  </si>
  <si>
    <t>CenterPoint Energy</t>
  </si>
  <si>
    <t>Kathy Scott</t>
  </si>
  <si>
    <t>Austin Energy</t>
  </si>
  <si>
    <t>Murali Sithuraj</t>
  </si>
  <si>
    <t>Need &gt;50% to Pass</t>
  </si>
  <si>
    <t>Andy Nguyen</t>
  </si>
  <si>
    <t>Clif Lange</t>
  </si>
  <si>
    <t>Motion Carries</t>
  </si>
  <si>
    <t>PRS Motion:  To table NPRR1077 and refer the issue to ROS and WMS</t>
  </si>
  <si>
    <t>Date:  June 10,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</si>
</sst>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91</v>
      </c>
      <c r="C3" s="68"/>
      <c r="D3" s="68"/>
      <c r="E3" s="6"/>
      <c r="F3" s="56" t="s">
        <v>22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92</v>
      </c>
      <c r="C5" s="15"/>
      <c r="D5" s="7"/>
      <c r="E5" s="6"/>
      <c r="F5" s="58" t="s">
        <v>20</v>
      </c>
      <c r="G5" s="59">
        <f>IF((G60+H60)=0,"",G60)</f>
        <v>7</v>
      </c>
      <c r="H5" s="59">
        <f>IF((G60+H60)=0,"",H60)</f>
        <v>0</v>
      </c>
      <c r="I5" s="60">
        <f>I60</f>
        <v>0</v>
      </c>
    </row>
    <row r="6" spans="2:9" ht="22.5" customHeight="1">
      <c r="B6" s="6" t="s">
        <v>59</v>
      </c>
      <c r="C6" s="14"/>
      <c r="D6" s="15"/>
      <c r="E6" s="16"/>
      <c r="F6" s="62" t="s">
        <v>87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0.5</v>
      </c>
      <c r="H11" s="33"/>
      <c r="I11" s="20"/>
    </row>
    <row r="12" spans="2:9" ht="11.25">
      <c r="B12" s="32" t="s">
        <v>60</v>
      </c>
      <c r="C12" s="34"/>
      <c r="D12" s="37" t="s">
        <v>19</v>
      </c>
      <c r="E12" s="24" t="s">
        <v>61</v>
      </c>
      <c r="F12" s="33"/>
      <c r="G12" s="51"/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51" t="s">
        <v>15</v>
      </c>
      <c r="G13" s="51">
        <v>0.5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62</v>
      </c>
      <c r="C17" s="23"/>
      <c r="D17" s="23"/>
      <c r="E17" s="24" t="s">
        <v>63</v>
      </c>
      <c r="F17" s="25" t="s">
        <v>15</v>
      </c>
      <c r="G17" s="50">
        <v>0.25</v>
      </c>
      <c r="H17" s="26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0.25</v>
      </c>
      <c r="H18" s="26"/>
      <c r="I18" s="20"/>
    </row>
    <row r="19" spans="2:9" s="22" customFormat="1" ht="11.25">
      <c r="B19" s="23" t="s">
        <v>66</v>
      </c>
      <c r="C19" s="23"/>
      <c r="D19" s="23"/>
      <c r="E19" s="24" t="s">
        <v>67</v>
      </c>
      <c r="F19" s="25"/>
      <c r="G19" s="50"/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88</v>
      </c>
      <c r="F20" s="25" t="s">
        <v>15</v>
      </c>
      <c r="G20" s="50">
        <v>0.25</v>
      </c>
      <c r="H20" s="26"/>
      <c r="I20" s="20"/>
    </row>
    <row r="21" spans="2:9" s="22" customFormat="1" ht="11.25">
      <c r="B21" s="23" t="s">
        <v>52</v>
      </c>
      <c r="C21" s="23"/>
      <c r="D21" s="23"/>
      <c r="E21" s="24" t="s">
        <v>89</v>
      </c>
      <c r="F21" s="25" t="s">
        <v>15</v>
      </c>
      <c r="G21" s="50">
        <v>0.25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4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52" t="s">
        <v>53</v>
      </c>
      <c r="F25" s="25" t="s">
        <v>15</v>
      </c>
      <c r="G25" s="51">
        <v>0.16666666666666666</v>
      </c>
      <c r="H25" s="33"/>
      <c r="I25" s="20"/>
    </row>
    <row r="26" spans="2:9" ht="11.25">
      <c r="B26" s="32" t="s">
        <v>69</v>
      </c>
      <c r="C26" s="32"/>
      <c r="D26" s="32"/>
      <c r="E26" s="52" t="s">
        <v>70</v>
      </c>
      <c r="F26" s="25" t="s">
        <v>15</v>
      </c>
      <c r="G26" s="51">
        <v>0.16666666666666666</v>
      </c>
      <c r="H26" s="33"/>
      <c r="I26" s="20"/>
    </row>
    <row r="27" spans="2:9" ht="11.25">
      <c r="B27" s="32" t="s">
        <v>71</v>
      </c>
      <c r="C27" s="32"/>
      <c r="D27" s="32"/>
      <c r="E27" s="52" t="s">
        <v>72</v>
      </c>
      <c r="F27" s="25" t="s">
        <v>15</v>
      </c>
      <c r="G27" s="51">
        <v>0.16666666666666666</v>
      </c>
      <c r="H27" s="33"/>
      <c r="I27" s="20"/>
    </row>
    <row r="28" spans="2:9" ht="11.25">
      <c r="B28" s="32" t="s">
        <v>73</v>
      </c>
      <c r="C28" s="32"/>
      <c r="D28" s="32"/>
      <c r="E28" s="52" t="s">
        <v>74</v>
      </c>
      <c r="F28" s="25" t="s">
        <v>15</v>
      </c>
      <c r="G28" s="51">
        <v>0.16666666666666666</v>
      </c>
      <c r="H28" s="33"/>
      <c r="I28" s="20"/>
    </row>
    <row r="29" spans="2:9" ht="11.25">
      <c r="B29" s="32" t="s">
        <v>75</v>
      </c>
      <c r="C29" s="32"/>
      <c r="D29" s="32"/>
      <c r="E29" s="52" t="s">
        <v>76</v>
      </c>
      <c r="F29" s="25"/>
      <c r="G29" s="51"/>
      <c r="H29" s="33"/>
      <c r="I29" s="20"/>
    </row>
    <row r="30" spans="2:9" ht="11.25">
      <c r="B30" s="32" t="s">
        <v>77</v>
      </c>
      <c r="C30" s="32"/>
      <c r="D30" s="32"/>
      <c r="E30" s="52" t="s">
        <v>78</v>
      </c>
      <c r="F30" s="25"/>
      <c r="G30" s="51"/>
      <c r="H30" s="33"/>
      <c r="I30" s="20"/>
    </row>
    <row r="31" spans="2:9" ht="11.25">
      <c r="B31" s="32" t="s">
        <v>79</v>
      </c>
      <c r="C31" s="32"/>
      <c r="D31" s="32"/>
      <c r="E31" s="52" t="s">
        <v>80</v>
      </c>
      <c r="F31" s="25"/>
      <c r="G31" s="51"/>
      <c r="H31" s="33"/>
      <c r="I31" s="20"/>
    </row>
    <row r="32" spans="2:9" ht="11.25">
      <c r="B32" s="32" t="s">
        <v>81</v>
      </c>
      <c r="C32" s="32"/>
      <c r="D32" s="32"/>
      <c r="E32" s="52" t="s">
        <v>82</v>
      </c>
      <c r="F32" s="25" t="s">
        <v>15</v>
      </c>
      <c r="G32" s="51">
        <v>0.16666666666666666</v>
      </c>
      <c r="H32" s="33"/>
      <c r="I32" s="20"/>
    </row>
    <row r="33" spans="2:9" ht="11.25">
      <c r="B33" s="32" t="s">
        <v>57</v>
      </c>
      <c r="C33" s="32"/>
      <c r="D33" s="32"/>
      <c r="E33" s="52" t="s">
        <v>56</v>
      </c>
      <c r="F33" s="25" t="s">
        <v>15</v>
      </c>
      <c r="G33" s="51">
        <v>0.16666666666666666</v>
      </c>
      <c r="H33" s="51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COUNTA(F24:F34)</f>
        <v>6</v>
      </c>
      <c r="G35" s="29">
        <f>SUM(G24:G34)</f>
        <v>0.9999999999999999</v>
      </c>
      <c r="H35" s="30">
        <f>SUM(H24:H34)</f>
        <v>0</v>
      </c>
      <c r="I35" s="28">
        <f>COUNTA(I24:I34)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52" t="s">
        <v>40</v>
      </c>
      <c r="F37" s="25" t="s">
        <v>15</v>
      </c>
      <c r="G37" s="51">
        <v>0.5</v>
      </c>
      <c r="H37" s="51"/>
      <c r="I37" s="20"/>
    </row>
    <row r="38" spans="2:9" ht="11.25">
      <c r="B38" s="32" t="s">
        <v>38</v>
      </c>
      <c r="C38" s="32"/>
      <c r="D38" s="32"/>
      <c r="E38" s="52" t="s">
        <v>39</v>
      </c>
      <c r="F38" s="25" t="s">
        <v>15</v>
      </c>
      <c r="G38" s="51">
        <v>0.5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20</v>
      </c>
      <c r="F40" s="28">
        <f>COUNTA(F36:F39)</f>
        <v>2</v>
      </c>
      <c r="G40" s="29">
        <f>SUM(G36:G39)</f>
        <v>1</v>
      </c>
      <c r="H40" s="30">
        <f>SUM(H36:H39)</f>
        <v>0</v>
      </c>
      <c r="I40" s="28">
        <f>COUNTA(I36:I39)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41</v>
      </c>
      <c r="C42" s="32"/>
      <c r="D42" s="32"/>
      <c r="E42" s="52" t="s">
        <v>54</v>
      </c>
      <c r="F42" s="25" t="s">
        <v>15</v>
      </c>
      <c r="G42" s="51">
        <v>1</v>
      </c>
      <c r="H42" s="33"/>
      <c r="I42" s="20"/>
    </row>
    <row r="43" spans="2:9" ht="11.25">
      <c r="B43" s="32" t="s">
        <v>64</v>
      </c>
      <c r="C43" s="32"/>
      <c r="D43" s="32"/>
      <c r="E43" s="52" t="s">
        <v>65</v>
      </c>
      <c r="F43" s="25"/>
      <c r="G43" s="51"/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20</v>
      </c>
      <c r="F45" s="28">
        <f>COUNTA(F41:F43)</f>
        <v>1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47</v>
      </c>
      <c r="C47" s="32"/>
      <c r="D47" s="32"/>
      <c r="E47" s="52" t="s">
        <v>48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83</v>
      </c>
      <c r="C48" s="32"/>
      <c r="D48" s="32"/>
      <c r="E48" s="52" t="s">
        <v>84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50</v>
      </c>
      <c r="C49" s="32"/>
      <c r="D49" s="32"/>
      <c r="E49" s="52" t="s">
        <v>51</v>
      </c>
      <c r="F49" s="25" t="s">
        <v>15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11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43</v>
      </c>
      <c r="C53" s="32"/>
      <c r="D53" s="32"/>
      <c r="E53" s="52" t="s">
        <v>49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85</v>
      </c>
      <c r="C54" s="32"/>
      <c r="D54" s="32"/>
      <c r="E54" s="52" t="s">
        <v>86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37</v>
      </c>
      <c r="C55" s="32"/>
      <c r="D55" s="32"/>
      <c r="E55" s="52" t="s">
        <v>58</v>
      </c>
      <c r="F55" s="25" t="s">
        <v>15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20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20</v>
      </c>
      <c r="F60" s="28">
        <f>F15+F23+F57+F51+F35+F45+F40</f>
        <v>21</v>
      </c>
      <c r="G60" s="43">
        <f>G15+G23+G57+G51+G35+G45+G40</f>
        <v>7</v>
      </c>
      <c r="H60" s="43">
        <f>H15+H23+H57+H51+H35+H45+H40</f>
        <v>0</v>
      </c>
      <c r="I60" s="28">
        <f>I15+I23+I57+I51+I35+I45+I40</f>
        <v>0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25</v>
      </c>
    </row>
    <row r="65" ht="12" hidden="1" thickTop="1">
      <c r="B65" s="48" t="s">
        <v>18</v>
      </c>
    </row>
    <row r="66" ht="11.25" hidden="1">
      <c r="B66" s="48" t="s">
        <v>17</v>
      </c>
    </row>
    <row r="67" ht="11.25" hidden="1">
      <c r="B67" s="49" t="s">
        <v>19</v>
      </c>
    </row>
    <row r="68" ht="11.25" hidden="1"/>
    <row r="69" ht="12" hidden="1" thickBot="1">
      <c r="B69" s="47" t="s">
        <v>26</v>
      </c>
    </row>
    <row r="70" ht="12" hidden="1" thickTop="1">
      <c r="B70" s="48" t="s">
        <v>23</v>
      </c>
    </row>
    <row r="71" ht="11.25" hidden="1">
      <c r="B71" s="63" t="s">
        <v>24</v>
      </c>
    </row>
    <row r="72" ht="11.25" hidden="1"/>
    <row r="73" ht="12" hidden="1" thickBot="1">
      <c r="B73" s="47" t="s">
        <v>27</v>
      </c>
    </row>
    <row r="74" ht="12" hidden="1" thickTop="1">
      <c r="B74" s="48" t="s">
        <v>21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 t="s">
        <v>15</v>
      </c>
    </row>
    <row r="83" ht="11.25" hidden="1">
      <c r="B83" s="49"/>
    </row>
    <row r="84" ht="11.25" hidden="1"/>
    <row r="85" ht="12" hidden="1" thickBot="1">
      <c r="B85" s="47" t="s">
        <v>30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6:I36 F34:I34 F22:I22 F24:I24 F41:I41 F39:I39 F50:I50 I52 I10 F14:I14 F16:I16">
      <formula1>#REF!</formula1>
    </dataValidation>
    <dataValidation type="list" showInputMessage="1" showErrorMessage="1" sqref="F37:F38 F47:F49 F42:F44 F25:F33 F17:F21 F53:F55">
      <formula1>$B$78:$B$79</formula1>
    </dataValidation>
    <dataValidation type="list" showInputMessage="1" showErrorMessage="1" sqref="I37:I38 I47:I49 I42:I44 I11:I13 I25:I33 I17:I21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3">
      <formula1>$B$78:$B$79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2021-06-15T13:36:41Z</dcterms:modified>
  <cp:category/>
  <cp:version/>
  <cp:contentType/>
  <cp:contentStatus/>
</cp:coreProperties>
</file>