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  <sheet name="Ballot Details" sheetId="2" r:id="rId2"/>
  </sheets>
  <definedNames>
    <definedName name="clearCoop">'Vote'!$E$18:$I$23</definedName>
    <definedName name="clearCoopVote">'Vote'!$G$18:$I$23</definedName>
    <definedName name="clearIndGen">'Vote'!$E$26:$I$37</definedName>
    <definedName name="clearIndGenVote">'Vote'!$G$26:$I$37</definedName>
    <definedName name="clearIndREP">'Vote'!$E$45:$I$47</definedName>
    <definedName name="clearIndREPVote">'Vote'!$G$45:$I$47</definedName>
    <definedName name="clearIOU">'Vote'!$E$50:$I$53</definedName>
    <definedName name="clearIOUVote">'Vote'!$G$50:$I$53</definedName>
    <definedName name="clearMarketers">'Vote'!$E$40:$I$42</definedName>
    <definedName name="clearMarketersVote">'Vote'!$G$40:$I$42</definedName>
    <definedName name="clearMuni">'Vote'!$E$56:$I$59</definedName>
    <definedName name="clearMuniVote">'Vote'!$G$56:$I$59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'Vote'!$F$38</definedName>
    <definedName name="countIndGenAbstain">'Vote'!$I$38</definedName>
    <definedName name="countIndREP">'Vote'!$F$48</definedName>
    <definedName name="countIndREPAbstain">'Vote'!$I$48</definedName>
    <definedName name="countIOU">'Vote'!$F$54</definedName>
    <definedName name="countIOUAbstain">'Vote'!$I$54</definedName>
    <definedName name="countMarketers">'Vote'!$F$43</definedName>
    <definedName name="countMarketersAbstain">'Vote'!$I$43</definedName>
    <definedName name="countMuni">'Vote'!$F$60</definedName>
    <definedName name="countMuniAbstain">'Vote'!$I$60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'Vote'!$G$25:$I$38</definedName>
    <definedName name="IndREP">'Vote'!$G$44:$I$48</definedName>
    <definedName name="IOU">'Vote'!$G$49:$I$54</definedName>
    <definedName name="Marketers">'Vote'!$G$39:$I$43</definedName>
    <definedName name="MotionStatus">'Vote'!$G$3</definedName>
    <definedName name="muni">'Vote'!$G$55:$I$60</definedName>
    <definedName name="Output_Area">'Vote'!$G$3:$H$4</definedName>
    <definedName name="PercentageVote">'Vote'!$F$6</definedName>
    <definedName name="_xlnm.Print_Area" localSheetId="0">'Vote'!$A$1:$J$67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'Vote'!$G$17:$H$63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<sst xmlns="http://schemas.openxmlformats.org/spreadsheetml/2006/main" count="148" uniqueCount="106">
  <si>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</si>
  <si>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</si>
  <si>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</si>
  <si>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</si>
  <si>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</si>
  <si>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</si>
  <si>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</si>
  <si>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</si>
  <si>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</si>
  <si>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</si>
  <si>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</si>
  <si>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</si>
  <si>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</si>
  <si>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</si>
  <si>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</si>
  <si>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</si>
  <si>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</si>
  <si>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</si>
  <si>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</si>
  <si>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</si>
  <si>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</si>
  <si>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</si>
  <si>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</si>
  <si>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</si>
  <si>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</si>
  <si>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</si>
  <si>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</si>
  <si>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</si>
  <si>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</si>
  <si>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</si>
  <si>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</si>
  <si>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</si>
  <si>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</si>
  <si>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</si>
  <si>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</si>
  <si>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</si>
  <si>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</si>
  <si>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</si>
  <si>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</si>
  <si>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</si>
  <si>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</si>
  <si>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</si>
  <si>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</si>
  <si>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</si>
  <si>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</si>
  <si>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</si>
  <si>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</si>
  <si>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</si>
  <si>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</si>
  <si>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</si>
  <si>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</si>
  <si>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</si>
  <si>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</si>
  <si>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</si>
  <si>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</si>
  <si>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</si>
  <si>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</si>
  <si>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</si>
  <si>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</si>
  <si>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</si>
  <si>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>Pedernales Electric Cooperative</t>
  </si>
  <si>
    <t>Katie Rich</t>
  </si>
  <si>
    <t>Christian Powell</t>
  </si>
  <si>
    <t>Exelon</t>
  </si>
  <si>
    <t>Key Capture Energy</t>
  </si>
  <si>
    <t>Calpine</t>
  </si>
  <si>
    <t>Lori Simpson</t>
  </si>
  <si>
    <t>Danny Musher</t>
  </si>
  <si>
    <t>Bryan Sams</t>
  </si>
  <si>
    <t>Austin Energy</t>
  </si>
  <si>
    <t xml:space="preserve">Smith Day  </t>
  </si>
  <si>
    <t>Enel Green Power NA</t>
  </si>
  <si>
    <t>Ann Coultas</t>
  </si>
  <si>
    <t>Just Energy</t>
  </si>
  <si>
    <t>Eric Blakey</t>
  </si>
  <si>
    <t xml:space="preserve">Blake Gross </t>
  </si>
  <si>
    <t>Andy Nguyen</t>
  </si>
  <si>
    <t>Broad Reach Power</t>
  </si>
  <si>
    <t xml:space="preserve">Bob Wittmeyer </t>
  </si>
  <si>
    <t>Date:  20210513</t>
  </si>
  <si>
    <t>Sierra Club</t>
  </si>
  <si>
    <t>Cyrus Reed</t>
  </si>
  <si>
    <t>Nucor</t>
  </si>
  <si>
    <t>Mark Smith</t>
  </si>
  <si>
    <t xml:space="preserve">Lower Colorado River Authority </t>
  </si>
  <si>
    <t>Tesla</t>
  </si>
  <si>
    <t>Arushi Sharma Frank</t>
  </si>
  <si>
    <t>ENGIE</t>
  </si>
  <si>
    <t>Bob Helton</t>
  </si>
  <si>
    <t>CenterPoint Energy</t>
  </si>
  <si>
    <t>Anthony Johnson</t>
  </si>
  <si>
    <t>PRS Motion:  To approve the Combined Ballot as presented (detailed on the "Ballot Details" tab)</t>
  </si>
  <si>
    <t>To approve the April 15, 2021 PRS Meeting Minutes as presented</t>
  </si>
  <si>
    <t>NPRR1064 - To endorse and forward to TAC the 4/15/21 PRS Report and Impact Analysis for NPRR1064</t>
  </si>
  <si>
    <t>NPRR1071 - To endorse and forward to TAC the 4/15/21 PRS Report and Impact Analysis for NPRR1071</t>
  </si>
  <si>
    <t>LPGRR068 - To endorse the RMS recommended priority of 2021 and rank of 3320 for LPGRR068</t>
  </si>
  <si>
    <t>PGRR088 - To endorse the ROS recommended priority of 2022 and rank of 3510 for PGRR088</t>
  </si>
  <si>
    <t>NPRR1063 - To recommend approval of NPRR1063 as amended by the 4/21/21 DC Energy comments</t>
  </si>
  <si>
    <t>Need &gt;50% to Pass</t>
  </si>
  <si>
    <t>Chris Smith</t>
  </si>
  <si>
    <t>NPRR1005 - To recommend approval of NPRR1005 as amended by the 4/7/21 Longhorn Power comments as revised by PRS</t>
  </si>
  <si>
    <t>Jupiter Power</t>
  </si>
  <si>
    <t>Invenergy</t>
  </si>
  <si>
    <t>Martey Downey</t>
  </si>
  <si>
    <t>Tom Burke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</si>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</sst>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91</v>
      </c>
      <c r="C3" s="70"/>
      <c r="D3" s="70"/>
      <c r="E3" s="6"/>
      <c r="F3" s="56" t="s">
        <v>22</v>
      </c>
      <c r="G3" s="66" t="s">
        <v>105</v>
      </c>
      <c r="H3" s="67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8"/>
      <c r="H4" s="67"/>
      <c r="I4" s="2" t="s">
        <v>32</v>
      </c>
    </row>
    <row r="5" spans="1:9" ht="23.25" customHeight="1">
      <c r="A5" s="12"/>
      <c r="B5" s="6" t="s">
        <v>79</v>
      </c>
      <c r="C5" s="15"/>
      <c r="D5" s="7"/>
      <c r="E5" s="6"/>
      <c r="F5" s="58" t="s">
        <v>20</v>
      </c>
      <c r="G5" s="59">
        <f>IF((G63+H63)=0,"",G63)</f>
        <v>7</v>
      </c>
      <c r="H5" s="59">
        <f>IF((G63+H63)=0,"",H63)</f>
        <v>0</v>
      </c>
      <c r="I5" s="60">
        <f>I63</f>
        <v>0</v>
      </c>
    </row>
    <row r="6" spans="2:9" ht="22.5" customHeight="1">
      <c r="B6" s="6" t="s">
        <v>58</v>
      </c>
      <c r="C6" s="14"/>
      <c r="D6" s="15"/>
      <c r="E6" s="16"/>
      <c r="F6" s="62" t="s">
        <v>98</v>
      </c>
      <c r="G6" s="61">
        <f>G64</f>
        <v>1</v>
      </c>
      <c r="H6" s="61">
        <f>H64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80</v>
      </c>
      <c r="C12" s="34"/>
      <c r="D12" s="37" t="s">
        <v>18</v>
      </c>
      <c r="E12" s="24" t="s">
        <v>81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82</v>
      </c>
      <c r="C13" s="34"/>
      <c r="D13" s="37" t="s">
        <v>19</v>
      </c>
      <c r="E13" s="24" t="s">
        <v>83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59</v>
      </c>
      <c r="C18" s="23"/>
      <c r="D18" s="23"/>
      <c r="E18" s="24" t="s">
        <v>61</v>
      </c>
      <c r="F18" s="25" t="s">
        <v>15</v>
      </c>
      <c r="G18" s="50">
        <v>0.25</v>
      </c>
      <c r="H18" s="26"/>
      <c r="I18" s="20"/>
    </row>
    <row r="19" spans="2:9" s="22" customFormat="1" ht="11.25">
      <c r="B19" s="23" t="s">
        <v>34</v>
      </c>
      <c r="C19" s="23"/>
      <c r="D19" s="23"/>
      <c r="E19" s="24" t="s">
        <v>45</v>
      </c>
      <c r="F19" s="25"/>
      <c r="G19" s="50"/>
      <c r="H19" s="26"/>
      <c r="I19" s="20"/>
    </row>
    <row r="20" spans="2:9" s="22" customFormat="1" ht="11.25">
      <c r="B20" s="23" t="s">
        <v>60</v>
      </c>
      <c r="C20" s="23"/>
      <c r="D20" s="23"/>
      <c r="E20" s="24" t="s">
        <v>62</v>
      </c>
      <c r="F20" s="25" t="s">
        <v>15</v>
      </c>
      <c r="G20" s="50">
        <v>0.25</v>
      </c>
      <c r="H20" s="26"/>
      <c r="I20" s="20"/>
    </row>
    <row r="21" spans="2:9" s="22" customFormat="1" ht="11.25">
      <c r="B21" s="23" t="s">
        <v>84</v>
      </c>
      <c r="C21" s="23"/>
      <c r="D21" s="23"/>
      <c r="E21" s="24" t="s">
        <v>76</v>
      </c>
      <c r="F21" s="25" t="s">
        <v>15</v>
      </c>
      <c r="G21" s="50">
        <v>0.25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0.25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4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0.1111111111111111</v>
      </c>
      <c r="H26" s="33"/>
      <c r="I26" s="20"/>
    </row>
    <row r="27" spans="2:9" ht="11.25">
      <c r="B27" s="32" t="s">
        <v>63</v>
      </c>
      <c r="C27" s="32"/>
      <c r="D27" s="32"/>
      <c r="E27" s="52" t="s">
        <v>66</v>
      </c>
      <c r="F27" s="25"/>
      <c r="G27" s="51"/>
      <c r="H27" s="33"/>
      <c r="I27" s="20"/>
    </row>
    <row r="28" spans="2:9" ht="11.25">
      <c r="B28" s="32" t="s">
        <v>85</v>
      </c>
      <c r="C28" s="32"/>
      <c r="D28" s="32"/>
      <c r="E28" s="52" t="s">
        <v>86</v>
      </c>
      <c r="F28" s="25"/>
      <c r="G28" s="51"/>
      <c r="H28" s="33"/>
      <c r="I28" s="20"/>
    </row>
    <row r="29" spans="2:9" ht="11.25">
      <c r="B29" s="32" t="s">
        <v>87</v>
      </c>
      <c r="C29" s="32"/>
      <c r="D29" s="32"/>
      <c r="E29" s="52" t="s">
        <v>88</v>
      </c>
      <c r="F29" s="25" t="s">
        <v>15</v>
      </c>
      <c r="G29" s="51">
        <v>0.1111111111111111</v>
      </c>
      <c r="H29" s="33"/>
      <c r="I29" s="20"/>
    </row>
    <row r="30" spans="2:9" ht="11.25">
      <c r="B30" s="32" t="s">
        <v>77</v>
      </c>
      <c r="C30" s="32"/>
      <c r="D30" s="32"/>
      <c r="E30" s="52" t="s">
        <v>78</v>
      </c>
      <c r="F30" s="25" t="s">
        <v>15</v>
      </c>
      <c r="G30" s="51">
        <v>0.1111111111111111</v>
      </c>
      <c r="H30" s="33"/>
      <c r="I30" s="20"/>
    </row>
    <row r="31" spans="2:9" ht="11.25">
      <c r="B31" s="32" t="s">
        <v>64</v>
      </c>
      <c r="C31" s="32"/>
      <c r="D31" s="32"/>
      <c r="E31" s="52" t="s">
        <v>67</v>
      </c>
      <c r="F31" s="25" t="s">
        <v>15</v>
      </c>
      <c r="G31" s="51">
        <v>0.1111111111111111</v>
      </c>
      <c r="H31" s="33"/>
      <c r="I31" s="20"/>
    </row>
    <row r="32" spans="2:9" ht="11.25">
      <c r="B32" s="32" t="s">
        <v>101</v>
      </c>
      <c r="C32" s="32"/>
      <c r="D32" s="32"/>
      <c r="E32" s="52" t="s">
        <v>103</v>
      </c>
      <c r="F32" s="25" t="s">
        <v>15</v>
      </c>
      <c r="G32" s="51">
        <v>0.1111111111111111</v>
      </c>
      <c r="H32" s="33"/>
      <c r="I32" s="20"/>
    </row>
    <row r="33" spans="2:9" ht="11.25">
      <c r="B33" s="32" t="s">
        <v>102</v>
      </c>
      <c r="C33" s="32"/>
      <c r="D33" s="32"/>
      <c r="E33" s="52" t="s">
        <v>104</v>
      </c>
      <c r="F33" s="25" t="s">
        <v>15</v>
      </c>
      <c r="G33" s="51">
        <v>0.1111111111111111</v>
      </c>
      <c r="H33" s="33"/>
      <c r="I33" s="20"/>
    </row>
    <row r="34" spans="2:9" ht="11.25">
      <c r="B34" s="32" t="s">
        <v>71</v>
      </c>
      <c r="C34" s="32"/>
      <c r="D34" s="32"/>
      <c r="E34" s="52" t="s">
        <v>72</v>
      </c>
      <c r="F34" s="25" t="s">
        <v>15</v>
      </c>
      <c r="G34" s="51">
        <v>0.1111111111111111</v>
      </c>
      <c r="H34" s="33"/>
      <c r="I34" s="20"/>
    </row>
    <row r="35" spans="2:9" ht="11.25">
      <c r="B35" s="32" t="s">
        <v>65</v>
      </c>
      <c r="C35" s="32"/>
      <c r="D35" s="32"/>
      <c r="E35" s="52" t="s">
        <v>68</v>
      </c>
      <c r="F35" s="25" t="s">
        <v>15</v>
      </c>
      <c r="G35" s="51">
        <v>0.1111111111111111</v>
      </c>
      <c r="H35" s="33"/>
      <c r="I35" s="20"/>
    </row>
    <row r="36" spans="2:9" ht="11.25">
      <c r="B36" s="32" t="s">
        <v>56</v>
      </c>
      <c r="C36" s="32"/>
      <c r="D36" s="32"/>
      <c r="E36" s="52" t="s">
        <v>55</v>
      </c>
      <c r="F36" s="25" t="s">
        <v>15</v>
      </c>
      <c r="G36" s="51">
        <v>0.1111111111111111</v>
      </c>
      <c r="H36" s="51"/>
      <c r="I36" s="20"/>
    </row>
    <row r="37" spans="2:9" ht="8.2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20</v>
      </c>
      <c r="F38" s="28">
        <f>COUNTA(F25:F37)</f>
        <v>9</v>
      </c>
      <c r="G38" s="29">
        <f>SUM(G25:G37)</f>
        <v>1.0000000000000002</v>
      </c>
      <c r="H38" s="30">
        <f>SUM(H25:H37)</f>
        <v>0</v>
      </c>
      <c r="I38" s="28">
        <f>COUNTA(I25:I37)</f>
        <v>0</v>
      </c>
    </row>
    <row r="39" spans="2:9" ht="11.25">
      <c r="B39" s="6" t="s">
        <v>12</v>
      </c>
      <c r="C39" s="6"/>
      <c r="D39" s="6"/>
      <c r="E39" s="16"/>
      <c r="F39" s="20"/>
      <c r="G39" s="21"/>
      <c r="H39" s="21"/>
      <c r="I39" s="20"/>
    </row>
    <row r="40" spans="2:9" ht="11.25">
      <c r="B40" s="32" t="s">
        <v>36</v>
      </c>
      <c r="C40" s="32"/>
      <c r="D40" s="32"/>
      <c r="E40" s="52" t="s">
        <v>40</v>
      </c>
      <c r="F40" s="25" t="s">
        <v>15</v>
      </c>
      <c r="G40" s="51">
        <v>0.5</v>
      </c>
      <c r="H40" s="51"/>
      <c r="I40" s="20"/>
    </row>
    <row r="41" spans="2:9" ht="11.25">
      <c r="B41" s="32" t="s">
        <v>38</v>
      </c>
      <c r="C41" s="32"/>
      <c r="D41" s="32"/>
      <c r="E41" s="52" t="s">
        <v>39</v>
      </c>
      <c r="F41" s="25" t="s">
        <v>15</v>
      </c>
      <c r="G41" s="51">
        <v>0.5</v>
      </c>
      <c r="H41" s="33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4"/>
      <c r="C43" s="14"/>
      <c r="D43" s="14"/>
      <c r="E43" s="1" t="s">
        <v>20</v>
      </c>
      <c r="F43" s="28">
        <f>COUNTA(F39:F42)</f>
        <v>2</v>
      </c>
      <c r="G43" s="29">
        <f>SUM(G39:G42)</f>
        <v>1</v>
      </c>
      <c r="H43" s="30">
        <f>SUM(H39:H42)</f>
        <v>0</v>
      </c>
      <c r="I43" s="28">
        <f>COUNTA(I39:I42)</f>
        <v>0</v>
      </c>
    </row>
    <row r="44" spans="2:9" ht="11.25">
      <c r="B44" s="6" t="s">
        <v>9</v>
      </c>
      <c r="C44" s="14"/>
      <c r="D44" s="14"/>
      <c r="E44" s="16"/>
      <c r="F44" s="20"/>
      <c r="G44" s="21"/>
      <c r="H44" s="21"/>
      <c r="I44" s="20"/>
    </row>
    <row r="45" spans="2:9" ht="11.25">
      <c r="B45" s="32" t="s">
        <v>41</v>
      </c>
      <c r="C45" s="32"/>
      <c r="D45" s="32"/>
      <c r="E45" s="52" t="s">
        <v>53</v>
      </c>
      <c r="F45" s="25" t="s">
        <v>15</v>
      </c>
      <c r="G45" s="51">
        <v>0.5</v>
      </c>
      <c r="H45" s="33"/>
      <c r="I45" s="20"/>
    </row>
    <row r="46" spans="2:9" ht="11.25">
      <c r="B46" s="32" t="s">
        <v>73</v>
      </c>
      <c r="C46" s="32"/>
      <c r="D46" s="32"/>
      <c r="E46" s="52" t="s">
        <v>74</v>
      </c>
      <c r="F46" s="25" t="s">
        <v>15</v>
      </c>
      <c r="G46" s="51">
        <v>0.5</v>
      </c>
      <c r="H46" s="33"/>
      <c r="I46" s="20"/>
    </row>
    <row r="47" spans="2:9" ht="7.5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6"/>
      <c r="C48" s="14"/>
      <c r="D48" s="14"/>
      <c r="E48" s="1" t="s">
        <v>20</v>
      </c>
      <c r="F48" s="28">
        <f>COUNTA(F44:F46)</f>
        <v>2</v>
      </c>
      <c r="G48" s="29">
        <f>SUM(G44:G46)</f>
        <v>1</v>
      </c>
      <c r="H48" s="30">
        <f>SUM(H44:H46)</f>
        <v>0</v>
      </c>
      <c r="I48" s="28">
        <f>COUNTA(I44:I46)</f>
        <v>0</v>
      </c>
    </row>
    <row r="49" spans="2:9" ht="11.25">
      <c r="B49" s="6" t="s">
        <v>0</v>
      </c>
      <c r="C49" s="6"/>
      <c r="D49" s="6"/>
      <c r="E49" s="16"/>
      <c r="F49" s="20"/>
      <c r="G49" s="21"/>
      <c r="H49" s="21"/>
      <c r="I49" s="20"/>
    </row>
    <row r="50" spans="2:9" ht="11.25">
      <c r="B50" s="32" t="s">
        <v>47</v>
      </c>
      <c r="C50" s="32"/>
      <c r="D50" s="32"/>
      <c r="E50" s="52" t="s">
        <v>48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89</v>
      </c>
      <c r="C51" s="32"/>
      <c r="D51" s="32"/>
      <c r="E51" s="52" t="s">
        <v>90</v>
      </c>
      <c r="F51" s="25" t="s">
        <v>15</v>
      </c>
      <c r="G51" s="51">
        <v>0.3333333333333333</v>
      </c>
      <c r="H51" s="51"/>
      <c r="I51" s="20"/>
    </row>
    <row r="52" spans="2:9" ht="11.25">
      <c r="B52" s="32" t="s">
        <v>49</v>
      </c>
      <c r="C52" s="32"/>
      <c r="D52" s="32"/>
      <c r="E52" s="52" t="s">
        <v>75</v>
      </c>
      <c r="F52" s="25" t="s">
        <v>15</v>
      </c>
      <c r="G52" s="51">
        <v>0.3333333333333333</v>
      </c>
      <c r="H52" s="51"/>
      <c r="I52" s="20"/>
    </row>
    <row r="53" spans="2:9" ht="6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20</v>
      </c>
      <c r="F54" s="28">
        <f>COUNTA(F49:F53)</f>
        <v>3</v>
      </c>
      <c r="G54" s="29">
        <f>SUM(G49:G53)</f>
        <v>1</v>
      </c>
      <c r="H54" s="30">
        <f>SUM(H49:H53)</f>
        <v>0</v>
      </c>
      <c r="I54" s="28">
        <f>COUNTA(I49:I53)</f>
        <v>0</v>
      </c>
    </row>
    <row r="55" spans="2:9" ht="11.25">
      <c r="B55" s="6" t="s">
        <v>11</v>
      </c>
      <c r="C55" s="6"/>
      <c r="D55" s="6"/>
      <c r="E55" s="6"/>
      <c r="F55" s="6"/>
      <c r="G55" s="31"/>
      <c r="H55" s="31"/>
      <c r="I55" s="20"/>
    </row>
    <row r="56" spans="2:9" ht="11.25">
      <c r="B56" s="32" t="s">
        <v>43</v>
      </c>
      <c r="C56" s="32"/>
      <c r="D56" s="32"/>
      <c r="E56" s="52" t="s">
        <v>70</v>
      </c>
      <c r="F56" s="25" t="s">
        <v>15</v>
      </c>
      <c r="G56" s="51">
        <v>0.3333333333333333</v>
      </c>
      <c r="H56" s="51"/>
      <c r="I56" s="20"/>
    </row>
    <row r="57" spans="2:9" ht="11.25">
      <c r="B57" s="32" t="s">
        <v>69</v>
      </c>
      <c r="C57" s="32"/>
      <c r="D57" s="32"/>
      <c r="E57" s="52" t="s">
        <v>99</v>
      </c>
      <c r="F57" s="25" t="s">
        <v>15</v>
      </c>
      <c r="G57" s="51">
        <v>0.3333333333333333</v>
      </c>
      <c r="H57" s="51"/>
      <c r="I57" s="20"/>
    </row>
    <row r="58" spans="2:9" ht="11.25">
      <c r="B58" s="32" t="s">
        <v>37</v>
      </c>
      <c r="C58" s="32"/>
      <c r="D58" s="32"/>
      <c r="E58" s="52" t="s">
        <v>57</v>
      </c>
      <c r="F58" s="25" t="s">
        <v>15</v>
      </c>
      <c r="G58" s="51">
        <v>0.3333333333333333</v>
      </c>
      <c r="H58" s="51"/>
      <c r="I58" s="20"/>
    </row>
    <row r="59" spans="2:9" ht="7.5" customHeight="1">
      <c r="B59" s="14"/>
      <c r="C59" s="14"/>
      <c r="D59" s="14"/>
      <c r="E59" s="16"/>
      <c r="F59" s="20"/>
      <c r="G59" s="21"/>
      <c r="H59" s="21"/>
      <c r="I59" s="20"/>
    </row>
    <row r="60" spans="2:9" ht="11.25">
      <c r="B60" s="14"/>
      <c r="C60" s="14"/>
      <c r="D60" s="14"/>
      <c r="E60" s="1" t="s">
        <v>20</v>
      </c>
      <c r="F60" s="28">
        <f>COUNTA(F55:F59)</f>
        <v>3</v>
      </c>
      <c r="G60" s="29">
        <f>SUM(G55:G59)</f>
        <v>1</v>
      </c>
      <c r="H60" s="30">
        <f>SUM(H55:H59)</f>
        <v>0</v>
      </c>
      <c r="I60" s="28">
        <f>COUNTA(I55:I59)</f>
        <v>0</v>
      </c>
    </row>
    <row r="61" spans="2:9" ht="11.25">
      <c r="B61" s="6" t="s">
        <v>8</v>
      </c>
      <c r="C61" s="14"/>
      <c r="D61" s="14"/>
      <c r="E61" s="38"/>
      <c r="F61" s="8"/>
      <c r="G61" s="39"/>
      <c r="H61" s="40"/>
      <c r="I61" s="11"/>
    </row>
    <row r="62" spans="2:9" ht="11.25">
      <c r="B62" s="16"/>
      <c r="C62" s="14"/>
      <c r="D62" s="14"/>
      <c r="E62" s="16"/>
      <c r="F62" s="8"/>
      <c r="G62" s="41"/>
      <c r="H62" s="41"/>
      <c r="I62" s="42" t="s">
        <v>7</v>
      </c>
    </row>
    <row r="63" spans="2:9" ht="12" thickBot="1">
      <c r="B63" s="16"/>
      <c r="C63" s="6"/>
      <c r="D63" s="6"/>
      <c r="E63" s="1" t="s">
        <v>20</v>
      </c>
      <c r="F63" s="28">
        <f>F16+F24+F60+F54+F38+F48+F43</f>
        <v>27</v>
      </c>
      <c r="G63" s="43">
        <f>G16+G24+G60+G54+G38+G48+G43</f>
        <v>7</v>
      </c>
      <c r="H63" s="43">
        <f>H16+H24+H60+H54+H38+H48+H43</f>
        <v>0</v>
      </c>
      <c r="I63" s="28">
        <f>I16+I24+I60+I54+I38+I48+I43</f>
        <v>0</v>
      </c>
    </row>
    <row r="64" spans="2:9" ht="12.75" thickBot="1" thickTop="1">
      <c r="B64" s="44"/>
      <c r="C64" s="16"/>
      <c r="D64" s="16"/>
      <c r="E64" s="16"/>
      <c r="F64" s="1" t="s">
        <v>5</v>
      </c>
      <c r="G64" s="45">
        <f>IF((G63+H63)=0,"",G63/(G63+H63))</f>
        <v>1</v>
      </c>
      <c r="H64" s="45">
        <f>IF((G63+H63)=0,"",H63/(G63+H63))</f>
        <v>0</v>
      </c>
      <c r="I64" s="19"/>
    </row>
    <row r="65" spans="2:9" ht="12" thickTop="1">
      <c r="B65" s="44"/>
      <c r="C65" s="16"/>
      <c r="D65" s="16"/>
      <c r="E65" s="16"/>
      <c r="F65" s="8"/>
      <c r="G65" s="8"/>
      <c r="H65" s="8"/>
      <c r="I65" s="11"/>
    </row>
    <row r="67" ht="12" hidden="1" thickBot="1">
      <c r="B67" s="47" t="s">
        <v>25</v>
      </c>
    </row>
    <row r="68" ht="12" hidden="1" thickTop="1">
      <c r="B68" s="48" t="s">
        <v>18</v>
      </c>
    </row>
    <row r="69" ht="11.25" hidden="1">
      <c r="B69" s="48" t="s">
        <v>17</v>
      </c>
    </row>
    <row r="70" ht="11.25" hidden="1">
      <c r="B70" s="49" t="s">
        <v>19</v>
      </c>
    </row>
    <row r="71" ht="11.25" hidden="1"/>
    <row r="72" ht="12" hidden="1" thickBot="1">
      <c r="B72" s="47" t="s">
        <v>26</v>
      </c>
    </row>
    <row r="73" ht="12" hidden="1" thickTop="1">
      <c r="B73" s="48" t="s">
        <v>23</v>
      </c>
    </row>
    <row r="74" ht="11.25" hidden="1">
      <c r="B74" s="63" t="s">
        <v>24</v>
      </c>
    </row>
    <row r="75" ht="11.25" hidden="1"/>
    <row r="76" ht="12" hidden="1" thickBot="1">
      <c r="B76" s="47" t="s">
        <v>27</v>
      </c>
    </row>
    <row r="77" ht="12" hidden="1" thickTop="1">
      <c r="B77" s="48" t="s">
        <v>21</v>
      </c>
    </row>
    <row r="78" ht="11.25" hidden="1">
      <c r="B78" s="49"/>
    </row>
    <row r="79" ht="11.25" hidden="1"/>
    <row r="80" ht="12" hidden="1" thickBot="1">
      <c r="B80" s="47" t="s">
        <v>28</v>
      </c>
    </row>
    <row r="81" ht="12" hidden="1" thickTop="1">
      <c r="B81" s="48" t="s">
        <v>15</v>
      </c>
    </row>
    <row r="82" ht="11.25" hidden="1">
      <c r="B82" s="49"/>
    </row>
    <row r="83" ht="11.25" hidden="1"/>
    <row r="84" ht="12" hidden="1" thickBot="1">
      <c r="B84" s="47" t="s">
        <v>29</v>
      </c>
    </row>
    <row r="85" ht="12" hidden="1" thickTop="1">
      <c r="B85" s="48" t="s">
        <v>15</v>
      </c>
    </row>
    <row r="86" ht="11.25" hidden="1">
      <c r="B86" s="49"/>
    </row>
    <row r="87" ht="11.25" hidden="1"/>
    <row r="88" ht="12" hidden="1" thickBot="1">
      <c r="B88" s="47" t="s">
        <v>30</v>
      </c>
    </row>
    <row r="89" ht="12" hidden="1" thickTop="1">
      <c r="B89" s="48">
        <v>1</v>
      </c>
    </row>
    <row r="90" ht="11.25" hidden="1">
      <c r="B90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9:I59 F49:I49 F39:I39 F37:I37 F23:I23 F25:I25 F44:I44 F42:I42 F53:I53 I55 I10 F15:I15 F17:I17">
      <formula1>#REF!</formula1>
    </dataValidation>
    <dataValidation type="list" showInputMessage="1" showErrorMessage="1" sqref="F40:F41 F56:F58 F18:F22 F26:F36 F45:F47 F50:F52">
      <formula1>$B$81:$B$82</formula1>
    </dataValidation>
    <dataValidation type="list" showInputMessage="1" showErrorMessage="1" sqref="I40:I41 I56:I58 I18:I22 I26:I36 I11:I14 I45:I47 I50:I52">
      <formula1>$B$77:$B$78</formula1>
    </dataValidation>
    <dataValidation type="list" showInputMessage="1" showErrorMessage="1" sqref="F10">
      <formula1>$B$89:$B$90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$B$73:$B$74</formula1>
    </dataValidation>
    <dataValidation type="list" allowBlank="1" showInputMessage="1" showErrorMessage="1" sqref="F11:F14">
      <formula1>$B$81:$B$82</formula1>
    </dataValidation>
    <dataValidation type="list" showInputMessage="1" showErrorMessage="1" sqref="D11:D14">
      <formula1>$B$68:$B$70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="280" zoomScaleNormal="280" zoomScalePageLayoutView="0" workbookViewId="0" topLeftCell="A1">
      <selection activeCell="A7" sqref="A7"/>
    </sheetView>
  </sheetViews>
  <sheetFormatPr defaultColWidth="9.140625" defaultRowHeight="12.75"/>
  <cols>
    <col min="1" max="1" width="88.7109375" style="0" customWidth="1"/>
  </cols>
  <sheetData>
    <row r="1" ht="12.75">
      <c r="A1" s="64" t="s">
        <v>92</v>
      </c>
    </row>
    <row r="2" ht="12.75">
      <c r="A2" s="64" t="s">
        <v>93</v>
      </c>
    </row>
    <row r="3" ht="12.75">
      <c r="A3" s="64" t="s">
        <v>94</v>
      </c>
    </row>
    <row r="4" ht="12.75">
      <c r="A4" s="64" t="s">
        <v>95</v>
      </c>
    </row>
    <row r="5" ht="12.75">
      <c r="A5" s="64" t="s">
        <v>96</v>
      </c>
    </row>
    <row r="6" ht="12.75">
      <c r="A6" s="64" t="s">
        <v>97</v>
      </c>
    </row>
    <row r="7" ht="12.75">
      <c r="A7" s="64" t="s">
        <v>100</v>
      </c>
    </row>
    <row r="9" ht="12.75">
      <c r="A9" s="65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051321</cp:lastModifiedBy>
  <cp:lastPrinted>2001-05-29T14:33:52Z</cp:lastPrinted>
  <dcterms:created xsi:type="dcterms:W3CDTF">2000-03-13T15:50:20Z</dcterms:created>
  <dcterms:modified xsi:type="dcterms:W3CDTF">2021-05-13T17:16:03Z</dcterms:modified>
  <cp:category/>
  <cp:version/>
  <cp:contentType/>
  <cp:contentStatus/>
</cp:coreProperties>
</file>