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<sst xmlns="http://schemas.openxmlformats.org/spreadsheetml/2006/main" count="131" uniqueCount="91">
  <si>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</si>
  <si>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</si>
  <si>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</si>
  <si>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</si>
  <si>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</si>
  <si>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</si>
  <si>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</si>
  <si>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</si>
  <si>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</si>
  <si>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</si>
  <si>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</si>
  <si>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</si>
  <si>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</si>
  <si>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</si>
  <si>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</si>
  <si>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</si>
  <si>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</si>
  <si>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</si>
  <si>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</si>
  <si>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</si>
  <si>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</si>
  <si>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</si>
  <si>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</si>
  <si>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</si>
  <si>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</si>
  <si>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</si>
  <si>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</si>
  <si>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</si>
  <si>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</si>
  <si>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</si>
  <si>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</si>
  <si>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</si>
  <si>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</si>
  <si>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</si>
  <si>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</si>
  <si>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</si>
  <si>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</si>
  <si>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</si>
  <si>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</si>
  <si>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</si>
  <si>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</si>
  <si>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</si>
  <si>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</si>
  <si>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</si>
  <si>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</si>
  <si>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</si>
  <si>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</si>
  <si>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</si>
  <si>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</si>
  <si>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</si>
  <si>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</si>
  <si>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</si>
  <si>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</si>
  <si>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</si>
  <si>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</si>
  <si>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</si>
  <si>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</si>
  <si>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</si>
  <si>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</si>
  <si>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</si>
  <si>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</si>
  <si>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</si>
  <si>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</si>
  <si>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</si>
  <si>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</si>
  <si>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</si>
  <si>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</si>
  <si>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</si>
  <si>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</si>
  <si>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</si>
  <si>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</si>
  <si>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</si>
  <si>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</si>
  <si>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</si>
  <si>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</si>
  <si>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</si>
  <si>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</si>
  <si>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</si>
  <si>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</si>
  <si>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</si>
  <si>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</si>
  <si>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</si>
  <si>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Date:  20210211</t>
  </si>
  <si>
    <t>Emily Jolly</t>
  </si>
  <si>
    <t>Tesla</t>
  </si>
  <si>
    <t>Arushi Sharma Frank</t>
  </si>
  <si>
    <t>Need &gt;50% to Pass</t>
  </si>
  <si>
    <t>PRS Motion:  To recommend approval of NPRR1060 as amended by the 1/8/21 ERCOT comments</t>
  </si>
  <si>
    <t>Jupiter Power</t>
  </si>
  <si>
    <t>Marty Downey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</si>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</sst>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87</v>
      </c>
      <c r="C3" s="69"/>
      <c r="D3" s="69"/>
      <c r="E3" s="6"/>
      <c r="F3" s="56" t="s">
        <v>22</v>
      </c>
      <c r="G3" s="65" t="s">
        <v>90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20</v>
      </c>
      <c r="G5" s="59">
        <f>IF((G59+H59)=0,"",G59)</f>
        <v>6.5</v>
      </c>
      <c r="H5" s="59">
        <f>IF((G59+H59)=0,"",H59)</f>
        <v>0.5</v>
      </c>
      <c r="I5" s="60">
        <f>I59</f>
        <v>1</v>
      </c>
    </row>
    <row r="6" spans="2:9" ht="22.5" customHeight="1">
      <c r="B6" s="6" t="s">
        <v>58</v>
      </c>
      <c r="C6" s="14"/>
      <c r="D6" s="15"/>
      <c r="E6" s="16"/>
      <c r="F6" s="62" t="s">
        <v>86</v>
      </c>
      <c r="G6" s="61">
        <f>G60</f>
        <v>0.9285714285714286</v>
      </c>
      <c r="H6" s="61">
        <f>H60</f>
        <v>0.07142857142857142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>
        <v>0.25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>
        <v>0.2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 t="s">
        <v>15</v>
      </c>
      <c r="G18" s="50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83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/>
      <c r="H25" s="33"/>
      <c r="I25" s="20" t="s">
        <v>21</v>
      </c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>
        <v>0.16666666666666666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15</v>
      </c>
      <c r="G28" s="51">
        <v>0.16666666666666666</v>
      </c>
      <c r="H28" s="33"/>
      <c r="I28" s="20"/>
    </row>
    <row r="29" spans="2:9" ht="11.25">
      <c r="B29" s="32" t="s">
        <v>84</v>
      </c>
      <c r="C29" s="32"/>
      <c r="D29" s="32"/>
      <c r="E29" s="52" t="s">
        <v>85</v>
      </c>
      <c r="F29" s="25" t="s">
        <v>15</v>
      </c>
      <c r="G29" s="51">
        <v>0.16666666666666666</v>
      </c>
      <c r="H29" s="33"/>
      <c r="I29" s="20"/>
    </row>
    <row r="30" spans="2:9" ht="11.25">
      <c r="B30" s="32" t="s">
        <v>68</v>
      </c>
      <c r="C30" s="32"/>
      <c r="D30" s="32"/>
      <c r="E30" s="52" t="s">
        <v>71</v>
      </c>
      <c r="F30" s="25" t="s">
        <v>15</v>
      </c>
      <c r="G30" s="51">
        <v>0.16666666666666666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64" t="s">
        <v>15</v>
      </c>
      <c r="G31" s="51">
        <v>0.16666666666666666</v>
      </c>
      <c r="H31" s="33"/>
      <c r="I31" s="20"/>
    </row>
    <row r="32" spans="2:9" ht="11.25">
      <c r="B32" s="32" t="s">
        <v>56</v>
      </c>
      <c r="C32" s="32"/>
      <c r="D32" s="32"/>
      <c r="E32" s="52" t="s">
        <v>55</v>
      </c>
      <c r="F32" s="25" t="s">
        <v>15</v>
      </c>
      <c r="G32" s="51">
        <v>0.16666666666666666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COUNTA(F24:F33)</f>
        <v>7</v>
      </c>
      <c r="G34" s="29">
        <f>SUM(G24:G33)</f>
        <v>0.9999999999999999</v>
      </c>
      <c r="H34" s="30">
        <f>SUM(H24:H33)</f>
        <v>0</v>
      </c>
      <c r="I34" s="28">
        <f>COUNTA(I24:I33)</f>
        <v>1</v>
      </c>
    </row>
    <row r="35" spans="2:9" ht="11.25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36</v>
      </c>
      <c r="C36" s="32"/>
      <c r="D36" s="32"/>
      <c r="E36" s="52" t="s">
        <v>40</v>
      </c>
      <c r="F36" s="25" t="s">
        <v>15</v>
      </c>
      <c r="G36" s="51">
        <v>0.5</v>
      </c>
      <c r="H36" s="51"/>
      <c r="I36" s="20"/>
    </row>
    <row r="37" spans="2:9" ht="11.25">
      <c r="B37" s="32" t="s">
        <v>38</v>
      </c>
      <c r="C37" s="32"/>
      <c r="D37" s="32"/>
      <c r="E37" s="52" t="s">
        <v>39</v>
      </c>
      <c r="F37" s="25" t="s">
        <v>15</v>
      </c>
      <c r="G37" s="51"/>
      <c r="H37" s="51">
        <v>0.5</v>
      </c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0.5</v>
      </c>
      <c r="H39" s="30">
        <f>SUM(H35:H38)</f>
        <v>0.5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41</v>
      </c>
      <c r="C41" s="32"/>
      <c r="D41" s="32"/>
      <c r="E41" s="52" t="s">
        <v>53</v>
      </c>
      <c r="F41" s="25" t="s">
        <v>15</v>
      </c>
      <c r="G41" s="51">
        <v>0.5</v>
      </c>
      <c r="H41" s="33"/>
      <c r="I41" s="20"/>
    </row>
    <row r="42" spans="2:9" ht="11.25">
      <c r="B42" s="32" t="s">
        <v>78</v>
      </c>
      <c r="C42" s="32"/>
      <c r="D42" s="32"/>
      <c r="E42" s="52" t="s">
        <v>79</v>
      </c>
      <c r="F42" s="25" t="s">
        <v>15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47</v>
      </c>
      <c r="C46" s="32"/>
      <c r="D46" s="32"/>
      <c r="E46" s="52" t="s">
        <v>48</v>
      </c>
      <c r="F46" s="25" t="s">
        <v>15</v>
      </c>
      <c r="G46" s="51">
        <v>0.3333333333333333</v>
      </c>
      <c r="H46" s="51"/>
      <c r="I46" s="20"/>
    </row>
    <row r="47" spans="2:9" ht="11.25">
      <c r="B47" s="32" t="s">
        <v>72</v>
      </c>
      <c r="C47" s="32"/>
      <c r="D47" s="32"/>
      <c r="E47" s="52" t="s">
        <v>80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49</v>
      </c>
      <c r="C48" s="32"/>
      <c r="D48" s="32"/>
      <c r="E48" s="52" t="s">
        <v>81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11.25">
      <c r="B53" s="32" t="s">
        <v>73</v>
      </c>
      <c r="C53" s="32"/>
      <c r="D53" s="32"/>
      <c r="E53" s="52" t="s">
        <v>74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37</v>
      </c>
      <c r="C54" s="32"/>
      <c r="D54" s="32"/>
      <c r="E54" s="52" t="s">
        <v>57</v>
      </c>
      <c r="F54" s="25" t="s">
        <v>15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F15+F23+F56+F50+F34+F44+F39</f>
        <v>25</v>
      </c>
      <c r="G59" s="43">
        <f>G15+G23+G56+G50+G34+G44+G39</f>
        <v>6.5</v>
      </c>
      <c r="H59" s="43">
        <f>H15+H23+H56+H50+H34+H44+H39</f>
        <v>0.5</v>
      </c>
      <c r="I59" s="28">
        <f>I15+I23+I56+I50+I34+I44+I39</f>
        <v>1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0.9285714285714286</v>
      </c>
      <c r="H60" s="45">
        <f>IF((G59+H59)=0,"",H59/(G59+H59))</f>
        <v>0.07142857142857142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2:I22 F24:I24 F40:I40 F38:I38 F49:I49 I51 I10 F14:I14 F16:I16">
      <formula1>#REF!</formula1>
    </dataValidation>
    <dataValidation type="list" showInputMessage="1" showErrorMessage="1" sqref="F36:F37 F52:F54 F17:F21 F25:F32 F41:F43 F46:F48">
      <formula1>$B$77:$B$78</formula1>
    </dataValidation>
    <dataValidation type="list" showInputMessage="1" showErrorMessage="1" sqref="I36:I37 I52:I54 I17:I21 I25:I32 I11:I13 I41:I43 I46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021121</cp:lastModifiedBy>
  <cp:lastPrinted>2001-05-29T14:33:52Z</cp:lastPrinted>
  <dcterms:created xsi:type="dcterms:W3CDTF">2000-03-13T15:50:20Z</dcterms:created>
  <dcterms:modified xsi:type="dcterms:W3CDTF">2021-02-12T14:44:42Z</dcterms:modified>
  <cp:category/>
  <cp:version/>
  <cp:contentType/>
  <cp:contentStatus/>
</cp:coreProperties>
</file>