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Resource Adequacy\Peak Ave Capacity Contributions (Wind, Solar, DC-Tie, PUN, Hydro)\Posted Peak Ave Capacity Percentage Files\2020\2020_November_Updates\"/>
    </mc:Choice>
  </mc:AlternateContent>
  <bookViews>
    <workbookView xWindow="-15" yWindow="420" windowWidth="28830" windowHeight="7725"/>
  </bookViews>
  <sheets>
    <sheet name="Summary" sheetId="17" r:id="rId1"/>
    <sheet name="S2020" sheetId="39" r:id="rId2"/>
    <sheet name="S2019" sheetId="42" r:id="rId3"/>
    <sheet name="S2018" sheetId="43" r:id="rId4"/>
  </sheets>
  <calcPr calcId="152511"/>
</workbook>
</file>

<file path=xl/calcChain.xml><?xml version="1.0" encoding="utf-8"?>
<calcChain xmlns="http://schemas.openxmlformats.org/spreadsheetml/2006/main">
  <c r="D8" i="17" l="1"/>
  <c r="D7" i="17"/>
  <c r="C7" i="17"/>
  <c r="D6" i="17"/>
  <c r="C6" i="17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B4" i="43"/>
  <c r="U4" i="42"/>
  <c r="T4" i="42"/>
  <c r="S4" i="42"/>
  <c r="R4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B4" i="42"/>
  <c r="B5" i="42" s="1"/>
  <c r="B5" i="39"/>
  <c r="C4" i="39"/>
  <c r="D4" i="39"/>
  <c r="E4" i="39"/>
  <c r="F4" i="39"/>
  <c r="G4" i="39"/>
  <c r="H4" i="39"/>
  <c r="I4" i="39"/>
  <c r="J4" i="39"/>
  <c r="K4" i="39"/>
  <c r="L4" i="39"/>
  <c r="M4" i="39"/>
  <c r="N4" i="39"/>
  <c r="O4" i="39"/>
  <c r="P4" i="39"/>
  <c r="Q4" i="39"/>
  <c r="R4" i="39"/>
  <c r="S4" i="39"/>
  <c r="T4" i="39"/>
  <c r="U4" i="39"/>
  <c r="B4" i="39"/>
  <c r="B5" i="43" l="1"/>
  <c r="C8" i="17" s="1"/>
  <c r="F5" i="17" s="1"/>
</calcChain>
</file>

<file path=xl/sharedStrings.xml><?xml version="1.0" encoding="utf-8"?>
<sst xmlns="http://schemas.openxmlformats.org/spreadsheetml/2006/main" count="23" uniqueCount="13">
  <si>
    <t>CAPACITY FACTOR</t>
  </si>
  <si>
    <t>CAPACITY FACTOR AVG</t>
  </si>
  <si>
    <t>Year</t>
  </si>
  <si>
    <t>Top Twenty Peak Hours for Each year</t>
  </si>
  <si>
    <t>SOLARPEAKPCT Values *</t>
  </si>
  <si>
    <t>PEAK AVERAGE SOLAR CAPACITY PERCENTAGES, SUMMER PEAK SEASONS</t>
  </si>
  <si>
    <t>Summer Peak Ave. Solar Capacity Percentages</t>
  </si>
  <si>
    <t>* The methodology for calculating SOLARPEAKPCT values is outlined in ERCOT Protocol Section 3.2.6.2.2. See:http://www.ercot.com/content/wcm/current_guides/53528/03-090118_Nodal.docx</t>
  </si>
  <si>
    <t>Average Solar Cap Percentage</t>
  </si>
  <si>
    <t>MW Solar Capacity</t>
  </si>
  <si>
    <t>HOUR ENDING</t>
  </si>
  <si>
    <t>TOTAL HSL (MW)</t>
  </si>
  <si>
    <t>TOTAL 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</si>
</sst>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6" formatCode="0.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7" fillId="0" borderId="0" xfId="0" applyFont="1"/>
    <xf numFmtId="164" fontId="7" fillId="0" borderId="0" xfId="2" applyNumberFormat="1" applyFont="1"/>
    <xf numFmtId="0" fontId="8" fillId="2" borderId="1" xfId="0" applyFont="1" applyFill="1" applyBorder="1" applyAlignment="1">
      <alignment horizontal="center" vertical="center"/>
    </xf>
    <xf numFmtId="0" fontId="13" fillId="0" borderId="0" xfId="0" applyFont="1"/>
    <xf numFmtId="49" fontId="13" fillId="0" borderId="0" xfId="2" applyNumberFormat="1" applyFont="1"/>
    <xf numFmtId="9" fontId="13" fillId="0" borderId="1" xfId="2" applyNumberFormat="1" applyFont="1" applyBorder="1"/>
    <xf numFmtId="0" fontId="8" fillId="2" borderId="2" xfId="0" applyFont="1" applyFill="1" applyBorder="1" applyAlignment="1">
      <alignment horizontal="left" vertical="center"/>
    </xf>
    <xf numFmtId="164" fontId="7" fillId="0" borderId="0" xfId="2" applyNumberFormat="1" applyFont="1" applyAlignment="1">
      <alignment vertical="top" wrapText="1"/>
    </xf>
    <xf numFmtId="9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9" fontId="13" fillId="0" borderId="0" xfId="2" applyNumberFormat="1" applyFont="1" applyBorder="1"/>
    <xf numFmtId="166" fontId="6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22" fontId="2" fillId="0" borderId="0" xfId="0" applyNumberFormat="1" applyFont="1" applyAlignment="1">
      <alignment horizontal="left"/>
    </xf>
    <xf numFmtId="166" fontId="2" fillId="0" borderId="0" xfId="0" applyNumberFormat="1" applyFont="1"/>
    <xf numFmtId="164" fontId="2" fillId="0" borderId="0" xfId="2" applyNumberFormat="1" applyFont="1"/>
    <xf numFmtId="164" fontId="5" fillId="0" borderId="0" xfId="0" applyNumberFormat="1" applyFont="1"/>
    <xf numFmtId="164" fontId="7" fillId="0" borderId="0" xfId="2" applyNumberFormat="1" applyFont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left" vertical="center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Normal="100" workbookViewId="0"/>
  </sheetViews>
  <sheetFormatPr defaultColWidth="9.140625" defaultRowHeight="15" x14ac:dyDescent="0.25"/>
  <cols>
    <col min="1" max="1" width="4" style="4" customWidth="1"/>
    <col min="2" max="2" width="17.85546875" style="4" customWidth="1"/>
    <col min="3" max="3" width="27.85546875" style="4" bestFit="1" customWidth="1"/>
    <col min="4" max="4" width="17.85546875" style="4" bestFit="1" customWidth="1"/>
    <col min="5" max="5" width="17.85546875" style="4" customWidth="1"/>
    <col min="6" max="6" width="24.42578125" style="4" customWidth="1"/>
    <col min="7" max="7" width="19.7109375" style="4" bestFit="1" customWidth="1"/>
    <col min="8" max="8" width="17.42578125" style="4" customWidth="1"/>
    <col min="9" max="16384" width="9.140625" style="4"/>
  </cols>
  <sheetData>
    <row r="1" spans="1:26" x14ac:dyDescent="0.25">
      <c r="B1" s="7" t="s">
        <v>5</v>
      </c>
    </row>
    <row r="3" spans="1:26" x14ac:dyDescent="0.25">
      <c r="B3" s="30" t="s">
        <v>6</v>
      </c>
      <c r="C3" s="31"/>
      <c r="D3" s="32"/>
      <c r="E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5" customHeight="1" x14ac:dyDescent="0.25">
      <c r="B4" s="27" t="s">
        <v>3</v>
      </c>
      <c r="C4" s="28"/>
      <c r="D4" s="29"/>
      <c r="E4" s="18"/>
      <c r="F4" s="6" t="s">
        <v>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x14ac:dyDescent="0.25">
      <c r="B5" s="10" t="s">
        <v>2</v>
      </c>
      <c r="C5" s="6" t="s">
        <v>8</v>
      </c>
      <c r="D5" s="6" t="s">
        <v>9</v>
      </c>
      <c r="E5" s="19"/>
      <c r="F5" s="9">
        <f>SUMPRODUCT(C6:C8,D6:D8)/SUM(D6:D8)</f>
        <v>0.79590252631236136</v>
      </c>
      <c r="G5" s="1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6" x14ac:dyDescent="0.25">
      <c r="B6" s="13">
        <v>2020</v>
      </c>
      <c r="C6" s="15">
        <f>'S2020'!B5</f>
        <v>0.83648244601222344</v>
      </c>
      <c r="D6" s="33">
        <f>'S2020'!B3</f>
        <v>2442</v>
      </c>
      <c r="E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6" x14ac:dyDescent="0.25">
      <c r="B7" s="13">
        <v>2019</v>
      </c>
      <c r="C7" s="15">
        <f>'S2019'!B5</f>
        <v>0.73664993775501098</v>
      </c>
      <c r="D7" s="33">
        <f>'S2019'!B3</f>
        <v>1637</v>
      </c>
      <c r="E7" s="1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6" x14ac:dyDescent="0.25">
      <c r="B8" s="13">
        <v>2018</v>
      </c>
      <c r="C8" s="15">
        <f>'S2018'!B5</f>
        <v>0.7942294773572377</v>
      </c>
      <c r="D8" s="33">
        <f>'S2018'!B3</f>
        <v>1255</v>
      </c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ht="14.45" customHeight="1" x14ac:dyDescent="0.25">
      <c r="D9" s="12"/>
      <c r="E9" s="12"/>
      <c r="F9" s="26" t="s">
        <v>7</v>
      </c>
      <c r="G9" s="26"/>
      <c r="H9" s="26"/>
      <c r="I9" s="26"/>
      <c r="J9" s="26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x14ac:dyDescent="0.25">
      <c r="F10" s="26"/>
      <c r="G10" s="26"/>
      <c r="H10" s="26"/>
      <c r="I10" s="26"/>
      <c r="J10" s="26"/>
      <c r="K10" s="11"/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F11" s="26"/>
      <c r="G11" s="26"/>
      <c r="H11" s="26"/>
      <c r="I11" s="26"/>
      <c r="J11" s="26"/>
      <c r="K11" s="11"/>
      <c r="L11" s="11"/>
    </row>
    <row r="12" spans="1:26" x14ac:dyDescent="0.25">
      <c r="G12" s="11"/>
      <c r="H12" s="11"/>
      <c r="I12" s="11"/>
      <c r="J12" s="11"/>
      <c r="K12" s="11"/>
      <c r="L12" s="11"/>
    </row>
    <row r="13" spans="1:26" x14ac:dyDescent="0.25">
      <c r="G13" s="5"/>
    </row>
    <row r="16" spans="1:26" x14ac:dyDescent="0.25">
      <c r="A16" s="8"/>
    </row>
  </sheetData>
  <mergeCells count="3">
    <mergeCell ref="F9:J11"/>
    <mergeCell ref="B4:D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2" t="s">
        <v>10</v>
      </c>
      <c r="B1" s="22">
        <v>44025.625</v>
      </c>
      <c r="C1" s="22">
        <v>44025.666666666664</v>
      </c>
      <c r="D1" s="22">
        <v>44025.708333333336</v>
      </c>
      <c r="E1" s="22">
        <v>44025.75</v>
      </c>
      <c r="F1" s="22">
        <v>44028.708333333336</v>
      </c>
      <c r="G1" s="22">
        <v>44055.666666666664</v>
      </c>
      <c r="H1" s="22">
        <v>44055.708333333336</v>
      </c>
      <c r="I1" s="22">
        <v>44055.75</v>
      </c>
      <c r="J1" s="22">
        <v>44056.625</v>
      </c>
      <c r="K1" s="22">
        <v>44056.666666666664</v>
      </c>
      <c r="L1" s="22">
        <v>44056.708333333336</v>
      </c>
      <c r="M1" s="22">
        <v>44056.75</v>
      </c>
      <c r="N1" s="22">
        <v>44057.666666666664</v>
      </c>
      <c r="O1" s="22">
        <v>44057.708333333336</v>
      </c>
      <c r="P1" s="22">
        <v>44057.75</v>
      </c>
      <c r="Q1" s="22">
        <v>44058.75</v>
      </c>
      <c r="R1" s="22">
        <v>44059.75</v>
      </c>
      <c r="S1" s="22">
        <v>44071.625</v>
      </c>
      <c r="T1" s="22">
        <v>44071.666666666664</v>
      </c>
      <c r="U1" s="22">
        <v>44071.708333333336</v>
      </c>
    </row>
    <row r="2" spans="1:21" x14ac:dyDescent="0.25">
      <c r="A2" s="20" t="s">
        <v>11</v>
      </c>
      <c r="B2" s="23">
        <v>2147.1474374495601</v>
      </c>
      <c r="C2" s="23">
        <v>2094.2282380114652</v>
      </c>
      <c r="D2" s="23">
        <v>1861.1767001205028</v>
      </c>
      <c r="E2" s="23">
        <v>1969.2959473429787</v>
      </c>
      <c r="F2" s="23">
        <v>2231.6681040032695</v>
      </c>
      <c r="G2" s="23">
        <v>2207.9945117547777</v>
      </c>
      <c r="H2" s="23">
        <v>2176.2220190027047</v>
      </c>
      <c r="I2" s="23">
        <v>2071.183283938567</v>
      </c>
      <c r="J2" s="23">
        <v>2250.6549596150721</v>
      </c>
      <c r="K2" s="23">
        <v>2229.4252141147185</v>
      </c>
      <c r="L2" s="23">
        <v>2205.9661901071331</v>
      </c>
      <c r="M2" s="23">
        <v>2128.5303275489814</v>
      </c>
      <c r="N2" s="23">
        <v>2051.0364942656629</v>
      </c>
      <c r="O2" s="23">
        <v>1956.6884992535902</v>
      </c>
      <c r="P2" s="23">
        <v>1842.0466064272985</v>
      </c>
      <c r="Q2" s="23">
        <v>1670.4260162483333</v>
      </c>
      <c r="R2" s="23">
        <v>1304.3206030074757</v>
      </c>
      <c r="S2" s="23">
        <v>2186.7068104987666</v>
      </c>
      <c r="T2" s="23">
        <v>2153.5247501850122</v>
      </c>
      <c r="U2" s="23">
        <v>2115.5599503411177</v>
      </c>
    </row>
    <row r="3" spans="1:21" x14ac:dyDescent="0.25">
      <c r="A3" s="20" t="s">
        <v>12</v>
      </c>
      <c r="B3" s="23">
        <v>2442</v>
      </c>
      <c r="C3" s="23">
        <v>2442</v>
      </c>
      <c r="D3" s="23">
        <v>2442</v>
      </c>
      <c r="E3" s="23">
        <v>2442</v>
      </c>
      <c r="F3" s="23">
        <v>2442</v>
      </c>
      <c r="G3" s="23">
        <v>2442</v>
      </c>
      <c r="H3" s="23">
        <v>2442</v>
      </c>
      <c r="I3" s="23">
        <v>2442</v>
      </c>
      <c r="J3" s="23">
        <v>2442</v>
      </c>
      <c r="K3" s="23">
        <v>2442</v>
      </c>
      <c r="L3" s="23">
        <v>2442</v>
      </c>
      <c r="M3" s="23">
        <v>2442</v>
      </c>
      <c r="N3" s="23">
        <v>2442</v>
      </c>
      <c r="O3" s="23">
        <v>2442</v>
      </c>
      <c r="P3" s="23">
        <v>2442</v>
      </c>
      <c r="Q3" s="23">
        <v>2442</v>
      </c>
      <c r="R3" s="23">
        <v>2442</v>
      </c>
      <c r="S3" s="23">
        <v>2442</v>
      </c>
      <c r="T3" s="23">
        <v>2442</v>
      </c>
      <c r="U3" s="23">
        <v>2442</v>
      </c>
    </row>
    <row r="4" spans="1:21" x14ac:dyDescent="0.25">
      <c r="A4" s="21" t="s">
        <v>0</v>
      </c>
      <c r="B4" s="24">
        <f>B2/B3</f>
        <v>0.87925775489334979</v>
      </c>
      <c r="C4" s="24">
        <f t="shared" ref="C4:U4" si="0">C2/C3</f>
        <v>0.85758732105301605</v>
      </c>
      <c r="D4" s="24">
        <f t="shared" si="0"/>
        <v>0.76215262085196678</v>
      </c>
      <c r="E4" s="24">
        <f t="shared" si="0"/>
        <v>0.80642749686444659</v>
      </c>
      <c r="F4" s="24">
        <f t="shared" si="0"/>
        <v>0.91386900245834135</v>
      </c>
      <c r="G4" s="24">
        <f t="shared" si="0"/>
        <v>0.90417465673823816</v>
      </c>
      <c r="H4" s="24">
        <f t="shared" si="0"/>
        <v>0.8911638079454155</v>
      </c>
      <c r="I4" s="24">
        <f t="shared" si="0"/>
        <v>0.84815040292324606</v>
      </c>
      <c r="J4" s="24">
        <f t="shared" si="0"/>
        <v>0.92164412760649961</v>
      </c>
      <c r="K4" s="24">
        <f t="shared" si="0"/>
        <v>0.91295053813051541</v>
      </c>
      <c r="L4" s="24">
        <f t="shared" si="0"/>
        <v>0.90334405819292918</v>
      </c>
      <c r="M4" s="24">
        <f t="shared" si="0"/>
        <v>0.87163404076534867</v>
      </c>
      <c r="N4" s="24">
        <f t="shared" si="0"/>
        <v>0.83990028430207331</v>
      </c>
      <c r="O4" s="24">
        <f t="shared" si="0"/>
        <v>0.8012647417090869</v>
      </c>
      <c r="P4" s="24">
        <f t="shared" si="0"/>
        <v>0.75431883965081836</v>
      </c>
      <c r="Q4" s="24">
        <f t="shared" si="0"/>
        <v>0.68404013769383021</v>
      </c>
      <c r="R4" s="24">
        <f t="shared" si="0"/>
        <v>0.53411982105138234</v>
      </c>
      <c r="S4" s="24">
        <f t="shared" si="0"/>
        <v>0.89545733435657926</v>
      </c>
      <c r="T4" s="24">
        <f t="shared" si="0"/>
        <v>0.88186926707002955</v>
      </c>
      <c r="U4" s="24">
        <f t="shared" si="0"/>
        <v>0.86632266598735364</v>
      </c>
    </row>
    <row r="5" spans="1:21" x14ac:dyDescent="0.25">
      <c r="A5" s="21" t="s">
        <v>1</v>
      </c>
      <c r="B5" s="25">
        <f>AVERAGE(B4:U4)</f>
        <v>0.83648244601222344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RowHeight="15" x14ac:dyDescent="0.25"/>
  <cols>
    <col min="1" max="1" width="22" style="3" bestFit="1" customWidth="1"/>
    <col min="2" max="21" width="14.85546875" style="3" bestFit="1" customWidth="1"/>
    <col min="22" max="16384" width="9.140625" style="3"/>
  </cols>
  <sheetData>
    <row r="1" spans="1:21" x14ac:dyDescent="0.25">
      <c r="A1" s="2" t="s">
        <v>10</v>
      </c>
      <c r="B1" s="22">
        <v>43684.708333333336</v>
      </c>
      <c r="C1" s="22">
        <v>43684.75</v>
      </c>
      <c r="D1" s="22">
        <v>43686.666666666664</v>
      </c>
      <c r="E1" s="22">
        <v>43686.708333333336</v>
      </c>
      <c r="F1" s="22">
        <v>43689.625</v>
      </c>
      <c r="G1" s="22">
        <v>43689.666666666664</v>
      </c>
      <c r="H1" s="22">
        <v>43689.708333333336</v>
      </c>
      <c r="I1" s="22">
        <v>43689.75</v>
      </c>
      <c r="J1" s="22">
        <v>43689.791666666664</v>
      </c>
      <c r="K1" s="22">
        <v>43690.625</v>
      </c>
      <c r="L1" s="22">
        <v>43690.666666666664</v>
      </c>
      <c r="M1" s="22">
        <v>43690.708333333336</v>
      </c>
      <c r="N1" s="22">
        <v>43690.75</v>
      </c>
      <c r="O1" s="22">
        <v>43696.666666666664</v>
      </c>
      <c r="P1" s="22">
        <v>43696.708333333336</v>
      </c>
      <c r="Q1" s="22">
        <v>43696.75</v>
      </c>
      <c r="R1" s="22">
        <v>43703.666666666664</v>
      </c>
      <c r="S1" s="22">
        <v>43703.708333333336</v>
      </c>
      <c r="T1" s="22">
        <v>43703.75</v>
      </c>
      <c r="U1" s="22">
        <v>43703.791666666664</v>
      </c>
    </row>
    <row r="2" spans="1:21" x14ac:dyDescent="0.25">
      <c r="A2" s="20" t="s">
        <v>11</v>
      </c>
      <c r="B2" s="23">
        <v>1181.1139070018144</v>
      </c>
      <c r="C2" s="23">
        <v>1139.5028800741836</v>
      </c>
      <c r="D2" s="23">
        <v>1364.8860558488639</v>
      </c>
      <c r="E2" s="23">
        <v>1302.3164413865413</v>
      </c>
      <c r="F2" s="23">
        <v>1363.6020389016462</v>
      </c>
      <c r="G2" s="23">
        <v>1277.188257409201</v>
      </c>
      <c r="H2" s="23">
        <v>1211.4917029322514</v>
      </c>
      <c r="I2" s="23">
        <v>1146.3817509457806</v>
      </c>
      <c r="J2" s="23">
        <v>1007.7062110831997</v>
      </c>
      <c r="K2" s="23">
        <v>1396.7481002256604</v>
      </c>
      <c r="L2" s="23">
        <v>1149.6949691348602</v>
      </c>
      <c r="M2" s="23">
        <v>897.54473275515795</v>
      </c>
      <c r="N2" s="23">
        <v>924.96527672502646</v>
      </c>
      <c r="O2" s="23">
        <v>1393.3934570460858</v>
      </c>
      <c r="P2" s="23">
        <v>1370.3589110612872</v>
      </c>
      <c r="Q2" s="23">
        <v>1311.7377126608958</v>
      </c>
      <c r="R2" s="23">
        <v>1251.5637160747758</v>
      </c>
      <c r="S2" s="23">
        <v>1229.4165044633551</v>
      </c>
      <c r="T2" s="23">
        <v>1247.5942974286611</v>
      </c>
      <c r="U2" s="23">
        <v>982.15501519269458</v>
      </c>
    </row>
    <row r="3" spans="1:21" x14ac:dyDescent="0.25">
      <c r="A3" s="20" t="s">
        <v>12</v>
      </c>
      <c r="B3" s="23">
        <v>1637</v>
      </c>
      <c r="C3" s="23">
        <v>1637</v>
      </c>
      <c r="D3" s="23">
        <v>1637</v>
      </c>
      <c r="E3" s="23">
        <v>1637</v>
      </c>
      <c r="F3" s="23">
        <v>1637</v>
      </c>
      <c r="G3" s="23">
        <v>1637</v>
      </c>
      <c r="H3" s="23">
        <v>1637</v>
      </c>
      <c r="I3" s="23">
        <v>1637</v>
      </c>
      <c r="J3" s="23">
        <v>1637</v>
      </c>
      <c r="K3" s="23">
        <v>1637</v>
      </c>
      <c r="L3" s="23">
        <v>1637</v>
      </c>
      <c r="M3" s="23">
        <v>1637</v>
      </c>
      <c r="N3" s="23">
        <v>1637</v>
      </c>
      <c r="O3" s="23">
        <v>1637</v>
      </c>
      <c r="P3" s="23">
        <v>1637</v>
      </c>
      <c r="Q3" s="23">
        <v>1637</v>
      </c>
      <c r="R3" s="23">
        <v>1648</v>
      </c>
      <c r="S3" s="23">
        <v>1648</v>
      </c>
      <c r="T3" s="23">
        <v>1648</v>
      </c>
      <c r="U3" s="23">
        <v>1648</v>
      </c>
    </row>
    <row r="4" spans="1:21" x14ac:dyDescent="0.25">
      <c r="A4" s="21" t="s">
        <v>0</v>
      </c>
      <c r="B4" s="24">
        <f>B2/B3</f>
        <v>0.72151124435052805</v>
      </c>
      <c r="C4" s="24">
        <f t="shared" ref="C4:U4" si="0">C2/C3</f>
        <v>0.69609216864641643</v>
      </c>
      <c r="D4" s="24">
        <f t="shared" si="0"/>
        <v>0.83377278915630049</v>
      </c>
      <c r="E4" s="24">
        <f t="shared" si="0"/>
        <v>0.79555066669917007</v>
      </c>
      <c r="F4" s="24">
        <f t="shared" si="0"/>
        <v>0.83298841716655236</v>
      </c>
      <c r="G4" s="24">
        <f t="shared" si="0"/>
        <v>0.78020052376860172</v>
      </c>
      <c r="H4" s="24">
        <f t="shared" si="0"/>
        <v>0.74006823636667773</v>
      </c>
      <c r="I4" s="24">
        <f t="shared" si="0"/>
        <v>0.70029428891006751</v>
      </c>
      <c r="J4" s="24">
        <f t="shared" si="0"/>
        <v>0.61558106969040916</v>
      </c>
      <c r="K4" s="24">
        <f t="shared" si="0"/>
        <v>0.85323646928873575</v>
      </c>
      <c r="L4" s="24">
        <f t="shared" si="0"/>
        <v>0.70231824626442285</v>
      </c>
      <c r="M4" s="24">
        <f t="shared" si="0"/>
        <v>0.54828633644175806</v>
      </c>
      <c r="N4" s="24">
        <f t="shared" si="0"/>
        <v>0.56503682145694956</v>
      </c>
      <c r="O4" s="24">
        <f t="shared" si="0"/>
        <v>0.85118720650341217</v>
      </c>
      <c r="P4" s="24">
        <f t="shared" si="0"/>
        <v>0.83711601164403615</v>
      </c>
      <c r="Q4" s="24">
        <f t="shared" si="0"/>
        <v>0.80130587212027848</v>
      </c>
      <c r="R4" s="24">
        <f t="shared" si="0"/>
        <v>0.75944400247255817</v>
      </c>
      <c r="S4" s="24">
        <f t="shared" si="0"/>
        <v>0.74600516047533683</v>
      </c>
      <c r="T4" s="24">
        <f t="shared" si="0"/>
        <v>0.75703537465331372</v>
      </c>
      <c r="U4" s="24">
        <f t="shared" si="0"/>
        <v>0.59596784902469335</v>
      </c>
    </row>
    <row r="5" spans="1:21" x14ac:dyDescent="0.25">
      <c r="A5" s="21" t="s">
        <v>1</v>
      </c>
      <c r="B5" s="25">
        <f>AVERAGE(B4:U4)</f>
        <v>0.73664993775501098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RowHeight="15" x14ac:dyDescent="0.25"/>
  <cols>
    <col min="1" max="1" width="22" style="3" bestFit="1" customWidth="1"/>
    <col min="2" max="21" width="14.85546875" style="3" bestFit="1" customWidth="1"/>
    <col min="22" max="16384" width="9.140625" style="3"/>
  </cols>
  <sheetData>
    <row r="1" spans="1:21" x14ac:dyDescent="0.25">
      <c r="A1" s="2" t="s">
        <v>10</v>
      </c>
      <c r="B1" s="22">
        <v>43299.666666666664</v>
      </c>
      <c r="C1" s="22">
        <v>43299.708333333336</v>
      </c>
      <c r="D1" s="22">
        <v>43299.75</v>
      </c>
      <c r="E1" s="22">
        <v>43299.791666666664</v>
      </c>
      <c r="F1" s="22">
        <v>43300.625</v>
      </c>
      <c r="G1" s="22">
        <v>43300.666666666664</v>
      </c>
      <c r="H1" s="22">
        <v>43300.708333333336</v>
      </c>
      <c r="I1" s="22">
        <v>43300.75</v>
      </c>
      <c r="J1" s="22">
        <v>43300.791666666664</v>
      </c>
      <c r="K1" s="22">
        <v>43301.666666666664</v>
      </c>
      <c r="L1" s="22">
        <v>43301.708333333336</v>
      </c>
      <c r="M1" s="22">
        <v>43301.75</v>
      </c>
      <c r="N1" s="22">
        <v>43301.791666666664</v>
      </c>
      <c r="O1" s="22">
        <v>43303.708333333336</v>
      </c>
      <c r="P1" s="22">
        <v>43303.75</v>
      </c>
      <c r="Q1" s="22">
        <v>43304.625</v>
      </c>
      <c r="R1" s="22">
        <v>43304.666666666664</v>
      </c>
      <c r="S1" s="22">
        <v>43304.708333333336</v>
      </c>
      <c r="T1" s="22">
        <v>43304.75</v>
      </c>
      <c r="U1" s="22">
        <v>43304.791666666664</v>
      </c>
    </row>
    <row r="2" spans="1:21" x14ac:dyDescent="0.25">
      <c r="A2" s="20" t="s">
        <v>11</v>
      </c>
      <c r="B2" s="23">
        <v>1111.8977915891007</v>
      </c>
      <c r="C2" s="23">
        <v>1091.9781777180567</v>
      </c>
      <c r="D2" s="23">
        <v>1054.7691760434043</v>
      </c>
      <c r="E2" s="23">
        <v>924.77540795114237</v>
      </c>
      <c r="F2" s="23">
        <v>996.21144693798601</v>
      </c>
      <c r="G2" s="23">
        <v>1022.5175386699052</v>
      </c>
      <c r="H2" s="23">
        <v>992.01603713042175</v>
      </c>
      <c r="I2" s="23">
        <v>933.47022561315032</v>
      </c>
      <c r="J2" s="23">
        <v>838.62684699250531</v>
      </c>
      <c r="K2" s="23">
        <v>1063.6139655208597</v>
      </c>
      <c r="L2" s="23">
        <v>1044.4603143946333</v>
      </c>
      <c r="M2" s="23">
        <v>1018.8958985667757</v>
      </c>
      <c r="N2" s="23">
        <v>915.70521295653452</v>
      </c>
      <c r="O2" s="23">
        <v>1066.52302918752</v>
      </c>
      <c r="P2" s="23">
        <v>1038.3417798127073</v>
      </c>
      <c r="Q2" s="23">
        <v>1081.326612791486</v>
      </c>
      <c r="R2" s="23">
        <v>1063.8684304883741</v>
      </c>
      <c r="S2" s="23">
        <v>1001.9494654083258</v>
      </c>
      <c r="T2" s="23">
        <v>923.1166869884064</v>
      </c>
      <c r="U2" s="23">
        <v>751.09583690537352</v>
      </c>
    </row>
    <row r="3" spans="1:21" x14ac:dyDescent="0.25">
      <c r="A3" s="20" t="s">
        <v>12</v>
      </c>
      <c r="B3" s="23">
        <v>1255</v>
      </c>
      <c r="C3" s="23">
        <v>1255</v>
      </c>
      <c r="D3" s="23">
        <v>1255</v>
      </c>
      <c r="E3" s="23">
        <v>1255</v>
      </c>
      <c r="F3" s="23">
        <v>1255</v>
      </c>
      <c r="G3" s="23">
        <v>1255</v>
      </c>
      <c r="H3" s="23">
        <v>1255</v>
      </c>
      <c r="I3" s="23">
        <v>1255</v>
      </c>
      <c r="J3" s="23">
        <v>1255</v>
      </c>
      <c r="K3" s="23">
        <v>1255</v>
      </c>
      <c r="L3" s="23">
        <v>1255</v>
      </c>
      <c r="M3" s="23">
        <v>1255</v>
      </c>
      <c r="N3" s="23">
        <v>1255</v>
      </c>
      <c r="O3" s="23">
        <v>1255</v>
      </c>
      <c r="P3" s="23">
        <v>1255</v>
      </c>
      <c r="Q3" s="23">
        <v>1255</v>
      </c>
      <c r="R3" s="23">
        <v>1255</v>
      </c>
      <c r="S3" s="23">
        <v>1255</v>
      </c>
      <c r="T3" s="23">
        <v>1255</v>
      </c>
      <c r="U3" s="23">
        <v>1255</v>
      </c>
    </row>
    <row r="4" spans="1:21" x14ac:dyDescent="0.25">
      <c r="A4" s="21" t="s">
        <v>0</v>
      </c>
      <c r="B4" s="24">
        <f>B2/B3</f>
        <v>0.88597433592757036</v>
      </c>
      <c r="C4" s="24">
        <f t="shared" ref="C4:U4" si="0">C2/C3</f>
        <v>0.87010213363988587</v>
      </c>
      <c r="D4" s="24">
        <f t="shared" si="0"/>
        <v>0.84045352672781215</v>
      </c>
      <c r="E4" s="24">
        <f t="shared" si="0"/>
        <v>0.73687283502083056</v>
      </c>
      <c r="F4" s="24">
        <f t="shared" si="0"/>
        <v>0.79379398162389325</v>
      </c>
      <c r="G4" s="24">
        <f t="shared" si="0"/>
        <v>0.81475501089235469</v>
      </c>
      <c r="H4" s="24">
        <f t="shared" si="0"/>
        <v>0.7904510256019297</v>
      </c>
      <c r="I4" s="24">
        <f t="shared" si="0"/>
        <v>0.74380097658418354</v>
      </c>
      <c r="J4" s="24">
        <f t="shared" si="0"/>
        <v>0.66822856334064162</v>
      </c>
      <c r="K4" s="24">
        <f t="shared" si="0"/>
        <v>0.84750116774570494</v>
      </c>
      <c r="L4" s="24">
        <f t="shared" si="0"/>
        <v>0.8322392943383532</v>
      </c>
      <c r="M4" s="24">
        <f t="shared" si="0"/>
        <v>0.81186924188587706</v>
      </c>
      <c r="N4" s="24">
        <f t="shared" si="0"/>
        <v>0.72964558801317492</v>
      </c>
      <c r="O4" s="24">
        <f t="shared" si="0"/>
        <v>0.84981914676296422</v>
      </c>
      <c r="P4" s="24">
        <f t="shared" si="0"/>
        <v>0.82736396797825285</v>
      </c>
      <c r="Q4" s="24">
        <f t="shared" si="0"/>
        <v>0.8616148309095506</v>
      </c>
      <c r="R4" s="24">
        <f t="shared" si="0"/>
        <v>0.84770392867599531</v>
      </c>
      <c r="S4" s="24">
        <f t="shared" si="0"/>
        <v>0.79836610789508022</v>
      </c>
      <c r="T4" s="24">
        <f t="shared" si="0"/>
        <v>0.73555114501068242</v>
      </c>
      <c r="U4" s="24">
        <f t="shared" si="0"/>
        <v>0.59848273857001877</v>
      </c>
    </row>
    <row r="5" spans="1:21" x14ac:dyDescent="0.25">
      <c r="A5" s="21" t="s">
        <v>1</v>
      </c>
      <c r="B5" s="25">
        <f>AVERAGE(B4:U4)</f>
        <v>0.7942294773572377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S2020</vt:lpstr>
      <vt:lpstr>S2019</vt:lpstr>
      <vt:lpstr>S2018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Anderson, Connor</cp:lastModifiedBy>
  <cp:lastPrinted>2014-10-15T15:37:15Z</cp:lastPrinted>
  <dcterms:created xsi:type="dcterms:W3CDTF">2014-09-15T20:46:38Z</dcterms:created>
  <dcterms:modified xsi:type="dcterms:W3CDTF">2020-11-23T14:46:35Z</dcterms:modified>
</cp:coreProperties>
</file>