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5_WMWG_09212020\"/>
    </mc:Choice>
  </mc:AlternateContent>
  <bookViews>
    <workbookView xWindow="0" yWindow="0" windowWidth="28800" windowHeight="14240" activeTab="1"/>
  </bookViews>
  <sheets>
    <sheet name="2020 NSRS" sheetId="1" r:id="rId1"/>
    <sheet name="2021 NSRS" sheetId="4" r:id="rId2"/>
    <sheet name="2021 NSRS wPVGR Adj" sheetId="5" r:id="rId3"/>
    <sheet name="Charts" sheetId="3" r:id="rId4"/>
  </sheets>
  <externalReferences>
    <externalReference r:id="rId5"/>
  </externalReferences>
  <definedNames>
    <definedName name="_xlnm._FilterDatabase" localSheetId="3" hidden="1">Charts!$A$1:$F$289</definedName>
  </definedNames>
  <calcPr calcId="152511"/>
  <pivotCaches>
    <pivotCache cacheId="109" r:id="rId6"/>
    <pivotCache cacheId="113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3" l="1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Q33" i="3"/>
  <c r="P3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F265" i="3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T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T1" i="3"/>
  <c r="J175" i="3" l="1"/>
  <c r="I175" i="3"/>
  <c r="J186" i="3"/>
  <c r="I186" i="3"/>
  <c r="J189" i="3"/>
  <c r="I189" i="3"/>
  <c r="J192" i="3"/>
  <c r="I192" i="3"/>
  <c r="I176" i="3"/>
  <c r="J176" i="3"/>
  <c r="I177" i="3"/>
  <c r="J177" i="3"/>
  <c r="J178" i="3"/>
  <c r="I178" i="3"/>
  <c r="I174" i="3"/>
  <c r="J174" i="3"/>
  <c r="J180" i="3"/>
  <c r="I180" i="3"/>
  <c r="J187" i="3"/>
  <c r="I187" i="3"/>
  <c r="J184" i="3"/>
  <c r="I184" i="3"/>
  <c r="J172" i="3"/>
  <c r="I172" i="3"/>
  <c r="J173" i="3"/>
  <c r="I173" i="3"/>
  <c r="J185" i="3"/>
  <c r="I185" i="3"/>
  <c r="J183" i="3"/>
  <c r="I183" i="3"/>
  <c r="J170" i="3"/>
  <c r="I170" i="3"/>
  <c r="J179" i="3"/>
  <c r="I179" i="3"/>
  <c r="J191" i="3"/>
  <c r="I191" i="3"/>
  <c r="I181" i="3"/>
  <c r="J181" i="3"/>
  <c r="I182" i="3"/>
  <c r="J182" i="3"/>
  <c r="J190" i="3"/>
  <c r="I190" i="3"/>
  <c r="I193" i="3"/>
  <c r="J193" i="3"/>
  <c r="J188" i="3"/>
  <c r="I188" i="3"/>
  <c r="G171" i="3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J171" i="3" l="1"/>
  <c r="I171" i="3"/>
  <c r="C28" i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<sst xmlns="http://schemas.openxmlformats.org/spreadsheetml/2006/main" count="543" uniqueCount="58">
  <si>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</si>
  <si>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</si>
  <si>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</si>
  <si>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</si>
  <si>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</si>
  <si>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</si>
  <si>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</si>
  <si>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</si>
  <si>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</si>
  <si>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</si>
  <si>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</si>
  <si>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</si>
  <si>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</si>
  <si>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</si>
  <si>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</si>
  <si>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</si>
  <si>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</si>
  <si>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</si>
  <si>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</si>
  <si>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</si>
  <si>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</si>
  <si>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</si>
  <si>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</si>
  <si>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</si>
  <si>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</si>
  <si>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</si>
  <si>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</si>
  <si>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</si>
  <si>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</si>
  <si>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</si>
  <si>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2021 NSRS</t>
  </si>
  <si>
    <t>2020 Value</t>
  </si>
  <si>
    <t>2021</t>
  </si>
  <si>
    <t>2021 Hourly Avg</t>
  </si>
  <si>
    <t>2021 NSRS w PVGR Adjustment</t>
  </si>
  <si>
    <t>2021 NSRS wPVGR Adj</t>
  </si>
  <si>
    <t>2021wPVGR-Adj</t>
  </si>
  <si>
    <t>2021 wPVGR-Adj Hourly Avg</t>
  </si>
  <si>
    <t>Delta-1</t>
  </si>
  <si>
    <t>Delta-2</t>
  </si>
  <si>
    <t>(blank)</t>
  </si>
  <si>
    <t>(All)</t>
  </si>
  <si>
    <t>Max of Delta-1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</si>
  <si>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</si>
  <si>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</si>
  <si>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</si>
  <si>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</si>
  <si>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</si>
  <si>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</si>
  <si>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</si>
  <si>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</si>
  <si>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</si>
  <si>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</si>
  <si>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</si>
  <si>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</si>
  <si>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</si>
  <si>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(blank) Total</t>
  </si>
  <si>
    <t>* The NSRS quantities have been calculated based on the historical data from 2018, 2019 and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</si>
</sst>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2" fontId="0" fillId="0" borderId="0" xfId="0" applyNumberFormat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200"/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[03_2020_NSRS_09042020.xlsx]Charts!PivotTable1</c:name>
    <c:fmtId val="0"/>
  </c:pivotSource>
  <c:chart>
    <c:title>
      <c:tx>
        <c:strRef>
          <c:f>Charts!$T$1</c:f>
          <c:strCache>
            <c:ptCount val="1"/>
            <c:pt idx="0">
              <c:v>Non-Spin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1194</c:v>
                </c:pt>
                <c:pt idx="1">
                  <c:v>1401</c:v>
                </c:pt>
                <c:pt idx="2">
                  <c:v>1755</c:v>
                </c:pt>
                <c:pt idx="3">
                  <c:v>1776</c:v>
                </c:pt>
                <c:pt idx="4">
                  <c:v>1157</c:v>
                </c:pt>
                <c:pt idx="5">
                  <c:v>1198</c:v>
                </c:pt>
              </c:numCache>
            </c:numRef>
          </c:val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1183</c:v>
                </c:pt>
                <c:pt idx="1">
                  <c:v>1409</c:v>
                </c:pt>
                <c:pt idx="2">
                  <c:v>1500</c:v>
                </c:pt>
                <c:pt idx="3">
                  <c:v>1667</c:v>
                </c:pt>
                <c:pt idx="4">
                  <c:v>1158</c:v>
                </c:pt>
                <c:pt idx="5">
                  <c:v>1156</c:v>
                </c:pt>
              </c:numCache>
            </c:numRef>
          </c:val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2021wPVGR-Adj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1183</c:v>
                </c:pt>
                <c:pt idx="1">
                  <c:v>1409</c:v>
                </c:pt>
                <c:pt idx="2">
                  <c:v>1607</c:v>
                </c:pt>
                <c:pt idx="3">
                  <c:v>1814</c:v>
                </c:pt>
                <c:pt idx="4">
                  <c:v>1385</c:v>
                </c:pt>
                <c:pt idx="5">
                  <c:v>1230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03213232"/>
        <c:axId val="503210488"/>
      </c:barChart>
      <c:catAx>
        <c:axId val="50321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210488"/>
        <c:crosses val="autoZero"/>
        <c:auto val="1"/>
        <c:lblAlgn val="ctr"/>
        <c:lblOffset val="100"/>
        <c:noMultiLvlLbl val="0"/>
      </c:catAx>
      <c:valAx>
        <c:axId val="503210488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213232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[03_2020_NSRS_09042020.xlsx]Charts!PivotTable2</c:name>
    <c:fmtId val="0"/>
  </c:pivotSource>
  <c:chart>
    <c:title>
      <c:tx>
        <c:strRef>
          <c:f>Charts!$T$30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1459.6666666666667</c:v>
                </c:pt>
                <c:pt idx="10">
                  <c:v>1462.5</c:v>
                </c:pt>
                <c:pt idx="11">
                  <c:v>1535.1666666666667</c:v>
                </c:pt>
              </c:numCache>
            </c:numRef>
          </c:val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1495.3333333333333</c:v>
                </c:pt>
                <c:pt idx="1">
                  <c:v>1566.8333333333333</c:v>
                </c:pt>
                <c:pt idx="2">
                  <c:v>1419.8333333333333</c:v>
                </c:pt>
                <c:pt idx="3">
                  <c:v>1449.6666666666667</c:v>
                </c:pt>
                <c:pt idx="4">
                  <c:v>1388.5</c:v>
                </c:pt>
                <c:pt idx="5">
                  <c:v>1435.1666666666667</c:v>
                </c:pt>
                <c:pt idx="6">
                  <c:v>1278.8333333333333</c:v>
                </c:pt>
                <c:pt idx="7">
                  <c:v>1345.5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2021 wPVGR-Adj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03210880"/>
        <c:axId val="503211664"/>
      </c:barChart>
      <c:catAx>
        <c:axId val="50321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211664"/>
        <c:crosses val="autoZero"/>
        <c:auto val="1"/>
        <c:lblAlgn val="ctr"/>
        <c:lblOffset val="100"/>
        <c:noMultiLvlLbl val="0"/>
      </c:catAx>
      <c:valAx>
        <c:axId val="50321166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210880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53894</xdr:colOff>
      <xdr:row>1</xdr:row>
      <xdr:rowOff>118368</xdr:rowOff>
    </xdr:from>
    <xdr:to>
      <xdr:col>32</xdr:col>
      <xdr:colOff>145882</xdr:colOff>
      <xdr:row>26</xdr:row>
      <xdr:rowOff>16844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198502</xdr:colOff>
      <xdr:row>31</xdr:row>
      <xdr:rowOff>11084</xdr:rowOff>
    </xdr:from>
    <xdr:to>
      <xdr:col>32</xdr:col>
      <xdr:colOff>290490</xdr:colOff>
      <xdr:row>55</xdr:row>
      <xdr:rowOff>96325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4090.629244328702" createdVersion="5" refreshedVersion="5" minRefreshableVersion="3" recordCount="289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  <cacheField name="Delta-1" numFmtId="0">
      <sharedItems containsString="0" containsBlank="1" containsNumber="1" containsInteger="1" minValue="0" maxValue="1894"/>
    </cacheField>
    <cacheField name="Delta-2" numFmtId="0">
      <sharedItems containsString="0" containsBlank="1" containsNumber="1" containsInteger="1" minValue="0" maxValue="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go, Nitika" refreshedDate="44090.629267824072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96"/>
    <n v="1169"/>
    <n v="1169"/>
    <n v="27"/>
    <n v="0"/>
  </r>
  <r>
    <x v="0"/>
    <d v="2018-01-01T00:00:00"/>
    <x v="0"/>
    <n v="2"/>
    <x v="0"/>
    <n v="1196"/>
    <n v="1169"/>
    <n v="1169"/>
    <n v="27"/>
    <n v="0"/>
  </r>
  <r>
    <x v="0"/>
    <d v="2018-01-01T00:00:00"/>
    <x v="1"/>
    <n v="3"/>
    <x v="0"/>
    <n v="1227"/>
    <n v="1147"/>
    <n v="1147"/>
    <n v="80"/>
    <n v="0"/>
  </r>
  <r>
    <x v="0"/>
    <d v="2018-01-01T00:00:00"/>
    <x v="1"/>
    <n v="4"/>
    <x v="0"/>
    <n v="1227"/>
    <n v="1147"/>
    <n v="1147"/>
    <n v="80"/>
    <n v="0"/>
  </r>
  <r>
    <x v="0"/>
    <d v="2018-01-01T00:00:00"/>
    <x v="1"/>
    <n v="5"/>
    <x v="0"/>
    <n v="1227"/>
    <n v="1147"/>
    <n v="1147"/>
    <n v="80"/>
    <n v="0"/>
  </r>
  <r>
    <x v="0"/>
    <d v="2018-01-01T00:00:00"/>
    <x v="1"/>
    <n v="6"/>
    <x v="0"/>
    <n v="1227"/>
    <n v="1147"/>
    <n v="1147"/>
    <n v="80"/>
    <n v="0"/>
  </r>
  <r>
    <x v="0"/>
    <d v="2018-01-01T00:00:00"/>
    <x v="2"/>
    <n v="7"/>
    <x v="0"/>
    <n v="2036"/>
    <n v="1891"/>
    <n v="1895"/>
    <n v="145"/>
    <n v="4"/>
  </r>
  <r>
    <x v="0"/>
    <d v="2018-01-01T00:00:00"/>
    <x v="2"/>
    <n v="8"/>
    <x v="0"/>
    <n v="2036"/>
    <n v="1891"/>
    <n v="1895"/>
    <n v="145"/>
    <n v="4"/>
  </r>
  <r>
    <x v="0"/>
    <d v="2018-01-01T00:00:00"/>
    <x v="2"/>
    <n v="9"/>
    <x v="0"/>
    <n v="2036"/>
    <n v="1891"/>
    <n v="1895"/>
    <n v="145"/>
    <n v="4"/>
  </r>
  <r>
    <x v="0"/>
    <d v="2018-01-01T00:00:00"/>
    <x v="2"/>
    <n v="10"/>
    <x v="0"/>
    <n v="2036"/>
    <n v="1891"/>
    <n v="1895"/>
    <n v="145"/>
    <n v="4"/>
  </r>
  <r>
    <x v="0"/>
    <d v="2018-01-01T00:00:00"/>
    <x v="3"/>
    <n v="11"/>
    <x v="0"/>
    <n v="1612"/>
    <n v="1410"/>
    <n v="1531"/>
    <n v="202"/>
    <n v="121"/>
  </r>
  <r>
    <x v="0"/>
    <d v="2018-01-01T00:00:00"/>
    <x v="3"/>
    <n v="12"/>
    <x v="0"/>
    <n v="1612"/>
    <n v="1410"/>
    <n v="1531"/>
    <n v="202"/>
    <n v="121"/>
  </r>
  <r>
    <x v="0"/>
    <d v="2018-01-01T00:00:00"/>
    <x v="3"/>
    <n v="13"/>
    <x v="0"/>
    <n v="1612"/>
    <n v="1410"/>
    <n v="1531"/>
    <n v="202"/>
    <n v="121"/>
  </r>
  <r>
    <x v="0"/>
    <d v="2018-01-01T00:00:00"/>
    <x v="3"/>
    <n v="14"/>
    <x v="0"/>
    <n v="1612"/>
    <n v="1410"/>
    <n v="1531"/>
    <n v="202"/>
    <n v="121"/>
  </r>
  <r>
    <x v="0"/>
    <d v="2018-01-01T00:00:00"/>
    <x v="4"/>
    <n v="15"/>
    <x v="0"/>
    <n v="1418"/>
    <n v="1308"/>
    <n v="1420"/>
    <n v="110"/>
    <n v="112"/>
  </r>
  <r>
    <x v="0"/>
    <d v="2018-01-01T00:00:00"/>
    <x v="4"/>
    <n v="16"/>
    <x v="0"/>
    <n v="1418"/>
    <n v="1308"/>
    <n v="1420"/>
    <n v="110"/>
    <n v="112"/>
  </r>
  <r>
    <x v="0"/>
    <d v="2018-01-01T00:00:00"/>
    <x v="4"/>
    <n v="17"/>
    <x v="0"/>
    <n v="1418"/>
    <n v="1308"/>
    <n v="1420"/>
    <n v="110"/>
    <n v="112"/>
  </r>
  <r>
    <x v="0"/>
    <d v="2018-01-01T00:00:00"/>
    <x v="4"/>
    <n v="18"/>
    <x v="0"/>
    <n v="1418"/>
    <n v="1308"/>
    <n v="1420"/>
    <n v="110"/>
    <n v="112"/>
  </r>
  <r>
    <x v="0"/>
    <d v="2018-01-01T00:00:00"/>
    <x v="5"/>
    <n v="19"/>
    <x v="0"/>
    <n v="1901"/>
    <n v="2047"/>
    <n v="2047"/>
    <n v="146"/>
    <n v="0"/>
  </r>
  <r>
    <x v="0"/>
    <d v="2018-01-01T00:00:00"/>
    <x v="5"/>
    <n v="20"/>
    <x v="0"/>
    <n v="1901"/>
    <n v="2047"/>
    <n v="2047"/>
    <n v="146"/>
    <n v="0"/>
  </r>
  <r>
    <x v="0"/>
    <d v="2018-01-01T00:00:00"/>
    <x v="5"/>
    <n v="21"/>
    <x v="0"/>
    <n v="1901"/>
    <n v="2047"/>
    <n v="2047"/>
    <n v="146"/>
    <n v="0"/>
  </r>
  <r>
    <x v="0"/>
    <d v="2018-01-01T00:00:00"/>
    <x v="5"/>
    <n v="22"/>
    <x v="0"/>
    <n v="1901"/>
    <n v="2047"/>
    <n v="2047"/>
    <n v="146"/>
    <n v="0"/>
  </r>
  <r>
    <x v="0"/>
    <d v="2018-01-01T00:00:00"/>
    <x v="0"/>
    <n v="23"/>
    <x v="0"/>
    <n v="1196"/>
    <n v="1169"/>
    <n v="1169"/>
    <n v="27"/>
    <n v="0"/>
  </r>
  <r>
    <x v="0"/>
    <d v="2018-01-01T00:00:00"/>
    <x v="0"/>
    <n v="24"/>
    <x v="0"/>
    <n v="1196"/>
    <n v="1169"/>
    <n v="1169"/>
    <n v="27"/>
    <n v="0"/>
  </r>
  <r>
    <x v="1"/>
    <d v="2018-02-01T00:00:00"/>
    <x v="0"/>
    <n v="1"/>
    <x v="0"/>
    <n v="1238"/>
    <n v="1190"/>
    <n v="1190"/>
    <n v="48"/>
    <n v="0"/>
  </r>
  <r>
    <x v="1"/>
    <d v="2018-02-01T00:00:00"/>
    <x v="0"/>
    <n v="2"/>
    <x v="0"/>
    <n v="1238"/>
    <n v="1190"/>
    <n v="1190"/>
    <n v="48"/>
    <n v="0"/>
  </r>
  <r>
    <x v="1"/>
    <d v="2018-02-01T00:00:00"/>
    <x v="1"/>
    <n v="3"/>
    <x v="0"/>
    <n v="1402"/>
    <n v="1257"/>
    <n v="1257"/>
    <n v="145"/>
    <n v="0"/>
  </r>
  <r>
    <x v="1"/>
    <d v="2018-02-01T00:00:00"/>
    <x v="1"/>
    <n v="4"/>
    <x v="0"/>
    <n v="1402"/>
    <n v="1257"/>
    <n v="1257"/>
    <n v="145"/>
    <n v="0"/>
  </r>
  <r>
    <x v="1"/>
    <d v="2018-02-01T00:00:00"/>
    <x v="1"/>
    <n v="5"/>
    <x v="0"/>
    <n v="1402"/>
    <n v="1257"/>
    <n v="1257"/>
    <n v="145"/>
    <n v="0"/>
  </r>
  <r>
    <x v="1"/>
    <d v="2018-02-01T00:00:00"/>
    <x v="1"/>
    <n v="6"/>
    <x v="0"/>
    <n v="1402"/>
    <n v="1257"/>
    <n v="1257"/>
    <n v="145"/>
    <n v="0"/>
  </r>
  <r>
    <x v="1"/>
    <d v="2018-02-01T00:00:00"/>
    <x v="2"/>
    <n v="7"/>
    <x v="0"/>
    <n v="2128"/>
    <n v="1981"/>
    <n v="1984"/>
    <n v="147"/>
    <n v="3"/>
  </r>
  <r>
    <x v="1"/>
    <d v="2018-02-01T00:00:00"/>
    <x v="2"/>
    <n v="8"/>
    <x v="0"/>
    <n v="2128"/>
    <n v="1981"/>
    <n v="1984"/>
    <n v="147"/>
    <n v="3"/>
  </r>
  <r>
    <x v="1"/>
    <d v="2018-02-01T00:00:00"/>
    <x v="2"/>
    <n v="9"/>
    <x v="0"/>
    <n v="2128"/>
    <n v="1981"/>
    <n v="1984"/>
    <n v="147"/>
    <n v="3"/>
  </r>
  <r>
    <x v="1"/>
    <d v="2018-02-01T00:00:00"/>
    <x v="2"/>
    <n v="10"/>
    <x v="0"/>
    <n v="2128"/>
    <n v="1981"/>
    <n v="1984"/>
    <n v="147"/>
    <n v="3"/>
  </r>
  <r>
    <x v="1"/>
    <d v="2018-02-01T00:00:00"/>
    <x v="3"/>
    <n v="11"/>
    <x v="0"/>
    <n v="1612"/>
    <n v="1517"/>
    <n v="1632"/>
    <n v="95"/>
    <n v="115"/>
  </r>
  <r>
    <x v="1"/>
    <d v="2018-02-01T00:00:00"/>
    <x v="3"/>
    <n v="12"/>
    <x v="0"/>
    <n v="1612"/>
    <n v="1517"/>
    <n v="1632"/>
    <n v="95"/>
    <n v="115"/>
  </r>
  <r>
    <x v="1"/>
    <d v="2018-02-01T00:00:00"/>
    <x v="3"/>
    <n v="13"/>
    <x v="0"/>
    <n v="1612"/>
    <n v="1517"/>
    <n v="1632"/>
    <n v="95"/>
    <n v="115"/>
  </r>
  <r>
    <x v="1"/>
    <d v="2018-02-01T00:00:00"/>
    <x v="3"/>
    <n v="14"/>
    <x v="0"/>
    <n v="1612"/>
    <n v="1517"/>
    <n v="1632"/>
    <n v="95"/>
    <n v="115"/>
  </r>
  <r>
    <x v="1"/>
    <d v="2018-02-01T00:00:00"/>
    <x v="4"/>
    <n v="15"/>
    <x v="0"/>
    <n v="1667"/>
    <n v="1530"/>
    <n v="1636"/>
    <n v="137"/>
    <n v="106"/>
  </r>
  <r>
    <x v="1"/>
    <d v="2018-02-01T00:00:00"/>
    <x v="4"/>
    <n v="16"/>
    <x v="0"/>
    <n v="1667"/>
    <n v="1530"/>
    <n v="1636"/>
    <n v="137"/>
    <n v="106"/>
  </r>
  <r>
    <x v="1"/>
    <d v="2018-02-01T00:00:00"/>
    <x v="4"/>
    <n v="17"/>
    <x v="0"/>
    <n v="1667"/>
    <n v="1530"/>
    <n v="1636"/>
    <n v="137"/>
    <n v="106"/>
  </r>
  <r>
    <x v="1"/>
    <d v="2018-02-01T00:00:00"/>
    <x v="4"/>
    <n v="18"/>
    <x v="0"/>
    <n v="1667"/>
    <n v="1530"/>
    <n v="1636"/>
    <n v="137"/>
    <n v="106"/>
  </r>
  <r>
    <x v="1"/>
    <d v="2018-02-01T00:00:00"/>
    <x v="5"/>
    <n v="19"/>
    <x v="0"/>
    <n v="1752"/>
    <n v="1926"/>
    <n v="1926"/>
    <n v="174"/>
    <n v="0"/>
  </r>
  <r>
    <x v="1"/>
    <d v="2018-02-01T00:00:00"/>
    <x v="5"/>
    <n v="20"/>
    <x v="0"/>
    <n v="1752"/>
    <n v="1926"/>
    <n v="1926"/>
    <n v="174"/>
    <n v="0"/>
  </r>
  <r>
    <x v="1"/>
    <d v="2018-02-01T00:00:00"/>
    <x v="5"/>
    <n v="21"/>
    <x v="0"/>
    <n v="1752"/>
    <n v="1926"/>
    <n v="1926"/>
    <n v="174"/>
    <n v="0"/>
  </r>
  <r>
    <x v="1"/>
    <d v="2018-02-01T00:00:00"/>
    <x v="5"/>
    <n v="22"/>
    <x v="0"/>
    <n v="1752"/>
    <n v="1926"/>
    <n v="1926"/>
    <n v="174"/>
    <n v="0"/>
  </r>
  <r>
    <x v="1"/>
    <d v="2018-02-01T00:00:00"/>
    <x v="0"/>
    <n v="23"/>
    <x v="0"/>
    <n v="1238"/>
    <n v="1190"/>
    <n v="1190"/>
    <n v="48"/>
    <n v="0"/>
  </r>
  <r>
    <x v="1"/>
    <d v="2018-02-01T00:00:00"/>
    <x v="0"/>
    <n v="24"/>
    <x v="0"/>
    <n v="1238"/>
    <n v="1190"/>
    <n v="1190"/>
    <n v="48"/>
    <n v="0"/>
  </r>
  <r>
    <x v="2"/>
    <d v="2018-03-01T00:00:00"/>
    <x v="0"/>
    <n v="1"/>
    <x v="0"/>
    <n v="1222"/>
    <n v="1136"/>
    <n v="1136"/>
    <n v="86"/>
    <n v="0"/>
  </r>
  <r>
    <x v="2"/>
    <d v="2018-03-01T00:00:00"/>
    <x v="0"/>
    <n v="2"/>
    <x v="0"/>
    <n v="1222"/>
    <n v="1136"/>
    <n v="1136"/>
    <n v="86"/>
    <n v="0"/>
  </r>
  <r>
    <x v="2"/>
    <d v="2018-03-01T00:00:00"/>
    <x v="1"/>
    <n v="3"/>
    <x v="0"/>
    <n v="1221"/>
    <n v="1327"/>
    <n v="1327"/>
    <n v="106"/>
    <n v="0"/>
  </r>
  <r>
    <x v="2"/>
    <d v="2018-03-01T00:00:00"/>
    <x v="1"/>
    <n v="4"/>
    <x v="0"/>
    <n v="1221"/>
    <n v="1327"/>
    <n v="1327"/>
    <n v="106"/>
    <n v="0"/>
  </r>
  <r>
    <x v="2"/>
    <d v="2018-03-01T00:00:00"/>
    <x v="1"/>
    <n v="5"/>
    <x v="0"/>
    <n v="1221"/>
    <n v="1327"/>
    <n v="1327"/>
    <n v="106"/>
    <n v="0"/>
  </r>
  <r>
    <x v="2"/>
    <d v="2018-03-01T00:00:00"/>
    <x v="1"/>
    <n v="6"/>
    <x v="0"/>
    <n v="1221"/>
    <n v="1327"/>
    <n v="1327"/>
    <n v="106"/>
    <n v="0"/>
  </r>
  <r>
    <x v="2"/>
    <d v="2018-03-01T00:00:00"/>
    <x v="2"/>
    <n v="7"/>
    <x v="0"/>
    <n v="1773"/>
    <n v="1730"/>
    <n v="1816"/>
    <n v="43"/>
    <n v="86"/>
  </r>
  <r>
    <x v="2"/>
    <d v="2018-03-01T00:00:00"/>
    <x v="2"/>
    <n v="8"/>
    <x v="0"/>
    <n v="1773"/>
    <n v="1730"/>
    <n v="1816"/>
    <n v="43"/>
    <n v="86"/>
  </r>
  <r>
    <x v="2"/>
    <d v="2018-03-01T00:00:00"/>
    <x v="2"/>
    <n v="9"/>
    <x v="0"/>
    <n v="1773"/>
    <n v="1730"/>
    <n v="1816"/>
    <n v="43"/>
    <n v="86"/>
  </r>
  <r>
    <x v="2"/>
    <d v="2018-03-01T00:00:00"/>
    <x v="2"/>
    <n v="10"/>
    <x v="0"/>
    <n v="1773"/>
    <n v="1730"/>
    <n v="1816"/>
    <n v="43"/>
    <n v="86"/>
  </r>
  <r>
    <x v="2"/>
    <d v="2018-03-01T00:00:00"/>
    <x v="3"/>
    <n v="11"/>
    <x v="0"/>
    <n v="1734"/>
    <n v="1598"/>
    <n v="1770"/>
    <n v="136"/>
    <n v="172"/>
  </r>
  <r>
    <x v="2"/>
    <d v="2018-03-01T00:00:00"/>
    <x v="3"/>
    <n v="12"/>
    <x v="0"/>
    <n v="1734"/>
    <n v="1598"/>
    <n v="1770"/>
    <n v="136"/>
    <n v="172"/>
  </r>
  <r>
    <x v="2"/>
    <d v="2018-03-01T00:00:00"/>
    <x v="3"/>
    <n v="13"/>
    <x v="0"/>
    <n v="1734"/>
    <n v="1598"/>
    <n v="1770"/>
    <n v="136"/>
    <n v="172"/>
  </r>
  <r>
    <x v="2"/>
    <d v="2018-03-01T00:00:00"/>
    <x v="3"/>
    <n v="14"/>
    <x v="0"/>
    <n v="1734"/>
    <n v="1598"/>
    <n v="1770"/>
    <n v="136"/>
    <n v="172"/>
  </r>
  <r>
    <x v="2"/>
    <d v="2018-03-01T00:00:00"/>
    <x v="4"/>
    <n v="15"/>
    <x v="0"/>
    <n v="1204"/>
    <n v="1181"/>
    <n v="1390"/>
    <n v="23"/>
    <n v="209"/>
  </r>
  <r>
    <x v="2"/>
    <d v="2018-03-01T00:00:00"/>
    <x v="4"/>
    <n v="16"/>
    <x v="0"/>
    <n v="1204"/>
    <n v="1181"/>
    <n v="1390"/>
    <n v="23"/>
    <n v="209"/>
  </r>
  <r>
    <x v="2"/>
    <d v="2018-03-01T00:00:00"/>
    <x v="4"/>
    <n v="17"/>
    <x v="0"/>
    <n v="1204"/>
    <n v="1181"/>
    <n v="1390"/>
    <n v="23"/>
    <n v="209"/>
  </r>
  <r>
    <x v="2"/>
    <d v="2018-03-01T00:00:00"/>
    <x v="4"/>
    <n v="18"/>
    <x v="0"/>
    <n v="1204"/>
    <n v="1181"/>
    <n v="1390"/>
    <n v="23"/>
    <n v="209"/>
  </r>
  <r>
    <x v="2"/>
    <d v="2018-03-01T00:00:00"/>
    <x v="5"/>
    <n v="19"/>
    <x v="0"/>
    <n v="1615"/>
    <n v="1547"/>
    <n v="1560"/>
    <n v="68"/>
    <n v="13"/>
  </r>
  <r>
    <x v="2"/>
    <d v="2018-03-01T00:00:00"/>
    <x v="5"/>
    <n v="20"/>
    <x v="0"/>
    <n v="1615"/>
    <n v="1547"/>
    <n v="1560"/>
    <n v="68"/>
    <n v="13"/>
  </r>
  <r>
    <x v="2"/>
    <d v="2018-03-01T00:00:00"/>
    <x v="5"/>
    <n v="21"/>
    <x v="0"/>
    <n v="1615"/>
    <n v="1547"/>
    <n v="1560"/>
    <n v="68"/>
    <n v="13"/>
  </r>
  <r>
    <x v="2"/>
    <d v="2018-03-01T00:00:00"/>
    <x v="5"/>
    <n v="22"/>
    <x v="0"/>
    <n v="1615"/>
    <n v="1547"/>
    <n v="1560"/>
    <n v="68"/>
    <n v="13"/>
  </r>
  <r>
    <x v="2"/>
    <d v="2018-03-01T00:00:00"/>
    <x v="0"/>
    <n v="23"/>
    <x v="0"/>
    <n v="1222"/>
    <n v="1136"/>
    <n v="1136"/>
    <n v="86"/>
    <n v="0"/>
  </r>
  <r>
    <x v="2"/>
    <d v="2018-03-01T00:00:00"/>
    <x v="0"/>
    <n v="24"/>
    <x v="0"/>
    <n v="1222"/>
    <n v="1136"/>
    <n v="1136"/>
    <n v="86"/>
    <n v="0"/>
  </r>
  <r>
    <x v="3"/>
    <d v="2018-04-01T00:00:00"/>
    <x v="0"/>
    <n v="1"/>
    <x v="0"/>
    <n v="1128"/>
    <n v="1196"/>
    <n v="1196"/>
    <n v="68"/>
    <n v="0"/>
  </r>
  <r>
    <x v="3"/>
    <d v="2018-04-01T00:00:00"/>
    <x v="0"/>
    <n v="2"/>
    <x v="0"/>
    <n v="1128"/>
    <n v="1196"/>
    <n v="1196"/>
    <n v="68"/>
    <n v="0"/>
  </r>
  <r>
    <x v="3"/>
    <d v="2018-04-01T00:00:00"/>
    <x v="1"/>
    <n v="3"/>
    <x v="0"/>
    <n v="1409"/>
    <n v="1379"/>
    <n v="1379"/>
    <n v="30"/>
    <n v="0"/>
  </r>
  <r>
    <x v="3"/>
    <d v="2018-04-01T00:00:00"/>
    <x v="1"/>
    <n v="4"/>
    <x v="0"/>
    <n v="1409"/>
    <n v="1379"/>
    <n v="1379"/>
    <n v="30"/>
    <n v="0"/>
  </r>
  <r>
    <x v="3"/>
    <d v="2018-04-01T00:00:00"/>
    <x v="1"/>
    <n v="5"/>
    <x v="0"/>
    <n v="1409"/>
    <n v="1379"/>
    <n v="1379"/>
    <n v="30"/>
    <n v="0"/>
  </r>
  <r>
    <x v="3"/>
    <d v="2018-04-01T00:00:00"/>
    <x v="1"/>
    <n v="6"/>
    <x v="0"/>
    <n v="1409"/>
    <n v="1379"/>
    <n v="1379"/>
    <n v="30"/>
    <n v="0"/>
  </r>
  <r>
    <x v="3"/>
    <d v="2018-04-01T00:00:00"/>
    <x v="2"/>
    <n v="7"/>
    <x v="0"/>
    <n v="1810"/>
    <n v="1733"/>
    <n v="1820"/>
    <n v="77"/>
    <n v="87"/>
  </r>
  <r>
    <x v="3"/>
    <d v="2018-04-01T00:00:00"/>
    <x v="2"/>
    <n v="8"/>
    <x v="0"/>
    <n v="1810"/>
    <n v="1733"/>
    <n v="1820"/>
    <n v="77"/>
    <n v="87"/>
  </r>
  <r>
    <x v="3"/>
    <d v="2018-04-01T00:00:00"/>
    <x v="2"/>
    <n v="9"/>
    <x v="0"/>
    <n v="1810"/>
    <n v="1733"/>
    <n v="1820"/>
    <n v="77"/>
    <n v="87"/>
  </r>
  <r>
    <x v="3"/>
    <d v="2018-04-01T00:00:00"/>
    <x v="2"/>
    <n v="10"/>
    <x v="0"/>
    <n v="1810"/>
    <n v="1733"/>
    <n v="1820"/>
    <n v="77"/>
    <n v="87"/>
  </r>
  <r>
    <x v="3"/>
    <d v="2018-04-01T00:00:00"/>
    <x v="3"/>
    <n v="11"/>
    <x v="0"/>
    <n v="1256"/>
    <n v="1366"/>
    <n v="1540"/>
    <n v="110"/>
    <n v="174"/>
  </r>
  <r>
    <x v="3"/>
    <d v="2018-04-01T00:00:00"/>
    <x v="3"/>
    <n v="12"/>
    <x v="0"/>
    <n v="1256"/>
    <n v="1366"/>
    <n v="1540"/>
    <n v="110"/>
    <n v="174"/>
  </r>
  <r>
    <x v="3"/>
    <d v="2018-04-01T00:00:00"/>
    <x v="3"/>
    <n v="13"/>
    <x v="0"/>
    <n v="1256"/>
    <n v="1366"/>
    <n v="1540"/>
    <n v="110"/>
    <n v="174"/>
  </r>
  <r>
    <x v="3"/>
    <d v="2018-04-01T00:00:00"/>
    <x v="3"/>
    <n v="14"/>
    <x v="0"/>
    <n v="1256"/>
    <n v="1366"/>
    <n v="1540"/>
    <n v="110"/>
    <n v="174"/>
  </r>
  <r>
    <x v="3"/>
    <d v="2018-04-01T00:00:00"/>
    <x v="4"/>
    <n v="15"/>
    <x v="0"/>
    <n v="1290"/>
    <n v="1320"/>
    <n v="1530"/>
    <n v="30"/>
    <n v="210"/>
  </r>
  <r>
    <x v="3"/>
    <d v="2018-04-01T00:00:00"/>
    <x v="4"/>
    <n v="16"/>
    <x v="0"/>
    <n v="1290"/>
    <n v="1320"/>
    <n v="1530"/>
    <n v="30"/>
    <n v="210"/>
  </r>
  <r>
    <x v="3"/>
    <d v="2018-04-01T00:00:00"/>
    <x v="4"/>
    <n v="17"/>
    <x v="0"/>
    <n v="1290"/>
    <n v="1320"/>
    <n v="1530"/>
    <n v="30"/>
    <n v="210"/>
  </r>
  <r>
    <x v="3"/>
    <d v="2018-04-01T00:00:00"/>
    <x v="4"/>
    <n v="18"/>
    <x v="0"/>
    <n v="1290"/>
    <n v="1320"/>
    <n v="1530"/>
    <n v="30"/>
    <n v="210"/>
  </r>
  <r>
    <x v="3"/>
    <d v="2018-04-01T00:00:00"/>
    <x v="5"/>
    <n v="19"/>
    <x v="0"/>
    <n v="1770"/>
    <n v="1704"/>
    <n v="1718"/>
    <n v="66"/>
    <n v="14"/>
  </r>
  <r>
    <x v="3"/>
    <d v="2018-04-01T00:00:00"/>
    <x v="5"/>
    <n v="20"/>
    <x v="0"/>
    <n v="1770"/>
    <n v="1704"/>
    <n v="1718"/>
    <n v="66"/>
    <n v="14"/>
  </r>
  <r>
    <x v="3"/>
    <d v="2018-04-01T00:00:00"/>
    <x v="5"/>
    <n v="21"/>
    <x v="0"/>
    <n v="1770"/>
    <n v="1704"/>
    <n v="1718"/>
    <n v="66"/>
    <n v="14"/>
  </r>
  <r>
    <x v="3"/>
    <d v="2018-04-01T00:00:00"/>
    <x v="5"/>
    <n v="22"/>
    <x v="0"/>
    <n v="1770"/>
    <n v="1704"/>
    <n v="1718"/>
    <n v="66"/>
    <n v="14"/>
  </r>
  <r>
    <x v="3"/>
    <d v="2018-04-01T00:00:00"/>
    <x v="0"/>
    <n v="23"/>
    <x v="0"/>
    <n v="1128"/>
    <n v="1196"/>
    <n v="1196"/>
    <n v="68"/>
    <n v="0"/>
  </r>
  <r>
    <x v="3"/>
    <d v="2018-04-01T00:00:00"/>
    <x v="0"/>
    <n v="24"/>
    <x v="0"/>
    <n v="1128"/>
    <n v="1196"/>
    <n v="1196"/>
    <n v="68"/>
    <n v="0"/>
  </r>
  <r>
    <x v="4"/>
    <d v="2018-05-01T00:00:00"/>
    <x v="0"/>
    <n v="1"/>
    <x v="0"/>
    <n v="1061"/>
    <n v="1076"/>
    <n v="1076"/>
    <n v="15"/>
    <n v="0"/>
  </r>
  <r>
    <x v="4"/>
    <d v="2018-05-01T00:00:00"/>
    <x v="0"/>
    <n v="2"/>
    <x v="0"/>
    <n v="1061"/>
    <n v="1076"/>
    <n v="1076"/>
    <n v="15"/>
    <n v="0"/>
  </r>
  <r>
    <x v="4"/>
    <d v="2018-05-01T00:00:00"/>
    <x v="1"/>
    <n v="3"/>
    <x v="0"/>
    <n v="1409"/>
    <n v="1314"/>
    <n v="1314"/>
    <n v="95"/>
    <n v="0"/>
  </r>
  <r>
    <x v="4"/>
    <d v="2018-05-01T00:00:00"/>
    <x v="1"/>
    <n v="4"/>
    <x v="0"/>
    <n v="1409"/>
    <n v="1314"/>
    <n v="1314"/>
    <n v="95"/>
    <n v="0"/>
  </r>
  <r>
    <x v="4"/>
    <d v="2018-05-01T00:00:00"/>
    <x v="1"/>
    <n v="5"/>
    <x v="0"/>
    <n v="1409"/>
    <n v="1314"/>
    <n v="1314"/>
    <n v="95"/>
    <n v="0"/>
  </r>
  <r>
    <x v="4"/>
    <d v="2018-05-01T00:00:00"/>
    <x v="1"/>
    <n v="6"/>
    <x v="0"/>
    <n v="1409"/>
    <n v="1314"/>
    <n v="1314"/>
    <n v="95"/>
    <n v="0"/>
  </r>
  <r>
    <x v="4"/>
    <d v="2018-05-01T00:00:00"/>
    <x v="2"/>
    <n v="7"/>
    <x v="0"/>
    <n v="2048"/>
    <n v="1782"/>
    <n v="1881"/>
    <n v="266"/>
    <n v="99"/>
  </r>
  <r>
    <x v="4"/>
    <d v="2018-05-01T00:00:00"/>
    <x v="2"/>
    <n v="8"/>
    <x v="0"/>
    <n v="2048"/>
    <n v="1782"/>
    <n v="1881"/>
    <n v="266"/>
    <n v="99"/>
  </r>
  <r>
    <x v="4"/>
    <d v="2018-05-01T00:00:00"/>
    <x v="2"/>
    <n v="9"/>
    <x v="0"/>
    <n v="2048"/>
    <n v="1782"/>
    <n v="1881"/>
    <n v="266"/>
    <n v="99"/>
  </r>
  <r>
    <x v="4"/>
    <d v="2018-05-01T00:00:00"/>
    <x v="2"/>
    <n v="10"/>
    <x v="0"/>
    <n v="2048"/>
    <n v="1782"/>
    <n v="1881"/>
    <n v="266"/>
    <n v="99"/>
  </r>
  <r>
    <x v="4"/>
    <d v="2018-05-01T00:00:00"/>
    <x v="3"/>
    <n v="11"/>
    <x v="0"/>
    <n v="1663"/>
    <n v="1488"/>
    <n v="1686"/>
    <n v="175"/>
    <n v="198"/>
  </r>
  <r>
    <x v="4"/>
    <d v="2018-05-01T00:00:00"/>
    <x v="3"/>
    <n v="12"/>
    <x v="0"/>
    <n v="1663"/>
    <n v="1488"/>
    <n v="1686"/>
    <n v="175"/>
    <n v="198"/>
  </r>
  <r>
    <x v="4"/>
    <d v="2018-05-01T00:00:00"/>
    <x v="3"/>
    <n v="13"/>
    <x v="0"/>
    <n v="1663"/>
    <n v="1488"/>
    <n v="1686"/>
    <n v="175"/>
    <n v="198"/>
  </r>
  <r>
    <x v="4"/>
    <d v="2018-05-01T00:00:00"/>
    <x v="3"/>
    <n v="14"/>
    <x v="0"/>
    <n v="1663"/>
    <n v="1488"/>
    <n v="1686"/>
    <n v="175"/>
    <n v="198"/>
  </r>
  <r>
    <x v="4"/>
    <d v="2018-05-01T00:00:00"/>
    <x v="4"/>
    <n v="15"/>
    <x v="0"/>
    <n v="1397"/>
    <n v="1298"/>
    <n v="1538"/>
    <n v="99"/>
    <n v="240"/>
  </r>
  <r>
    <x v="4"/>
    <d v="2018-05-01T00:00:00"/>
    <x v="4"/>
    <n v="16"/>
    <x v="0"/>
    <n v="1397"/>
    <n v="1298"/>
    <n v="1538"/>
    <n v="99"/>
    <n v="240"/>
  </r>
  <r>
    <x v="4"/>
    <d v="2018-05-01T00:00:00"/>
    <x v="4"/>
    <n v="17"/>
    <x v="0"/>
    <n v="1397"/>
    <n v="1298"/>
    <n v="1538"/>
    <n v="99"/>
    <n v="240"/>
  </r>
  <r>
    <x v="4"/>
    <d v="2018-05-01T00:00:00"/>
    <x v="4"/>
    <n v="18"/>
    <x v="0"/>
    <n v="1397"/>
    <n v="1298"/>
    <n v="1538"/>
    <n v="99"/>
    <n v="240"/>
  </r>
  <r>
    <x v="4"/>
    <d v="2018-05-01T00:00:00"/>
    <x v="5"/>
    <n v="19"/>
    <x v="0"/>
    <n v="1373"/>
    <n v="1373"/>
    <n v="1388"/>
    <n v="0"/>
    <n v="15"/>
  </r>
  <r>
    <x v="4"/>
    <d v="2018-05-01T00:00:00"/>
    <x v="5"/>
    <n v="20"/>
    <x v="0"/>
    <n v="1373"/>
    <n v="1373"/>
    <n v="1388"/>
    <n v="0"/>
    <n v="15"/>
  </r>
  <r>
    <x v="4"/>
    <d v="2018-05-01T00:00:00"/>
    <x v="5"/>
    <n v="21"/>
    <x v="0"/>
    <n v="1373"/>
    <n v="1373"/>
    <n v="1388"/>
    <n v="0"/>
    <n v="15"/>
  </r>
  <r>
    <x v="4"/>
    <d v="2018-05-01T00:00:00"/>
    <x v="5"/>
    <n v="22"/>
    <x v="0"/>
    <n v="1373"/>
    <n v="1373"/>
    <n v="1388"/>
    <n v="0"/>
    <n v="15"/>
  </r>
  <r>
    <x v="4"/>
    <d v="2018-05-01T00:00:00"/>
    <x v="0"/>
    <n v="23"/>
    <x v="0"/>
    <n v="1061"/>
    <n v="1076"/>
    <n v="1076"/>
    <n v="15"/>
    <n v="0"/>
  </r>
  <r>
    <x v="4"/>
    <d v="2018-05-01T00:00:00"/>
    <x v="0"/>
    <n v="24"/>
    <x v="0"/>
    <n v="1061"/>
    <n v="1076"/>
    <n v="1076"/>
    <n v="15"/>
    <n v="0"/>
  </r>
  <r>
    <x v="5"/>
    <d v="2018-06-01T00:00:00"/>
    <x v="0"/>
    <n v="1"/>
    <x v="0"/>
    <n v="1057"/>
    <n v="1106"/>
    <n v="1106"/>
    <n v="49"/>
    <n v="0"/>
  </r>
  <r>
    <x v="5"/>
    <d v="2018-06-01T00:00:00"/>
    <x v="0"/>
    <n v="2"/>
    <x v="0"/>
    <n v="1057"/>
    <n v="1106"/>
    <n v="1106"/>
    <n v="49"/>
    <n v="0"/>
  </r>
  <r>
    <x v="5"/>
    <d v="2018-06-01T00:00:00"/>
    <x v="1"/>
    <n v="3"/>
    <x v="0"/>
    <n v="1360"/>
    <n v="1316"/>
    <n v="1316"/>
    <n v="44"/>
    <n v="0"/>
  </r>
  <r>
    <x v="5"/>
    <d v="2018-06-01T00:00:00"/>
    <x v="1"/>
    <n v="4"/>
    <x v="0"/>
    <n v="1360"/>
    <n v="1316"/>
    <n v="1316"/>
    <n v="44"/>
    <n v="0"/>
  </r>
  <r>
    <x v="5"/>
    <d v="2018-06-01T00:00:00"/>
    <x v="1"/>
    <n v="5"/>
    <x v="0"/>
    <n v="1360"/>
    <n v="1316"/>
    <n v="1316"/>
    <n v="44"/>
    <n v="0"/>
  </r>
  <r>
    <x v="5"/>
    <d v="2018-06-01T00:00:00"/>
    <x v="1"/>
    <n v="6"/>
    <x v="0"/>
    <n v="1360"/>
    <n v="1316"/>
    <n v="1316"/>
    <n v="44"/>
    <n v="0"/>
  </r>
  <r>
    <x v="5"/>
    <d v="2018-06-01T00:00:00"/>
    <x v="2"/>
    <n v="7"/>
    <x v="0"/>
    <n v="1926"/>
    <n v="1896"/>
    <n v="2003"/>
    <n v="30"/>
    <n v="107"/>
  </r>
  <r>
    <x v="5"/>
    <d v="2018-06-01T00:00:00"/>
    <x v="2"/>
    <n v="8"/>
    <x v="0"/>
    <n v="1926"/>
    <n v="1896"/>
    <n v="2003"/>
    <n v="30"/>
    <n v="107"/>
  </r>
  <r>
    <x v="5"/>
    <d v="2018-06-01T00:00:00"/>
    <x v="2"/>
    <n v="9"/>
    <x v="0"/>
    <n v="1926"/>
    <n v="1896"/>
    <n v="2003"/>
    <n v="30"/>
    <n v="107"/>
  </r>
  <r>
    <x v="5"/>
    <d v="2018-06-01T00:00:00"/>
    <x v="2"/>
    <n v="10"/>
    <x v="0"/>
    <n v="1926"/>
    <n v="1896"/>
    <n v="2003"/>
    <n v="30"/>
    <n v="107"/>
  </r>
  <r>
    <x v="5"/>
    <d v="2018-06-01T00:00:00"/>
    <x v="3"/>
    <n v="11"/>
    <x v="0"/>
    <n v="1493"/>
    <n v="1407"/>
    <n v="1553"/>
    <n v="86"/>
    <n v="146"/>
  </r>
  <r>
    <x v="5"/>
    <d v="2018-06-01T00:00:00"/>
    <x v="3"/>
    <n v="12"/>
    <x v="0"/>
    <n v="1493"/>
    <n v="1407"/>
    <n v="1553"/>
    <n v="86"/>
    <n v="146"/>
  </r>
  <r>
    <x v="5"/>
    <d v="2018-06-01T00:00:00"/>
    <x v="3"/>
    <n v="13"/>
    <x v="0"/>
    <n v="1493"/>
    <n v="1407"/>
    <n v="1553"/>
    <n v="86"/>
    <n v="146"/>
  </r>
  <r>
    <x v="5"/>
    <d v="2018-06-01T00:00:00"/>
    <x v="3"/>
    <n v="14"/>
    <x v="0"/>
    <n v="1493"/>
    <n v="1407"/>
    <n v="1553"/>
    <n v="86"/>
    <n v="146"/>
  </r>
  <r>
    <x v="5"/>
    <d v="2018-06-01T00:00:00"/>
    <x v="4"/>
    <n v="15"/>
    <x v="0"/>
    <n v="1578"/>
    <n v="1604"/>
    <n v="1828"/>
    <n v="26"/>
    <n v="224"/>
  </r>
  <r>
    <x v="5"/>
    <d v="2018-06-01T00:00:00"/>
    <x v="4"/>
    <n v="16"/>
    <x v="0"/>
    <n v="1578"/>
    <n v="1604"/>
    <n v="1828"/>
    <n v="26"/>
    <n v="224"/>
  </r>
  <r>
    <x v="5"/>
    <d v="2018-06-01T00:00:00"/>
    <x v="4"/>
    <n v="17"/>
    <x v="0"/>
    <n v="1578"/>
    <n v="1604"/>
    <n v="1828"/>
    <n v="26"/>
    <n v="224"/>
  </r>
  <r>
    <x v="5"/>
    <d v="2018-06-01T00:00:00"/>
    <x v="4"/>
    <n v="18"/>
    <x v="0"/>
    <n v="1578"/>
    <n v="1604"/>
    <n v="1828"/>
    <n v="26"/>
    <n v="224"/>
  </r>
  <r>
    <x v="5"/>
    <d v="2018-06-01T00:00:00"/>
    <x v="5"/>
    <n v="19"/>
    <x v="0"/>
    <n v="1249"/>
    <n v="1282"/>
    <n v="1355"/>
    <n v="33"/>
    <n v="73"/>
  </r>
  <r>
    <x v="5"/>
    <d v="2018-06-01T00:00:00"/>
    <x v="5"/>
    <n v="20"/>
    <x v="0"/>
    <n v="1249"/>
    <n v="1282"/>
    <n v="1355"/>
    <n v="33"/>
    <n v="73"/>
  </r>
  <r>
    <x v="5"/>
    <d v="2018-06-01T00:00:00"/>
    <x v="5"/>
    <n v="21"/>
    <x v="0"/>
    <n v="1249"/>
    <n v="1282"/>
    <n v="1355"/>
    <n v="33"/>
    <n v="73"/>
  </r>
  <r>
    <x v="5"/>
    <d v="2018-06-01T00:00:00"/>
    <x v="5"/>
    <n v="22"/>
    <x v="0"/>
    <n v="1249"/>
    <n v="1282"/>
    <n v="1355"/>
    <n v="33"/>
    <n v="73"/>
  </r>
  <r>
    <x v="5"/>
    <d v="2018-06-01T00:00:00"/>
    <x v="0"/>
    <n v="23"/>
    <x v="0"/>
    <n v="1057"/>
    <n v="1106"/>
    <n v="1106"/>
    <n v="49"/>
    <n v="0"/>
  </r>
  <r>
    <x v="5"/>
    <d v="2018-06-01T00:00:00"/>
    <x v="0"/>
    <n v="24"/>
    <x v="0"/>
    <n v="1057"/>
    <n v="1106"/>
    <n v="1106"/>
    <n v="49"/>
    <n v="0"/>
  </r>
  <r>
    <x v="6"/>
    <d v="2018-07-01T00:00:00"/>
    <x v="0"/>
    <n v="1"/>
    <x v="0"/>
    <n v="1238"/>
    <n v="1110"/>
    <n v="1110"/>
    <n v="128"/>
    <n v="0"/>
  </r>
  <r>
    <x v="6"/>
    <d v="2018-07-01T00:00:00"/>
    <x v="0"/>
    <n v="2"/>
    <x v="0"/>
    <n v="1238"/>
    <n v="1110"/>
    <n v="1110"/>
    <n v="128"/>
    <n v="0"/>
  </r>
  <r>
    <x v="6"/>
    <d v="2018-07-01T00:00:00"/>
    <x v="1"/>
    <n v="3"/>
    <x v="0"/>
    <n v="1313"/>
    <n v="1245"/>
    <n v="1245"/>
    <n v="68"/>
    <n v="0"/>
  </r>
  <r>
    <x v="6"/>
    <d v="2018-07-01T00:00:00"/>
    <x v="1"/>
    <n v="4"/>
    <x v="0"/>
    <n v="1313"/>
    <n v="1245"/>
    <n v="1245"/>
    <n v="68"/>
    <n v="0"/>
  </r>
  <r>
    <x v="6"/>
    <d v="2018-07-01T00:00:00"/>
    <x v="1"/>
    <n v="5"/>
    <x v="0"/>
    <n v="1313"/>
    <n v="1245"/>
    <n v="1245"/>
    <n v="68"/>
    <n v="0"/>
  </r>
  <r>
    <x v="6"/>
    <d v="2018-07-01T00:00:00"/>
    <x v="1"/>
    <n v="6"/>
    <x v="0"/>
    <n v="1313"/>
    <n v="1245"/>
    <n v="1245"/>
    <n v="68"/>
    <n v="0"/>
  </r>
  <r>
    <x v="6"/>
    <d v="2018-07-01T00:00:00"/>
    <x v="2"/>
    <n v="7"/>
    <x v="0"/>
    <n v="1533"/>
    <n v="1472"/>
    <n v="1577"/>
    <n v="61"/>
    <n v="105"/>
  </r>
  <r>
    <x v="6"/>
    <d v="2018-07-01T00:00:00"/>
    <x v="2"/>
    <n v="8"/>
    <x v="0"/>
    <n v="1533"/>
    <n v="1472"/>
    <n v="1577"/>
    <n v="61"/>
    <n v="105"/>
  </r>
  <r>
    <x v="6"/>
    <d v="2018-07-01T00:00:00"/>
    <x v="2"/>
    <n v="9"/>
    <x v="0"/>
    <n v="1533"/>
    <n v="1472"/>
    <n v="1577"/>
    <n v="61"/>
    <n v="105"/>
  </r>
  <r>
    <x v="6"/>
    <d v="2018-07-01T00:00:00"/>
    <x v="2"/>
    <n v="10"/>
    <x v="0"/>
    <n v="1533"/>
    <n v="1472"/>
    <n v="1577"/>
    <n v="61"/>
    <n v="105"/>
  </r>
  <r>
    <x v="6"/>
    <d v="2018-07-01T00:00:00"/>
    <x v="3"/>
    <n v="11"/>
    <x v="0"/>
    <n v="1574"/>
    <n v="1456"/>
    <n v="1599"/>
    <n v="118"/>
    <n v="143"/>
  </r>
  <r>
    <x v="6"/>
    <d v="2018-07-01T00:00:00"/>
    <x v="3"/>
    <n v="12"/>
    <x v="0"/>
    <n v="1574"/>
    <n v="1456"/>
    <n v="1599"/>
    <n v="118"/>
    <n v="143"/>
  </r>
  <r>
    <x v="6"/>
    <d v="2018-07-01T00:00:00"/>
    <x v="3"/>
    <n v="13"/>
    <x v="0"/>
    <n v="1574"/>
    <n v="1456"/>
    <n v="1599"/>
    <n v="118"/>
    <n v="143"/>
  </r>
  <r>
    <x v="6"/>
    <d v="2018-07-01T00:00:00"/>
    <x v="3"/>
    <n v="14"/>
    <x v="0"/>
    <n v="1574"/>
    <n v="1456"/>
    <n v="1599"/>
    <n v="118"/>
    <n v="143"/>
  </r>
  <r>
    <x v="6"/>
    <d v="2018-07-01T00:00:00"/>
    <x v="4"/>
    <n v="15"/>
    <x v="0"/>
    <n v="1150"/>
    <n v="1186"/>
    <n v="1406"/>
    <n v="36"/>
    <n v="220"/>
  </r>
  <r>
    <x v="6"/>
    <d v="2018-07-01T00:00:00"/>
    <x v="4"/>
    <n v="16"/>
    <x v="0"/>
    <n v="1150"/>
    <n v="1186"/>
    <n v="1406"/>
    <n v="36"/>
    <n v="220"/>
  </r>
  <r>
    <x v="6"/>
    <d v="2018-07-01T00:00:00"/>
    <x v="4"/>
    <n v="17"/>
    <x v="0"/>
    <n v="1150"/>
    <n v="1186"/>
    <n v="1406"/>
    <n v="36"/>
    <n v="220"/>
  </r>
  <r>
    <x v="6"/>
    <d v="2018-07-01T00:00:00"/>
    <x v="4"/>
    <n v="18"/>
    <x v="0"/>
    <n v="1150"/>
    <n v="1186"/>
    <n v="1406"/>
    <n v="36"/>
    <n v="220"/>
  </r>
  <r>
    <x v="6"/>
    <d v="2018-07-01T00:00:00"/>
    <x v="5"/>
    <n v="19"/>
    <x v="0"/>
    <n v="1117"/>
    <n v="1204"/>
    <n v="1276"/>
    <n v="87"/>
    <n v="72"/>
  </r>
  <r>
    <x v="6"/>
    <d v="2018-07-01T00:00:00"/>
    <x v="5"/>
    <n v="20"/>
    <x v="0"/>
    <n v="1117"/>
    <n v="1204"/>
    <n v="1276"/>
    <n v="87"/>
    <n v="72"/>
  </r>
  <r>
    <x v="6"/>
    <d v="2018-07-01T00:00:00"/>
    <x v="5"/>
    <n v="21"/>
    <x v="0"/>
    <n v="1117"/>
    <n v="1204"/>
    <n v="1276"/>
    <n v="87"/>
    <n v="72"/>
  </r>
  <r>
    <x v="6"/>
    <d v="2018-07-01T00:00:00"/>
    <x v="5"/>
    <n v="22"/>
    <x v="0"/>
    <n v="1117"/>
    <n v="1204"/>
    <n v="1276"/>
    <n v="87"/>
    <n v="72"/>
  </r>
  <r>
    <x v="6"/>
    <d v="2018-07-01T00:00:00"/>
    <x v="0"/>
    <n v="23"/>
    <x v="0"/>
    <n v="1238"/>
    <n v="1110"/>
    <n v="1110"/>
    <n v="128"/>
    <n v="0"/>
  </r>
  <r>
    <x v="6"/>
    <d v="2018-07-01T00:00:00"/>
    <x v="0"/>
    <n v="24"/>
    <x v="0"/>
    <n v="1238"/>
    <n v="1110"/>
    <n v="1110"/>
    <n v="128"/>
    <n v="0"/>
  </r>
  <r>
    <x v="7"/>
    <d v="2018-08-01T00:00:00"/>
    <x v="0"/>
    <n v="1"/>
    <x v="0"/>
    <n v="1194"/>
    <n v="1183"/>
    <n v="1183"/>
    <n v="11"/>
    <n v="0"/>
  </r>
  <r>
    <x v="7"/>
    <d v="2018-08-01T00:00:00"/>
    <x v="0"/>
    <n v="2"/>
    <x v="0"/>
    <n v="1194"/>
    <n v="1183"/>
    <n v="1183"/>
    <n v="11"/>
    <n v="0"/>
  </r>
  <r>
    <x v="7"/>
    <d v="2018-08-01T00:00:00"/>
    <x v="1"/>
    <n v="3"/>
    <x v="0"/>
    <n v="1401"/>
    <n v="1409"/>
    <n v="1409"/>
    <n v="8"/>
    <n v="0"/>
  </r>
  <r>
    <x v="7"/>
    <d v="2018-08-01T00:00:00"/>
    <x v="1"/>
    <n v="4"/>
    <x v="0"/>
    <n v="1401"/>
    <n v="1409"/>
    <n v="1409"/>
    <n v="8"/>
    <n v="0"/>
  </r>
  <r>
    <x v="7"/>
    <d v="2018-08-01T00:00:00"/>
    <x v="1"/>
    <n v="5"/>
    <x v="0"/>
    <n v="1401"/>
    <n v="1409"/>
    <n v="1409"/>
    <n v="8"/>
    <n v="0"/>
  </r>
  <r>
    <x v="7"/>
    <d v="2018-08-01T00:00:00"/>
    <x v="1"/>
    <n v="6"/>
    <x v="0"/>
    <n v="1401"/>
    <n v="1409"/>
    <n v="1409"/>
    <n v="8"/>
    <n v="0"/>
  </r>
  <r>
    <x v="7"/>
    <d v="2018-08-01T00:00:00"/>
    <x v="2"/>
    <n v="7"/>
    <x v="0"/>
    <n v="1755"/>
    <n v="1500"/>
    <n v="1607"/>
    <n v="255"/>
    <n v="107"/>
  </r>
  <r>
    <x v="7"/>
    <d v="2018-08-01T00:00:00"/>
    <x v="2"/>
    <n v="8"/>
    <x v="0"/>
    <n v="1755"/>
    <n v="1500"/>
    <n v="1607"/>
    <n v="255"/>
    <n v="107"/>
  </r>
  <r>
    <x v="7"/>
    <d v="2018-08-01T00:00:00"/>
    <x v="2"/>
    <n v="9"/>
    <x v="0"/>
    <n v="1755"/>
    <n v="1500"/>
    <n v="1607"/>
    <n v="255"/>
    <n v="107"/>
  </r>
  <r>
    <x v="7"/>
    <d v="2018-08-01T00:00:00"/>
    <x v="2"/>
    <n v="10"/>
    <x v="0"/>
    <n v="1755"/>
    <n v="1500"/>
    <n v="1607"/>
    <n v="255"/>
    <n v="107"/>
  </r>
  <r>
    <x v="7"/>
    <d v="2018-08-01T00:00:00"/>
    <x v="3"/>
    <n v="11"/>
    <x v="0"/>
    <n v="1776"/>
    <n v="1667"/>
    <n v="1814"/>
    <n v="109"/>
    <n v="147"/>
  </r>
  <r>
    <x v="7"/>
    <d v="2018-08-01T00:00:00"/>
    <x v="3"/>
    <n v="12"/>
    <x v="0"/>
    <n v="1776"/>
    <n v="1667"/>
    <n v="1814"/>
    <n v="109"/>
    <n v="147"/>
  </r>
  <r>
    <x v="7"/>
    <d v="2018-08-01T00:00:00"/>
    <x v="3"/>
    <n v="13"/>
    <x v="0"/>
    <n v="1776"/>
    <n v="1667"/>
    <n v="1814"/>
    <n v="109"/>
    <n v="147"/>
  </r>
  <r>
    <x v="7"/>
    <d v="2018-08-01T00:00:00"/>
    <x v="3"/>
    <n v="14"/>
    <x v="0"/>
    <n v="1776"/>
    <n v="1667"/>
    <n v="1814"/>
    <n v="109"/>
    <n v="147"/>
  </r>
  <r>
    <x v="7"/>
    <d v="2018-08-01T00:00:00"/>
    <x v="4"/>
    <n v="15"/>
    <x v="0"/>
    <n v="1157"/>
    <n v="1158"/>
    <n v="1385"/>
    <n v="1"/>
    <n v="227"/>
  </r>
  <r>
    <x v="7"/>
    <d v="2018-08-01T00:00:00"/>
    <x v="4"/>
    <n v="16"/>
    <x v="0"/>
    <n v="1157"/>
    <n v="1158"/>
    <n v="1385"/>
    <n v="1"/>
    <n v="227"/>
  </r>
  <r>
    <x v="7"/>
    <d v="2018-08-01T00:00:00"/>
    <x v="4"/>
    <n v="17"/>
    <x v="0"/>
    <n v="1157"/>
    <n v="1158"/>
    <n v="1385"/>
    <n v="1"/>
    <n v="227"/>
  </r>
  <r>
    <x v="7"/>
    <d v="2018-08-01T00:00:00"/>
    <x v="4"/>
    <n v="18"/>
    <x v="0"/>
    <n v="1157"/>
    <n v="1158"/>
    <n v="1385"/>
    <n v="1"/>
    <n v="227"/>
  </r>
  <r>
    <x v="7"/>
    <d v="2018-08-01T00:00:00"/>
    <x v="5"/>
    <n v="19"/>
    <x v="0"/>
    <n v="1198"/>
    <n v="1156"/>
    <n v="1230"/>
    <n v="42"/>
    <n v="74"/>
  </r>
  <r>
    <x v="7"/>
    <d v="2018-08-01T00:00:00"/>
    <x v="5"/>
    <n v="20"/>
    <x v="0"/>
    <n v="1198"/>
    <n v="1156"/>
    <n v="1230"/>
    <n v="42"/>
    <n v="74"/>
  </r>
  <r>
    <x v="7"/>
    <d v="2018-08-01T00:00:00"/>
    <x v="5"/>
    <n v="21"/>
    <x v="0"/>
    <n v="1198"/>
    <n v="1156"/>
    <n v="1230"/>
    <n v="42"/>
    <n v="74"/>
  </r>
  <r>
    <x v="7"/>
    <d v="2018-08-01T00:00:00"/>
    <x v="5"/>
    <n v="22"/>
    <x v="0"/>
    <n v="1198"/>
    <n v="1156"/>
    <n v="1230"/>
    <n v="42"/>
    <n v="74"/>
  </r>
  <r>
    <x v="7"/>
    <d v="2018-08-01T00:00:00"/>
    <x v="0"/>
    <n v="23"/>
    <x v="0"/>
    <n v="1194"/>
    <n v="1183"/>
    <n v="1183"/>
    <n v="11"/>
    <n v="0"/>
  </r>
  <r>
    <x v="7"/>
    <d v="2018-08-01T00:00:00"/>
    <x v="0"/>
    <n v="24"/>
    <x v="0"/>
    <n v="1194"/>
    <n v="1183"/>
    <n v="1183"/>
    <n v="11"/>
    <n v="0"/>
  </r>
  <r>
    <x v="8"/>
    <d v="2018-09-01T00:00:00"/>
    <x v="0"/>
    <n v="1"/>
    <x v="0"/>
    <n v="1215"/>
    <n v="0"/>
    <n v="0"/>
    <n v="1215"/>
    <n v="0"/>
  </r>
  <r>
    <x v="8"/>
    <d v="2018-09-01T00:00:00"/>
    <x v="0"/>
    <n v="2"/>
    <x v="0"/>
    <n v="1215"/>
    <n v="0"/>
    <n v="0"/>
    <n v="1215"/>
    <n v="0"/>
  </r>
  <r>
    <x v="8"/>
    <d v="2018-09-01T00:00:00"/>
    <x v="1"/>
    <n v="3"/>
    <x v="0"/>
    <n v="1337"/>
    <n v="0"/>
    <n v="0"/>
    <n v="1337"/>
    <n v="0"/>
  </r>
  <r>
    <x v="8"/>
    <d v="2018-09-01T00:00:00"/>
    <x v="1"/>
    <n v="4"/>
    <x v="0"/>
    <n v="1337"/>
    <n v="0"/>
    <n v="0"/>
    <n v="1337"/>
    <n v="0"/>
  </r>
  <r>
    <x v="8"/>
    <d v="2018-09-01T00:00:00"/>
    <x v="1"/>
    <n v="5"/>
    <x v="0"/>
    <n v="1337"/>
    <n v="0"/>
    <n v="0"/>
    <n v="1337"/>
    <n v="0"/>
  </r>
  <r>
    <x v="8"/>
    <d v="2018-09-01T00:00:00"/>
    <x v="1"/>
    <n v="6"/>
    <x v="0"/>
    <n v="1337"/>
    <n v="0"/>
    <n v="0"/>
    <n v="1337"/>
    <n v="0"/>
  </r>
  <r>
    <x v="8"/>
    <d v="2018-09-01T00:00:00"/>
    <x v="2"/>
    <n v="7"/>
    <x v="0"/>
    <n v="1490"/>
    <n v="0"/>
    <n v="0"/>
    <n v="1490"/>
    <n v="0"/>
  </r>
  <r>
    <x v="8"/>
    <d v="2018-09-01T00:00:00"/>
    <x v="2"/>
    <n v="8"/>
    <x v="0"/>
    <n v="1490"/>
    <n v="0"/>
    <n v="0"/>
    <n v="1490"/>
    <n v="0"/>
  </r>
  <r>
    <x v="8"/>
    <d v="2018-09-01T00:00:00"/>
    <x v="2"/>
    <n v="9"/>
    <x v="0"/>
    <n v="1490"/>
    <n v="0"/>
    <n v="0"/>
    <n v="1490"/>
    <n v="0"/>
  </r>
  <r>
    <x v="8"/>
    <d v="2018-09-01T00:00:00"/>
    <x v="2"/>
    <n v="10"/>
    <x v="0"/>
    <n v="1490"/>
    <n v="0"/>
    <n v="0"/>
    <n v="1490"/>
    <n v="0"/>
  </r>
  <r>
    <x v="8"/>
    <d v="2018-09-01T00:00:00"/>
    <x v="3"/>
    <n v="11"/>
    <x v="0"/>
    <n v="1869"/>
    <n v="0"/>
    <n v="0"/>
    <n v="1869"/>
    <n v="0"/>
  </r>
  <r>
    <x v="8"/>
    <d v="2018-09-01T00:00:00"/>
    <x v="3"/>
    <n v="12"/>
    <x v="0"/>
    <n v="1869"/>
    <n v="0"/>
    <n v="0"/>
    <n v="1869"/>
    <n v="0"/>
  </r>
  <r>
    <x v="8"/>
    <d v="2018-09-01T00:00:00"/>
    <x v="3"/>
    <n v="13"/>
    <x v="0"/>
    <n v="1869"/>
    <n v="0"/>
    <n v="0"/>
    <n v="1869"/>
    <n v="0"/>
  </r>
  <r>
    <x v="8"/>
    <d v="2018-09-01T00:00:00"/>
    <x v="3"/>
    <n v="14"/>
    <x v="0"/>
    <n v="1869"/>
    <n v="0"/>
    <n v="0"/>
    <n v="1869"/>
    <n v="0"/>
  </r>
  <r>
    <x v="8"/>
    <d v="2018-09-01T00:00:00"/>
    <x v="4"/>
    <n v="15"/>
    <x v="0"/>
    <n v="1150"/>
    <n v="0"/>
    <n v="0"/>
    <n v="1150"/>
    <n v="0"/>
  </r>
  <r>
    <x v="8"/>
    <d v="2018-09-01T00:00:00"/>
    <x v="4"/>
    <n v="16"/>
    <x v="0"/>
    <n v="1150"/>
    <n v="0"/>
    <n v="0"/>
    <n v="1150"/>
    <n v="0"/>
  </r>
  <r>
    <x v="8"/>
    <d v="2018-09-01T00:00:00"/>
    <x v="4"/>
    <n v="17"/>
    <x v="0"/>
    <n v="1150"/>
    <n v="0"/>
    <n v="0"/>
    <n v="1150"/>
    <n v="0"/>
  </r>
  <r>
    <x v="8"/>
    <d v="2018-09-01T00:00:00"/>
    <x v="4"/>
    <n v="18"/>
    <x v="0"/>
    <n v="1150"/>
    <n v="0"/>
    <n v="0"/>
    <n v="1150"/>
    <n v="0"/>
  </r>
  <r>
    <x v="8"/>
    <d v="2018-09-01T00:00:00"/>
    <x v="5"/>
    <n v="19"/>
    <x v="0"/>
    <n v="1263"/>
    <n v="0"/>
    <n v="0"/>
    <n v="1263"/>
    <n v="0"/>
  </r>
  <r>
    <x v="8"/>
    <d v="2018-09-01T00:00:00"/>
    <x v="5"/>
    <n v="20"/>
    <x v="0"/>
    <n v="1263"/>
    <n v="0"/>
    <n v="0"/>
    <n v="1263"/>
    <n v="0"/>
  </r>
  <r>
    <x v="8"/>
    <d v="2018-09-01T00:00:00"/>
    <x v="5"/>
    <n v="21"/>
    <x v="0"/>
    <n v="1263"/>
    <n v="0"/>
    <n v="0"/>
    <n v="1263"/>
    <n v="0"/>
  </r>
  <r>
    <x v="8"/>
    <d v="2018-09-01T00:00:00"/>
    <x v="5"/>
    <n v="22"/>
    <x v="0"/>
    <n v="1263"/>
    <n v="0"/>
    <n v="0"/>
    <n v="1263"/>
    <n v="0"/>
  </r>
  <r>
    <x v="8"/>
    <d v="2018-09-01T00:00:00"/>
    <x v="0"/>
    <n v="23"/>
    <x v="0"/>
    <n v="1215"/>
    <n v="0"/>
    <n v="0"/>
    <n v="1215"/>
    <n v="0"/>
  </r>
  <r>
    <x v="8"/>
    <d v="2018-09-01T00:00:00"/>
    <x v="0"/>
    <n v="24"/>
    <x v="0"/>
    <n v="1215"/>
    <n v="0"/>
    <n v="0"/>
    <n v="1215"/>
    <n v="0"/>
  </r>
  <r>
    <x v="9"/>
    <d v="2018-10-01T00:00:00"/>
    <x v="0"/>
    <n v="1"/>
    <x v="0"/>
    <n v="1092"/>
    <n v="0"/>
    <n v="0"/>
    <n v="1092"/>
    <n v="0"/>
  </r>
  <r>
    <x v="9"/>
    <d v="2018-10-01T00:00:00"/>
    <x v="0"/>
    <n v="2"/>
    <x v="0"/>
    <n v="1092"/>
    <n v="0"/>
    <n v="0"/>
    <n v="1092"/>
    <n v="0"/>
  </r>
  <r>
    <x v="9"/>
    <d v="2018-10-01T00:00:00"/>
    <x v="1"/>
    <n v="3"/>
    <x v="0"/>
    <n v="1517"/>
    <n v="0"/>
    <n v="0"/>
    <n v="1517"/>
    <n v="0"/>
  </r>
  <r>
    <x v="9"/>
    <d v="2018-10-01T00:00:00"/>
    <x v="1"/>
    <n v="4"/>
    <x v="0"/>
    <n v="1517"/>
    <n v="0"/>
    <n v="0"/>
    <n v="1517"/>
    <n v="0"/>
  </r>
  <r>
    <x v="9"/>
    <d v="2018-10-01T00:00:00"/>
    <x v="1"/>
    <n v="5"/>
    <x v="0"/>
    <n v="1517"/>
    <n v="0"/>
    <n v="0"/>
    <n v="1517"/>
    <n v="0"/>
  </r>
  <r>
    <x v="9"/>
    <d v="2018-10-01T00:00:00"/>
    <x v="1"/>
    <n v="6"/>
    <x v="0"/>
    <n v="1517"/>
    <n v="0"/>
    <n v="0"/>
    <n v="1517"/>
    <n v="0"/>
  </r>
  <r>
    <x v="9"/>
    <d v="2018-10-01T00:00:00"/>
    <x v="2"/>
    <n v="7"/>
    <x v="0"/>
    <n v="1858"/>
    <n v="0"/>
    <n v="0"/>
    <n v="1858"/>
    <n v="0"/>
  </r>
  <r>
    <x v="9"/>
    <d v="2018-10-01T00:00:00"/>
    <x v="2"/>
    <n v="8"/>
    <x v="0"/>
    <n v="1858"/>
    <n v="0"/>
    <n v="0"/>
    <n v="1858"/>
    <n v="0"/>
  </r>
  <r>
    <x v="9"/>
    <d v="2018-10-01T00:00:00"/>
    <x v="2"/>
    <n v="9"/>
    <x v="0"/>
    <n v="1858"/>
    <n v="0"/>
    <n v="0"/>
    <n v="1858"/>
    <n v="0"/>
  </r>
  <r>
    <x v="9"/>
    <d v="2018-10-01T00:00:00"/>
    <x v="2"/>
    <n v="10"/>
    <x v="0"/>
    <n v="1858"/>
    <n v="0"/>
    <n v="0"/>
    <n v="1858"/>
    <n v="0"/>
  </r>
  <r>
    <x v="9"/>
    <d v="2018-10-01T00:00:00"/>
    <x v="3"/>
    <n v="11"/>
    <x v="0"/>
    <n v="1694"/>
    <n v="0"/>
    <n v="0"/>
    <n v="1694"/>
    <n v="0"/>
  </r>
  <r>
    <x v="9"/>
    <d v="2018-10-01T00:00:00"/>
    <x v="3"/>
    <n v="12"/>
    <x v="0"/>
    <n v="1694"/>
    <n v="0"/>
    <n v="0"/>
    <n v="1694"/>
    <n v="0"/>
  </r>
  <r>
    <x v="9"/>
    <d v="2018-10-01T00:00:00"/>
    <x v="3"/>
    <n v="13"/>
    <x v="0"/>
    <n v="1694"/>
    <n v="0"/>
    <n v="0"/>
    <n v="1694"/>
    <n v="0"/>
  </r>
  <r>
    <x v="9"/>
    <d v="2018-10-01T00:00:00"/>
    <x v="3"/>
    <n v="14"/>
    <x v="0"/>
    <n v="1694"/>
    <n v="0"/>
    <n v="0"/>
    <n v="1694"/>
    <n v="0"/>
  </r>
  <r>
    <x v="9"/>
    <d v="2018-10-01T00:00:00"/>
    <x v="4"/>
    <n v="15"/>
    <x v="0"/>
    <n v="1366"/>
    <n v="0"/>
    <n v="0"/>
    <n v="1366"/>
    <n v="0"/>
  </r>
  <r>
    <x v="9"/>
    <d v="2018-10-01T00:00:00"/>
    <x v="4"/>
    <n v="16"/>
    <x v="0"/>
    <n v="1366"/>
    <n v="0"/>
    <n v="0"/>
    <n v="1366"/>
    <n v="0"/>
  </r>
  <r>
    <x v="9"/>
    <d v="2018-10-01T00:00:00"/>
    <x v="4"/>
    <n v="17"/>
    <x v="0"/>
    <n v="1366"/>
    <n v="0"/>
    <n v="0"/>
    <n v="1366"/>
    <n v="0"/>
  </r>
  <r>
    <x v="9"/>
    <d v="2018-10-01T00:00:00"/>
    <x v="4"/>
    <n v="18"/>
    <x v="0"/>
    <n v="1366"/>
    <n v="0"/>
    <n v="0"/>
    <n v="1366"/>
    <n v="0"/>
  </r>
  <r>
    <x v="9"/>
    <d v="2018-10-01T00:00:00"/>
    <x v="5"/>
    <n v="19"/>
    <x v="0"/>
    <n v="1231"/>
    <n v="0"/>
    <n v="0"/>
    <n v="1231"/>
    <n v="0"/>
  </r>
  <r>
    <x v="9"/>
    <d v="2018-10-01T00:00:00"/>
    <x v="5"/>
    <n v="20"/>
    <x v="0"/>
    <n v="1231"/>
    <n v="0"/>
    <n v="0"/>
    <n v="1231"/>
    <n v="0"/>
  </r>
  <r>
    <x v="9"/>
    <d v="2018-10-01T00:00:00"/>
    <x v="5"/>
    <n v="21"/>
    <x v="0"/>
    <n v="1231"/>
    <n v="0"/>
    <n v="0"/>
    <n v="1231"/>
    <n v="0"/>
  </r>
  <r>
    <x v="9"/>
    <d v="2018-10-01T00:00:00"/>
    <x v="5"/>
    <n v="22"/>
    <x v="0"/>
    <n v="1231"/>
    <n v="0"/>
    <n v="0"/>
    <n v="1231"/>
    <n v="0"/>
  </r>
  <r>
    <x v="9"/>
    <d v="2018-10-01T00:00:00"/>
    <x v="0"/>
    <n v="23"/>
    <x v="0"/>
    <n v="1092"/>
    <n v="0"/>
    <n v="0"/>
    <n v="1092"/>
    <n v="0"/>
  </r>
  <r>
    <x v="9"/>
    <d v="2018-10-01T00:00:00"/>
    <x v="0"/>
    <n v="24"/>
    <x v="0"/>
    <n v="1092"/>
    <n v="0"/>
    <n v="0"/>
    <n v="1092"/>
    <n v="0"/>
  </r>
  <r>
    <x v="10"/>
    <d v="2018-11-01T00:00:00"/>
    <x v="0"/>
    <n v="1"/>
    <x v="0"/>
    <n v="1252"/>
    <n v="0"/>
    <n v="0"/>
    <n v="1252"/>
    <n v="0"/>
  </r>
  <r>
    <x v="10"/>
    <d v="2018-11-01T00:00:00"/>
    <x v="0"/>
    <n v="2"/>
    <x v="0"/>
    <n v="1252"/>
    <n v="0"/>
    <n v="0"/>
    <n v="1252"/>
    <n v="0"/>
  </r>
  <r>
    <x v="10"/>
    <d v="2018-11-01T00:00:00"/>
    <x v="1"/>
    <n v="3"/>
    <x v="0"/>
    <n v="1499"/>
    <n v="0"/>
    <n v="0"/>
    <n v="1499"/>
    <n v="0"/>
  </r>
  <r>
    <x v="10"/>
    <d v="2018-11-01T00:00:00"/>
    <x v="1"/>
    <n v="4"/>
    <x v="0"/>
    <n v="1499"/>
    <n v="0"/>
    <n v="0"/>
    <n v="1499"/>
    <n v="0"/>
  </r>
  <r>
    <x v="10"/>
    <d v="2018-11-01T00:00:00"/>
    <x v="1"/>
    <n v="5"/>
    <x v="0"/>
    <n v="1499"/>
    <n v="0"/>
    <n v="0"/>
    <n v="1499"/>
    <n v="0"/>
  </r>
  <r>
    <x v="10"/>
    <d v="2018-11-01T00:00:00"/>
    <x v="1"/>
    <n v="6"/>
    <x v="0"/>
    <n v="1499"/>
    <n v="0"/>
    <n v="0"/>
    <n v="1499"/>
    <n v="0"/>
  </r>
  <r>
    <x v="10"/>
    <d v="2018-11-01T00:00:00"/>
    <x v="2"/>
    <n v="7"/>
    <x v="0"/>
    <n v="1894"/>
    <n v="0"/>
    <n v="0"/>
    <n v="1894"/>
    <n v="0"/>
  </r>
  <r>
    <x v="10"/>
    <d v="2018-11-01T00:00:00"/>
    <x v="2"/>
    <n v="8"/>
    <x v="0"/>
    <n v="1894"/>
    <n v="0"/>
    <n v="0"/>
    <n v="1894"/>
    <n v="0"/>
  </r>
  <r>
    <x v="10"/>
    <d v="2018-11-01T00:00:00"/>
    <x v="2"/>
    <n v="9"/>
    <x v="0"/>
    <n v="1894"/>
    <n v="0"/>
    <n v="0"/>
    <n v="1894"/>
    <n v="0"/>
  </r>
  <r>
    <x v="10"/>
    <d v="2018-11-01T00:00:00"/>
    <x v="2"/>
    <n v="10"/>
    <x v="0"/>
    <n v="1894"/>
    <n v="0"/>
    <n v="0"/>
    <n v="1894"/>
    <n v="0"/>
  </r>
  <r>
    <x v="10"/>
    <d v="2018-11-01T00:00:00"/>
    <x v="3"/>
    <n v="11"/>
    <x v="0"/>
    <n v="1362"/>
    <n v="0"/>
    <n v="0"/>
    <n v="1362"/>
    <n v="0"/>
  </r>
  <r>
    <x v="10"/>
    <d v="2018-11-01T00:00:00"/>
    <x v="3"/>
    <n v="12"/>
    <x v="0"/>
    <n v="1362"/>
    <n v="0"/>
    <n v="0"/>
    <n v="1362"/>
    <n v="0"/>
  </r>
  <r>
    <x v="10"/>
    <d v="2018-11-01T00:00:00"/>
    <x v="3"/>
    <n v="13"/>
    <x v="0"/>
    <n v="1362"/>
    <n v="0"/>
    <n v="0"/>
    <n v="1362"/>
    <n v="0"/>
  </r>
  <r>
    <x v="10"/>
    <d v="2018-11-01T00:00:00"/>
    <x v="3"/>
    <n v="14"/>
    <x v="0"/>
    <n v="1362"/>
    <n v="0"/>
    <n v="0"/>
    <n v="1362"/>
    <n v="0"/>
  </r>
  <r>
    <x v="10"/>
    <d v="2018-11-01T00:00:00"/>
    <x v="4"/>
    <n v="15"/>
    <x v="0"/>
    <n v="1481"/>
    <n v="0"/>
    <n v="0"/>
    <n v="1481"/>
    <n v="0"/>
  </r>
  <r>
    <x v="10"/>
    <d v="2018-11-01T00:00:00"/>
    <x v="4"/>
    <n v="16"/>
    <x v="0"/>
    <n v="1481"/>
    <n v="0"/>
    <n v="0"/>
    <n v="1481"/>
    <n v="0"/>
  </r>
  <r>
    <x v="10"/>
    <d v="2018-11-01T00:00:00"/>
    <x v="4"/>
    <n v="17"/>
    <x v="0"/>
    <n v="1481"/>
    <n v="0"/>
    <n v="0"/>
    <n v="1481"/>
    <n v="0"/>
  </r>
  <r>
    <x v="10"/>
    <d v="2018-11-01T00:00:00"/>
    <x v="4"/>
    <n v="18"/>
    <x v="0"/>
    <n v="1481"/>
    <n v="0"/>
    <n v="0"/>
    <n v="1481"/>
    <n v="0"/>
  </r>
  <r>
    <x v="10"/>
    <d v="2018-11-01T00:00:00"/>
    <x v="5"/>
    <n v="19"/>
    <x v="0"/>
    <n v="1287"/>
    <n v="0"/>
    <n v="0"/>
    <n v="1287"/>
    <n v="0"/>
  </r>
  <r>
    <x v="10"/>
    <d v="2018-11-01T00:00:00"/>
    <x v="5"/>
    <n v="20"/>
    <x v="0"/>
    <n v="1287"/>
    <n v="0"/>
    <n v="0"/>
    <n v="1287"/>
    <n v="0"/>
  </r>
  <r>
    <x v="10"/>
    <d v="2018-11-01T00:00:00"/>
    <x v="5"/>
    <n v="21"/>
    <x v="0"/>
    <n v="1287"/>
    <n v="0"/>
    <n v="0"/>
    <n v="1287"/>
    <n v="0"/>
  </r>
  <r>
    <x v="10"/>
    <d v="2018-11-01T00:00:00"/>
    <x v="5"/>
    <n v="22"/>
    <x v="0"/>
    <n v="1287"/>
    <n v="0"/>
    <n v="0"/>
    <n v="1287"/>
    <n v="0"/>
  </r>
  <r>
    <x v="10"/>
    <d v="2018-11-01T00:00:00"/>
    <x v="0"/>
    <n v="23"/>
    <x v="0"/>
    <n v="1252"/>
    <n v="0"/>
    <n v="0"/>
    <n v="1252"/>
    <n v="0"/>
  </r>
  <r>
    <x v="10"/>
    <d v="2018-11-01T00:00:00"/>
    <x v="0"/>
    <n v="24"/>
    <x v="0"/>
    <n v="1252"/>
    <n v="0"/>
    <n v="0"/>
    <n v="1252"/>
    <n v="0"/>
  </r>
  <r>
    <x v="11"/>
    <d v="2018-12-01T00:00:00"/>
    <x v="0"/>
    <n v="1"/>
    <x v="0"/>
    <n v="1210"/>
    <n v="0"/>
    <n v="0"/>
    <n v="1210"/>
    <n v="0"/>
  </r>
  <r>
    <x v="11"/>
    <d v="2018-12-01T00:00:00"/>
    <x v="0"/>
    <n v="2"/>
    <x v="0"/>
    <n v="1210"/>
    <n v="0"/>
    <n v="0"/>
    <n v="1210"/>
    <n v="0"/>
  </r>
  <r>
    <x v="11"/>
    <d v="2018-12-01T00:00:00"/>
    <x v="1"/>
    <n v="3"/>
    <x v="0"/>
    <n v="1345"/>
    <n v="0"/>
    <n v="0"/>
    <n v="1345"/>
    <n v="0"/>
  </r>
  <r>
    <x v="11"/>
    <d v="2018-12-01T00:00:00"/>
    <x v="1"/>
    <n v="4"/>
    <x v="0"/>
    <n v="1345"/>
    <n v="0"/>
    <n v="0"/>
    <n v="1345"/>
    <n v="0"/>
  </r>
  <r>
    <x v="11"/>
    <d v="2018-12-01T00:00:00"/>
    <x v="1"/>
    <n v="5"/>
    <x v="0"/>
    <n v="1345"/>
    <n v="0"/>
    <n v="0"/>
    <n v="1345"/>
    <n v="0"/>
  </r>
  <r>
    <x v="11"/>
    <d v="2018-12-01T00:00:00"/>
    <x v="1"/>
    <n v="6"/>
    <x v="0"/>
    <n v="1345"/>
    <n v="0"/>
    <n v="0"/>
    <n v="1345"/>
    <n v="0"/>
  </r>
  <r>
    <x v="11"/>
    <d v="2018-12-01T00:00:00"/>
    <x v="2"/>
    <n v="7"/>
    <x v="0"/>
    <n v="1818"/>
    <n v="0"/>
    <n v="0"/>
    <n v="1818"/>
    <n v="0"/>
  </r>
  <r>
    <x v="11"/>
    <d v="2018-12-01T00:00:00"/>
    <x v="2"/>
    <n v="8"/>
    <x v="0"/>
    <n v="1818"/>
    <n v="0"/>
    <n v="0"/>
    <n v="1818"/>
    <n v="0"/>
  </r>
  <r>
    <x v="11"/>
    <d v="2018-12-01T00:00:00"/>
    <x v="2"/>
    <n v="9"/>
    <x v="0"/>
    <n v="1818"/>
    <n v="0"/>
    <n v="0"/>
    <n v="1818"/>
    <n v="0"/>
  </r>
  <r>
    <x v="11"/>
    <d v="2018-12-01T00:00:00"/>
    <x v="2"/>
    <n v="10"/>
    <x v="0"/>
    <n v="1818"/>
    <n v="0"/>
    <n v="0"/>
    <n v="1818"/>
    <n v="0"/>
  </r>
  <r>
    <x v="11"/>
    <d v="2018-12-01T00:00:00"/>
    <x v="3"/>
    <n v="11"/>
    <x v="0"/>
    <n v="1633"/>
    <n v="0"/>
    <n v="0"/>
    <n v="1633"/>
    <n v="0"/>
  </r>
  <r>
    <x v="11"/>
    <d v="2018-12-01T00:00:00"/>
    <x v="3"/>
    <n v="12"/>
    <x v="0"/>
    <n v="1633"/>
    <n v="0"/>
    <n v="0"/>
    <n v="1633"/>
    <n v="0"/>
  </r>
  <r>
    <x v="11"/>
    <d v="2018-12-01T00:00:00"/>
    <x v="3"/>
    <n v="13"/>
    <x v="0"/>
    <n v="1633"/>
    <n v="0"/>
    <n v="0"/>
    <n v="1633"/>
    <n v="0"/>
  </r>
  <r>
    <x v="11"/>
    <d v="2018-12-01T00:00:00"/>
    <x v="3"/>
    <n v="14"/>
    <x v="0"/>
    <n v="1633"/>
    <n v="0"/>
    <n v="0"/>
    <n v="1633"/>
    <n v="0"/>
  </r>
  <r>
    <x v="11"/>
    <d v="2018-12-01T00:00:00"/>
    <x v="4"/>
    <n v="15"/>
    <x v="0"/>
    <n v="1867"/>
    <n v="0"/>
    <n v="0"/>
    <n v="1867"/>
    <n v="0"/>
  </r>
  <r>
    <x v="11"/>
    <d v="2018-12-01T00:00:00"/>
    <x v="4"/>
    <n v="16"/>
    <x v="0"/>
    <n v="1867"/>
    <n v="0"/>
    <n v="0"/>
    <n v="1867"/>
    <n v="0"/>
  </r>
  <r>
    <x v="11"/>
    <d v="2018-12-01T00:00:00"/>
    <x v="4"/>
    <n v="17"/>
    <x v="0"/>
    <n v="1867"/>
    <n v="0"/>
    <n v="0"/>
    <n v="1867"/>
    <n v="0"/>
  </r>
  <r>
    <x v="11"/>
    <d v="2018-12-01T00:00:00"/>
    <x v="4"/>
    <n v="18"/>
    <x v="0"/>
    <n v="1867"/>
    <n v="0"/>
    <n v="0"/>
    <n v="1867"/>
    <n v="0"/>
  </r>
  <r>
    <x v="11"/>
    <d v="2018-12-01T00:00:00"/>
    <x v="5"/>
    <n v="19"/>
    <x v="0"/>
    <n v="1338"/>
    <n v="0"/>
    <n v="0"/>
    <n v="1338"/>
    <n v="0"/>
  </r>
  <r>
    <x v="11"/>
    <d v="2018-12-01T00:00:00"/>
    <x v="5"/>
    <n v="20"/>
    <x v="0"/>
    <n v="1338"/>
    <n v="0"/>
    <n v="0"/>
    <n v="1338"/>
    <n v="0"/>
  </r>
  <r>
    <x v="11"/>
    <d v="2018-12-01T00:00:00"/>
    <x v="5"/>
    <n v="21"/>
    <x v="0"/>
    <n v="1338"/>
    <n v="0"/>
    <n v="0"/>
    <n v="1338"/>
    <n v="0"/>
  </r>
  <r>
    <x v="11"/>
    <d v="2018-12-01T00:00:00"/>
    <x v="5"/>
    <n v="22"/>
    <x v="0"/>
    <n v="1338"/>
    <n v="0"/>
    <n v="0"/>
    <n v="1338"/>
    <n v="0"/>
  </r>
  <r>
    <x v="11"/>
    <d v="2018-12-01T00:00:00"/>
    <x v="0"/>
    <n v="23"/>
    <x v="0"/>
    <n v="1210"/>
    <n v="0"/>
    <n v="0"/>
    <n v="1210"/>
    <n v="0"/>
  </r>
  <r>
    <x v="11"/>
    <d v="2018-12-01T00:00:00"/>
    <x v="0"/>
    <n v="24"/>
    <x v="0"/>
    <n v="1210"/>
    <n v="0"/>
    <n v="0"/>
    <n v="1210"/>
    <n v="0"/>
  </r>
  <r>
    <x v="12"/>
    <m/>
    <x v="6"/>
    <m/>
    <x v="1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s v="a. HE1-2 &amp; HE23-24"/>
    <n v="1"/>
    <x v="0"/>
    <n v="1196"/>
    <n v="1169"/>
    <n v="1169"/>
  </r>
  <r>
    <x v="0"/>
    <d v="2018-01-01T00:00:00"/>
    <s v="a. HE1-2 &amp; HE23-24"/>
    <n v="2"/>
    <x v="0"/>
    <n v="1196"/>
    <n v="1169"/>
    <n v="1169"/>
  </r>
  <r>
    <x v="0"/>
    <d v="2018-01-01T00:00:00"/>
    <s v="b. HE3-6"/>
    <n v="3"/>
    <x v="0"/>
    <n v="1227"/>
    <n v="1147"/>
    <n v="1147"/>
  </r>
  <r>
    <x v="0"/>
    <d v="2018-01-01T00:00:00"/>
    <s v="b. HE3-6"/>
    <n v="4"/>
    <x v="0"/>
    <n v="1227"/>
    <n v="1147"/>
    <n v="1147"/>
  </r>
  <r>
    <x v="0"/>
    <d v="2018-01-01T00:00:00"/>
    <s v="b. HE3-6"/>
    <n v="5"/>
    <x v="0"/>
    <n v="1227"/>
    <n v="1147"/>
    <n v="1147"/>
  </r>
  <r>
    <x v="0"/>
    <d v="2018-01-01T00:00:00"/>
    <s v="b. HE3-6"/>
    <n v="6"/>
    <x v="0"/>
    <n v="1227"/>
    <n v="1147"/>
    <n v="1147"/>
  </r>
  <r>
    <x v="0"/>
    <d v="2018-01-01T00:00:00"/>
    <s v="c. HE7-10"/>
    <n v="7"/>
    <x v="0"/>
    <n v="2036"/>
    <n v="1891"/>
    <n v="1895"/>
  </r>
  <r>
    <x v="0"/>
    <d v="2018-01-01T00:00:00"/>
    <s v="c. HE7-10"/>
    <n v="8"/>
    <x v="0"/>
    <n v="2036"/>
    <n v="1891"/>
    <n v="1895"/>
  </r>
  <r>
    <x v="0"/>
    <d v="2018-01-01T00:00:00"/>
    <s v="c. HE7-10"/>
    <n v="9"/>
    <x v="0"/>
    <n v="2036"/>
    <n v="1891"/>
    <n v="1895"/>
  </r>
  <r>
    <x v="0"/>
    <d v="2018-01-01T00:00:00"/>
    <s v="c. HE7-10"/>
    <n v="10"/>
    <x v="0"/>
    <n v="2036"/>
    <n v="1891"/>
    <n v="1895"/>
  </r>
  <r>
    <x v="0"/>
    <d v="2018-01-01T00:00:00"/>
    <s v="d. HE11-14"/>
    <n v="11"/>
    <x v="0"/>
    <n v="1612"/>
    <n v="1410"/>
    <n v="1531"/>
  </r>
  <r>
    <x v="0"/>
    <d v="2018-01-01T00:00:00"/>
    <s v="d. HE11-14"/>
    <n v="12"/>
    <x v="0"/>
    <n v="1612"/>
    <n v="1410"/>
    <n v="1531"/>
  </r>
  <r>
    <x v="0"/>
    <d v="2018-01-01T00:00:00"/>
    <s v="d. HE11-14"/>
    <n v="13"/>
    <x v="0"/>
    <n v="1612"/>
    <n v="1410"/>
    <n v="1531"/>
  </r>
  <r>
    <x v="0"/>
    <d v="2018-01-01T00:00:00"/>
    <s v="d. HE11-14"/>
    <n v="14"/>
    <x v="0"/>
    <n v="1612"/>
    <n v="1410"/>
    <n v="1531"/>
  </r>
  <r>
    <x v="0"/>
    <d v="2018-01-01T00:00:00"/>
    <s v="e. HE15-18"/>
    <n v="15"/>
    <x v="0"/>
    <n v="1418"/>
    <n v="1308"/>
    <n v="1420"/>
  </r>
  <r>
    <x v="0"/>
    <d v="2018-01-01T00:00:00"/>
    <s v="e. HE15-18"/>
    <n v="16"/>
    <x v="0"/>
    <n v="1418"/>
    <n v="1308"/>
    <n v="1420"/>
  </r>
  <r>
    <x v="0"/>
    <d v="2018-01-01T00:00:00"/>
    <s v="e. HE15-18"/>
    <n v="17"/>
    <x v="0"/>
    <n v="1418"/>
    <n v="1308"/>
    <n v="1420"/>
  </r>
  <r>
    <x v="0"/>
    <d v="2018-01-01T00:00:00"/>
    <s v="e. HE15-18"/>
    <n v="18"/>
    <x v="0"/>
    <n v="1418"/>
    <n v="1308"/>
    <n v="1420"/>
  </r>
  <r>
    <x v="0"/>
    <d v="2018-01-01T00:00:00"/>
    <s v="f. HE19-22"/>
    <n v="19"/>
    <x v="0"/>
    <n v="1901"/>
    <n v="2047"/>
    <n v="2047"/>
  </r>
  <r>
    <x v="0"/>
    <d v="2018-01-01T00:00:00"/>
    <s v="f. HE19-22"/>
    <n v="20"/>
    <x v="0"/>
    <n v="1901"/>
    <n v="2047"/>
    <n v="2047"/>
  </r>
  <r>
    <x v="0"/>
    <d v="2018-01-01T00:00:00"/>
    <s v="f. HE19-22"/>
    <n v="21"/>
    <x v="0"/>
    <n v="1901"/>
    <n v="2047"/>
    <n v="2047"/>
  </r>
  <r>
    <x v="0"/>
    <d v="2018-01-01T00:00:00"/>
    <s v="f. HE19-22"/>
    <n v="22"/>
    <x v="0"/>
    <n v="1901"/>
    <n v="2047"/>
    <n v="2047"/>
  </r>
  <r>
    <x v="0"/>
    <d v="2018-01-01T00:00:00"/>
    <s v="a. HE1-2 &amp; HE23-24"/>
    <n v="23"/>
    <x v="0"/>
    <n v="1196"/>
    <n v="1169"/>
    <n v="1169"/>
  </r>
  <r>
    <x v="0"/>
    <d v="2018-01-01T00:00:00"/>
    <s v="a. HE1-2 &amp; HE23-24"/>
    <n v="24"/>
    <x v="0"/>
    <n v="1196"/>
    <n v="1169"/>
    <n v="1169"/>
  </r>
  <r>
    <x v="1"/>
    <d v="2018-02-01T00:00:00"/>
    <s v="a. HE1-2 &amp; HE23-24"/>
    <n v="1"/>
    <x v="0"/>
    <n v="1238"/>
    <n v="1190"/>
    <n v="1190"/>
  </r>
  <r>
    <x v="1"/>
    <d v="2018-02-01T00:00:00"/>
    <s v="a. HE1-2 &amp; HE23-24"/>
    <n v="2"/>
    <x v="0"/>
    <n v="1238"/>
    <n v="1190"/>
    <n v="1190"/>
  </r>
  <r>
    <x v="1"/>
    <d v="2018-02-01T00:00:00"/>
    <s v="b. HE3-6"/>
    <n v="3"/>
    <x v="0"/>
    <n v="1402"/>
    <n v="1257"/>
    <n v="1257"/>
  </r>
  <r>
    <x v="1"/>
    <d v="2018-02-01T00:00:00"/>
    <s v="b. HE3-6"/>
    <n v="4"/>
    <x v="0"/>
    <n v="1402"/>
    <n v="1257"/>
    <n v="1257"/>
  </r>
  <r>
    <x v="1"/>
    <d v="2018-02-01T00:00:00"/>
    <s v="b. HE3-6"/>
    <n v="5"/>
    <x v="0"/>
    <n v="1402"/>
    <n v="1257"/>
    <n v="1257"/>
  </r>
  <r>
    <x v="1"/>
    <d v="2018-02-01T00:00:00"/>
    <s v="b. HE3-6"/>
    <n v="6"/>
    <x v="0"/>
    <n v="1402"/>
    <n v="1257"/>
    <n v="1257"/>
  </r>
  <r>
    <x v="1"/>
    <d v="2018-02-01T00:00:00"/>
    <s v="c. HE7-10"/>
    <n v="7"/>
    <x v="0"/>
    <n v="2128"/>
    <n v="1981"/>
    <n v="1984"/>
  </r>
  <r>
    <x v="1"/>
    <d v="2018-02-01T00:00:00"/>
    <s v="c. HE7-10"/>
    <n v="8"/>
    <x v="0"/>
    <n v="2128"/>
    <n v="1981"/>
    <n v="1984"/>
  </r>
  <r>
    <x v="1"/>
    <d v="2018-02-01T00:00:00"/>
    <s v="c. HE7-10"/>
    <n v="9"/>
    <x v="0"/>
    <n v="2128"/>
    <n v="1981"/>
    <n v="1984"/>
  </r>
  <r>
    <x v="1"/>
    <d v="2018-02-01T00:00:00"/>
    <s v="c. HE7-10"/>
    <n v="10"/>
    <x v="0"/>
    <n v="2128"/>
    <n v="1981"/>
    <n v="1984"/>
  </r>
  <r>
    <x v="1"/>
    <d v="2018-02-01T00:00:00"/>
    <s v="d. HE11-14"/>
    <n v="11"/>
    <x v="0"/>
    <n v="1612"/>
    <n v="1517"/>
    <n v="1632"/>
  </r>
  <r>
    <x v="1"/>
    <d v="2018-02-01T00:00:00"/>
    <s v="d. HE11-14"/>
    <n v="12"/>
    <x v="0"/>
    <n v="1612"/>
    <n v="1517"/>
    <n v="1632"/>
  </r>
  <r>
    <x v="1"/>
    <d v="2018-02-01T00:00:00"/>
    <s v="d. HE11-14"/>
    <n v="13"/>
    <x v="0"/>
    <n v="1612"/>
    <n v="1517"/>
    <n v="1632"/>
  </r>
  <r>
    <x v="1"/>
    <d v="2018-02-01T00:00:00"/>
    <s v="d. HE11-14"/>
    <n v="14"/>
    <x v="0"/>
    <n v="1612"/>
    <n v="1517"/>
    <n v="1632"/>
  </r>
  <r>
    <x v="1"/>
    <d v="2018-02-01T00:00:00"/>
    <s v="e. HE15-18"/>
    <n v="15"/>
    <x v="0"/>
    <n v="1667"/>
    <n v="1530"/>
    <n v="1636"/>
  </r>
  <r>
    <x v="1"/>
    <d v="2018-02-01T00:00:00"/>
    <s v="e. HE15-18"/>
    <n v="16"/>
    <x v="0"/>
    <n v="1667"/>
    <n v="1530"/>
    <n v="1636"/>
  </r>
  <r>
    <x v="1"/>
    <d v="2018-02-01T00:00:00"/>
    <s v="e. HE15-18"/>
    <n v="17"/>
    <x v="0"/>
    <n v="1667"/>
    <n v="1530"/>
    <n v="1636"/>
  </r>
  <r>
    <x v="1"/>
    <d v="2018-02-01T00:00:00"/>
    <s v="e. HE15-18"/>
    <n v="18"/>
    <x v="0"/>
    <n v="1667"/>
    <n v="1530"/>
    <n v="1636"/>
  </r>
  <r>
    <x v="1"/>
    <d v="2018-02-01T00:00:00"/>
    <s v="f. HE19-22"/>
    <n v="19"/>
    <x v="0"/>
    <n v="1752"/>
    <n v="1926"/>
    <n v="1926"/>
  </r>
  <r>
    <x v="1"/>
    <d v="2018-02-01T00:00:00"/>
    <s v="f. HE19-22"/>
    <n v="20"/>
    <x v="0"/>
    <n v="1752"/>
    <n v="1926"/>
    <n v="1926"/>
  </r>
  <r>
    <x v="1"/>
    <d v="2018-02-01T00:00:00"/>
    <s v="f. HE19-22"/>
    <n v="21"/>
    <x v="0"/>
    <n v="1752"/>
    <n v="1926"/>
    <n v="1926"/>
  </r>
  <r>
    <x v="1"/>
    <d v="2018-02-01T00:00:00"/>
    <s v="f. HE19-22"/>
    <n v="22"/>
    <x v="0"/>
    <n v="1752"/>
    <n v="1926"/>
    <n v="1926"/>
  </r>
  <r>
    <x v="1"/>
    <d v="2018-02-01T00:00:00"/>
    <s v="a. HE1-2 &amp; HE23-24"/>
    <n v="23"/>
    <x v="0"/>
    <n v="1238"/>
    <n v="1190"/>
    <n v="1190"/>
  </r>
  <r>
    <x v="1"/>
    <d v="2018-02-01T00:00:00"/>
    <s v="a. HE1-2 &amp; HE23-24"/>
    <n v="24"/>
    <x v="0"/>
    <n v="1238"/>
    <n v="1190"/>
    <n v="1190"/>
  </r>
  <r>
    <x v="2"/>
    <d v="2018-03-01T00:00:00"/>
    <s v="a. HE1-2 &amp; HE23-24"/>
    <n v="1"/>
    <x v="0"/>
    <n v="1222"/>
    <n v="1136"/>
    <n v="1136"/>
  </r>
  <r>
    <x v="2"/>
    <d v="2018-03-01T00:00:00"/>
    <s v="a. HE1-2 &amp; HE23-24"/>
    <n v="2"/>
    <x v="0"/>
    <n v="1222"/>
    <n v="1136"/>
    <n v="1136"/>
  </r>
  <r>
    <x v="2"/>
    <d v="2018-03-01T00:00:00"/>
    <s v="b. HE3-6"/>
    <n v="3"/>
    <x v="0"/>
    <n v="1221"/>
    <n v="1327"/>
    <n v="1327"/>
  </r>
  <r>
    <x v="2"/>
    <d v="2018-03-01T00:00:00"/>
    <s v="b. HE3-6"/>
    <n v="4"/>
    <x v="0"/>
    <n v="1221"/>
    <n v="1327"/>
    <n v="1327"/>
  </r>
  <r>
    <x v="2"/>
    <d v="2018-03-01T00:00:00"/>
    <s v="b. HE3-6"/>
    <n v="5"/>
    <x v="0"/>
    <n v="1221"/>
    <n v="1327"/>
    <n v="1327"/>
  </r>
  <r>
    <x v="2"/>
    <d v="2018-03-01T00:00:00"/>
    <s v="b. HE3-6"/>
    <n v="6"/>
    <x v="0"/>
    <n v="1221"/>
    <n v="1327"/>
    <n v="1327"/>
  </r>
  <r>
    <x v="2"/>
    <d v="2018-03-01T00:00:00"/>
    <s v="c. HE7-10"/>
    <n v="7"/>
    <x v="0"/>
    <n v="1773"/>
    <n v="1730"/>
    <n v="1816"/>
  </r>
  <r>
    <x v="2"/>
    <d v="2018-03-01T00:00:00"/>
    <s v="c. HE7-10"/>
    <n v="8"/>
    <x v="0"/>
    <n v="1773"/>
    <n v="1730"/>
    <n v="1816"/>
  </r>
  <r>
    <x v="2"/>
    <d v="2018-03-01T00:00:00"/>
    <s v="c. HE7-10"/>
    <n v="9"/>
    <x v="0"/>
    <n v="1773"/>
    <n v="1730"/>
    <n v="1816"/>
  </r>
  <r>
    <x v="2"/>
    <d v="2018-03-01T00:00:00"/>
    <s v="c. HE7-10"/>
    <n v="10"/>
    <x v="0"/>
    <n v="1773"/>
    <n v="1730"/>
    <n v="1816"/>
  </r>
  <r>
    <x v="2"/>
    <d v="2018-03-01T00:00:00"/>
    <s v="d. HE11-14"/>
    <n v="11"/>
    <x v="0"/>
    <n v="1734"/>
    <n v="1598"/>
    <n v="1770"/>
  </r>
  <r>
    <x v="2"/>
    <d v="2018-03-01T00:00:00"/>
    <s v="d. HE11-14"/>
    <n v="12"/>
    <x v="0"/>
    <n v="1734"/>
    <n v="1598"/>
    <n v="1770"/>
  </r>
  <r>
    <x v="2"/>
    <d v="2018-03-01T00:00:00"/>
    <s v="d. HE11-14"/>
    <n v="13"/>
    <x v="0"/>
    <n v="1734"/>
    <n v="1598"/>
    <n v="1770"/>
  </r>
  <r>
    <x v="2"/>
    <d v="2018-03-01T00:00:00"/>
    <s v="d. HE11-14"/>
    <n v="14"/>
    <x v="0"/>
    <n v="1734"/>
    <n v="1598"/>
    <n v="1770"/>
  </r>
  <r>
    <x v="2"/>
    <d v="2018-03-01T00:00:00"/>
    <s v="e. HE15-18"/>
    <n v="15"/>
    <x v="0"/>
    <n v="1204"/>
    <n v="1181"/>
    <n v="1390"/>
  </r>
  <r>
    <x v="2"/>
    <d v="2018-03-01T00:00:00"/>
    <s v="e. HE15-18"/>
    <n v="16"/>
    <x v="0"/>
    <n v="1204"/>
    <n v="1181"/>
    <n v="1390"/>
  </r>
  <r>
    <x v="2"/>
    <d v="2018-03-01T00:00:00"/>
    <s v="e. HE15-18"/>
    <n v="17"/>
    <x v="0"/>
    <n v="1204"/>
    <n v="1181"/>
    <n v="1390"/>
  </r>
  <r>
    <x v="2"/>
    <d v="2018-03-01T00:00:00"/>
    <s v="e. HE15-18"/>
    <n v="18"/>
    <x v="0"/>
    <n v="1204"/>
    <n v="1181"/>
    <n v="1390"/>
  </r>
  <r>
    <x v="2"/>
    <d v="2018-03-01T00:00:00"/>
    <s v="f. HE19-22"/>
    <n v="19"/>
    <x v="0"/>
    <n v="1615"/>
    <n v="1547"/>
    <n v="1560"/>
  </r>
  <r>
    <x v="2"/>
    <d v="2018-03-01T00:00:00"/>
    <s v="f. HE19-22"/>
    <n v="20"/>
    <x v="0"/>
    <n v="1615"/>
    <n v="1547"/>
    <n v="1560"/>
  </r>
  <r>
    <x v="2"/>
    <d v="2018-03-01T00:00:00"/>
    <s v="f. HE19-22"/>
    <n v="21"/>
    <x v="0"/>
    <n v="1615"/>
    <n v="1547"/>
    <n v="1560"/>
  </r>
  <r>
    <x v="2"/>
    <d v="2018-03-01T00:00:00"/>
    <s v="f. HE19-22"/>
    <n v="22"/>
    <x v="0"/>
    <n v="1615"/>
    <n v="1547"/>
    <n v="1560"/>
  </r>
  <r>
    <x v="2"/>
    <d v="2018-03-01T00:00:00"/>
    <s v="a. HE1-2 &amp; HE23-24"/>
    <n v="23"/>
    <x v="0"/>
    <n v="1222"/>
    <n v="1136"/>
    <n v="1136"/>
  </r>
  <r>
    <x v="2"/>
    <d v="2018-03-01T00:00:00"/>
    <s v="a. HE1-2 &amp; HE23-24"/>
    <n v="24"/>
    <x v="0"/>
    <n v="1222"/>
    <n v="1136"/>
    <n v="1136"/>
  </r>
  <r>
    <x v="3"/>
    <d v="2018-04-01T00:00:00"/>
    <s v="a. HE1-2 &amp; HE23-24"/>
    <n v="1"/>
    <x v="0"/>
    <n v="1128"/>
    <n v="1196"/>
    <n v="1196"/>
  </r>
  <r>
    <x v="3"/>
    <d v="2018-04-01T00:00:00"/>
    <s v="a. HE1-2 &amp; HE23-24"/>
    <n v="2"/>
    <x v="0"/>
    <n v="1128"/>
    <n v="1196"/>
    <n v="1196"/>
  </r>
  <r>
    <x v="3"/>
    <d v="2018-04-01T00:00:00"/>
    <s v="b. HE3-6"/>
    <n v="3"/>
    <x v="0"/>
    <n v="1409"/>
    <n v="1379"/>
    <n v="1379"/>
  </r>
  <r>
    <x v="3"/>
    <d v="2018-04-01T00:00:00"/>
    <s v="b. HE3-6"/>
    <n v="4"/>
    <x v="0"/>
    <n v="1409"/>
    <n v="1379"/>
    <n v="1379"/>
  </r>
  <r>
    <x v="3"/>
    <d v="2018-04-01T00:00:00"/>
    <s v="b. HE3-6"/>
    <n v="5"/>
    <x v="0"/>
    <n v="1409"/>
    <n v="1379"/>
    <n v="1379"/>
  </r>
  <r>
    <x v="3"/>
    <d v="2018-04-01T00:00:00"/>
    <s v="b. HE3-6"/>
    <n v="6"/>
    <x v="0"/>
    <n v="1409"/>
    <n v="1379"/>
    <n v="1379"/>
  </r>
  <r>
    <x v="3"/>
    <d v="2018-04-01T00:00:00"/>
    <s v="c. HE7-10"/>
    <n v="7"/>
    <x v="0"/>
    <n v="1810"/>
    <n v="1733"/>
    <n v="1820"/>
  </r>
  <r>
    <x v="3"/>
    <d v="2018-04-01T00:00:00"/>
    <s v="c. HE7-10"/>
    <n v="8"/>
    <x v="0"/>
    <n v="1810"/>
    <n v="1733"/>
    <n v="1820"/>
  </r>
  <r>
    <x v="3"/>
    <d v="2018-04-01T00:00:00"/>
    <s v="c. HE7-10"/>
    <n v="9"/>
    <x v="0"/>
    <n v="1810"/>
    <n v="1733"/>
    <n v="1820"/>
  </r>
  <r>
    <x v="3"/>
    <d v="2018-04-01T00:00:00"/>
    <s v="c. HE7-10"/>
    <n v="10"/>
    <x v="0"/>
    <n v="1810"/>
    <n v="1733"/>
    <n v="1820"/>
  </r>
  <r>
    <x v="3"/>
    <d v="2018-04-01T00:00:00"/>
    <s v="d. HE11-14"/>
    <n v="11"/>
    <x v="0"/>
    <n v="1256"/>
    <n v="1366"/>
    <n v="1540"/>
  </r>
  <r>
    <x v="3"/>
    <d v="2018-04-01T00:00:00"/>
    <s v="d. HE11-14"/>
    <n v="12"/>
    <x v="0"/>
    <n v="1256"/>
    <n v="1366"/>
    <n v="1540"/>
  </r>
  <r>
    <x v="3"/>
    <d v="2018-04-01T00:00:00"/>
    <s v="d. HE11-14"/>
    <n v="13"/>
    <x v="0"/>
    <n v="1256"/>
    <n v="1366"/>
    <n v="1540"/>
  </r>
  <r>
    <x v="3"/>
    <d v="2018-04-01T00:00:00"/>
    <s v="d. HE11-14"/>
    <n v="14"/>
    <x v="0"/>
    <n v="1256"/>
    <n v="1366"/>
    <n v="1540"/>
  </r>
  <r>
    <x v="3"/>
    <d v="2018-04-01T00:00:00"/>
    <s v="e. HE15-18"/>
    <n v="15"/>
    <x v="0"/>
    <n v="1290"/>
    <n v="1320"/>
    <n v="1530"/>
  </r>
  <r>
    <x v="3"/>
    <d v="2018-04-01T00:00:00"/>
    <s v="e. HE15-18"/>
    <n v="16"/>
    <x v="0"/>
    <n v="1290"/>
    <n v="1320"/>
    <n v="1530"/>
  </r>
  <r>
    <x v="3"/>
    <d v="2018-04-01T00:00:00"/>
    <s v="e. HE15-18"/>
    <n v="17"/>
    <x v="0"/>
    <n v="1290"/>
    <n v="1320"/>
    <n v="1530"/>
  </r>
  <r>
    <x v="3"/>
    <d v="2018-04-01T00:00:00"/>
    <s v="e. HE15-18"/>
    <n v="18"/>
    <x v="0"/>
    <n v="1290"/>
    <n v="1320"/>
    <n v="1530"/>
  </r>
  <r>
    <x v="3"/>
    <d v="2018-04-01T00:00:00"/>
    <s v="f. HE19-22"/>
    <n v="19"/>
    <x v="0"/>
    <n v="1770"/>
    <n v="1704"/>
    <n v="1718"/>
  </r>
  <r>
    <x v="3"/>
    <d v="2018-04-01T00:00:00"/>
    <s v="f. HE19-22"/>
    <n v="20"/>
    <x v="0"/>
    <n v="1770"/>
    <n v="1704"/>
    <n v="1718"/>
  </r>
  <r>
    <x v="3"/>
    <d v="2018-04-01T00:00:00"/>
    <s v="f. HE19-22"/>
    <n v="21"/>
    <x v="0"/>
    <n v="1770"/>
    <n v="1704"/>
    <n v="1718"/>
  </r>
  <r>
    <x v="3"/>
    <d v="2018-04-01T00:00:00"/>
    <s v="f. HE19-22"/>
    <n v="22"/>
    <x v="0"/>
    <n v="1770"/>
    <n v="1704"/>
    <n v="1718"/>
  </r>
  <r>
    <x v="3"/>
    <d v="2018-04-01T00:00:00"/>
    <s v="a. HE1-2 &amp; HE23-24"/>
    <n v="23"/>
    <x v="0"/>
    <n v="1128"/>
    <n v="1196"/>
    <n v="1196"/>
  </r>
  <r>
    <x v="3"/>
    <d v="2018-04-01T00:00:00"/>
    <s v="a. HE1-2 &amp; HE23-24"/>
    <n v="24"/>
    <x v="0"/>
    <n v="1128"/>
    <n v="1196"/>
    <n v="1196"/>
  </r>
  <r>
    <x v="4"/>
    <d v="2018-05-01T00:00:00"/>
    <s v="a. HE1-2 &amp; HE23-24"/>
    <n v="1"/>
    <x v="0"/>
    <n v="1061"/>
    <n v="1076"/>
    <n v="1076"/>
  </r>
  <r>
    <x v="4"/>
    <d v="2018-05-01T00:00:00"/>
    <s v="a. HE1-2 &amp; HE23-24"/>
    <n v="2"/>
    <x v="0"/>
    <n v="1061"/>
    <n v="1076"/>
    <n v="1076"/>
  </r>
  <r>
    <x v="4"/>
    <d v="2018-05-01T00:00:00"/>
    <s v="b. HE3-6"/>
    <n v="3"/>
    <x v="0"/>
    <n v="1409"/>
    <n v="1314"/>
    <n v="1314"/>
  </r>
  <r>
    <x v="4"/>
    <d v="2018-05-01T00:00:00"/>
    <s v="b. HE3-6"/>
    <n v="4"/>
    <x v="0"/>
    <n v="1409"/>
    <n v="1314"/>
    <n v="1314"/>
  </r>
  <r>
    <x v="4"/>
    <d v="2018-05-01T00:00:00"/>
    <s v="b. HE3-6"/>
    <n v="5"/>
    <x v="0"/>
    <n v="1409"/>
    <n v="1314"/>
    <n v="1314"/>
  </r>
  <r>
    <x v="4"/>
    <d v="2018-05-01T00:00:00"/>
    <s v="b. HE3-6"/>
    <n v="6"/>
    <x v="0"/>
    <n v="1409"/>
    <n v="1314"/>
    <n v="1314"/>
  </r>
  <r>
    <x v="4"/>
    <d v="2018-05-01T00:00:00"/>
    <s v="c. HE7-10"/>
    <n v="7"/>
    <x v="0"/>
    <n v="2048"/>
    <n v="1782"/>
    <n v="1881"/>
  </r>
  <r>
    <x v="4"/>
    <d v="2018-05-01T00:00:00"/>
    <s v="c. HE7-10"/>
    <n v="8"/>
    <x v="0"/>
    <n v="2048"/>
    <n v="1782"/>
    <n v="1881"/>
  </r>
  <r>
    <x v="4"/>
    <d v="2018-05-01T00:00:00"/>
    <s v="c. HE7-10"/>
    <n v="9"/>
    <x v="0"/>
    <n v="2048"/>
    <n v="1782"/>
    <n v="1881"/>
  </r>
  <r>
    <x v="4"/>
    <d v="2018-05-01T00:00:00"/>
    <s v="c. HE7-10"/>
    <n v="10"/>
    <x v="0"/>
    <n v="2048"/>
    <n v="1782"/>
    <n v="1881"/>
  </r>
  <r>
    <x v="4"/>
    <d v="2018-05-01T00:00:00"/>
    <s v="d. HE11-14"/>
    <n v="11"/>
    <x v="0"/>
    <n v="1663"/>
    <n v="1488"/>
    <n v="1686"/>
  </r>
  <r>
    <x v="4"/>
    <d v="2018-05-01T00:00:00"/>
    <s v="d. HE11-14"/>
    <n v="12"/>
    <x v="0"/>
    <n v="1663"/>
    <n v="1488"/>
    <n v="1686"/>
  </r>
  <r>
    <x v="4"/>
    <d v="2018-05-01T00:00:00"/>
    <s v="d. HE11-14"/>
    <n v="13"/>
    <x v="0"/>
    <n v="1663"/>
    <n v="1488"/>
    <n v="1686"/>
  </r>
  <r>
    <x v="4"/>
    <d v="2018-05-01T00:00:00"/>
    <s v="d. HE11-14"/>
    <n v="14"/>
    <x v="0"/>
    <n v="1663"/>
    <n v="1488"/>
    <n v="1686"/>
  </r>
  <r>
    <x v="4"/>
    <d v="2018-05-01T00:00:00"/>
    <s v="e. HE15-18"/>
    <n v="15"/>
    <x v="0"/>
    <n v="1397"/>
    <n v="1298"/>
    <n v="1538"/>
  </r>
  <r>
    <x v="4"/>
    <d v="2018-05-01T00:00:00"/>
    <s v="e. HE15-18"/>
    <n v="16"/>
    <x v="0"/>
    <n v="1397"/>
    <n v="1298"/>
    <n v="1538"/>
  </r>
  <r>
    <x v="4"/>
    <d v="2018-05-01T00:00:00"/>
    <s v="e. HE15-18"/>
    <n v="17"/>
    <x v="0"/>
    <n v="1397"/>
    <n v="1298"/>
    <n v="1538"/>
  </r>
  <r>
    <x v="4"/>
    <d v="2018-05-01T00:00:00"/>
    <s v="e. HE15-18"/>
    <n v="18"/>
    <x v="0"/>
    <n v="1397"/>
    <n v="1298"/>
    <n v="1538"/>
  </r>
  <r>
    <x v="4"/>
    <d v="2018-05-01T00:00:00"/>
    <s v="f. HE19-22"/>
    <n v="19"/>
    <x v="0"/>
    <n v="1373"/>
    <n v="1373"/>
    <n v="1388"/>
  </r>
  <r>
    <x v="4"/>
    <d v="2018-05-01T00:00:00"/>
    <s v="f. HE19-22"/>
    <n v="20"/>
    <x v="0"/>
    <n v="1373"/>
    <n v="1373"/>
    <n v="1388"/>
  </r>
  <r>
    <x v="4"/>
    <d v="2018-05-01T00:00:00"/>
    <s v="f. HE19-22"/>
    <n v="21"/>
    <x v="0"/>
    <n v="1373"/>
    <n v="1373"/>
    <n v="1388"/>
  </r>
  <r>
    <x v="4"/>
    <d v="2018-05-01T00:00:00"/>
    <s v="f. HE19-22"/>
    <n v="22"/>
    <x v="0"/>
    <n v="1373"/>
    <n v="1373"/>
    <n v="1388"/>
  </r>
  <r>
    <x v="4"/>
    <d v="2018-05-01T00:00:00"/>
    <s v="a. HE1-2 &amp; HE23-24"/>
    <n v="23"/>
    <x v="0"/>
    <n v="1061"/>
    <n v="1076"/>
    <n v="1076"/>
  </r>
  <r>
    <x v="4"/>
    <d v="2018-05-01T00:00:00"/>
    <s v="a. HE1-2 &amp; HE23-24"/>
    <n v="24"/>
    <x v="0"/>
    <n v="1061"/>
    <n v="1076"/>
    <n v="1076"/>
  </r>
  <r>
    <x v="5"/>
    <d v="2018-06-01T00:00:00"/>
    <s v="a. HE1-2 &amp; HE23-24"/>
    <n v="1"/>
    <x v="0"/>
    <n v="1057"/>
    <n v="1106"/>
    <n v="1106"/>
  </r>
  <r>
    <x v="5"/>
    <d v="2018-06-01T00:00:00"/>
    <s v="a. HE1-2 &amp; HE23-24"/>
    <n v="2"/>
    <x v="0"/>
    <n v="1057"/>
    <n v="1106"/>
    <n v="1106"/>
  </r>
  <r>
    <x v="5"/>
    <d v="2018-06-01T00:00:00"/>
    <s v="b. HE3-6"/>
    <n v="3"/>
    <x v="0"/>
    <n v="1360"/>
    <n v="1316"/>
    <n v="1316"/>
  </r>
  <r>
    <x v="5"/>
    <d v="2018-06-01T00:00:00"/>
    <s v="b. HE3-6"/>
    <n v="4"/>
    <x v="0"/>
    <n v="1360"/>
    <n v="1316"/>
    <n v="1316"/>
  </r>
  <r>
    <x v="5"/>
    <d v="2018-06-01T00:00:00"/>
    <s v="b. HE3-6"/>
    <n v="5"/>
    <x v="0"/>
    <n v="1360"/>
    <n v="1316"/>
    <n v="1316"/>
  </r>
  <r>
    <x v="5"/>
    <d v="2018-06-01T00:00:00"/>
    <s v="b. HE3-6"/>
    <n v="6"/>
    <x v="0"/>
    <n v="1360"/>
    <n v="1316"/>
    <n v="1316"/>
  </r>
  <r>
    <x v="5"/>
    <d v="2018-06-01T00:00:00"/>
    <s v="c. HE7-10"/>
    <n v="7"/>
    <x v="0"/>
    <n v="1926"/>
    <n v="1896"/>
    <n v="2003"/>
  </r>
  <r>
    <x v="5"/>
    <d v="2018-06-01T00:00:00"/>
    <s v="c. HE7-10"/>
    <n v="8"/>
    <x v="0"/>
    <n v="1926"/>
    <n v="1896"/>
    <n v="2003"/>
  </r>
  <r>
    <x v="5"/>
    <d v="2018-06-01T00:00:00"/>
    <s v="c. HE7-10"/>
    <n v="9"/>
    <x v="0"/>
    <n v="1926"/>
    <n v="1896"/>
    <n v="2003"/>
  </r>
  <r>
    <x v="5"/>
    <d v="2018-06-01T00:00:00"/>
    <s v="c. HE7-10"/>
    <n v="10"/>
    <x v="0"/>
    <n v="1926"/>
    <n v="1896"/>
    <n v="2003"/>
  </r>
  <r>
    <x v="5"/>
    <d v="2018-06-01T00:00:00"/>
    <s v="d. HE11-14"/>
    <n v="11"/>
    <x v="0"/>
    <n v="1493"/>
    <n v="1407"/>
    <n v="1553"/>
  </r>
  <r>
    <x v="5"/>
    <d v="2018-06-01T00:00:00"/>
    <s v="d. HE11-14"/>
    <n v="12"/>
    <x v="0"/>
    <n v="1493"/>
    <n v="1407"/>
    <n v="1553"/>
  </r>
  <r>
    <x v="5"/>
    <d v="2018-06-01T00:00:00"/>
    <s v="d. HE11-14"/>
    <n v="13"/>
    <x v="0"/>
    <n v="1493"/>
    <n v="1407"/>
    <n v="1553"/>
  </r>
  <r>
    <x v="5"/>
    <d v="2018-06-01T00:00:00"/>
    <s v="d. HE11-14"/>
    <n v="14"/>
    <x v="0"/>
    <n v="1493"/>
    <n v="1407"/>
    <n v="1553"/>
  </r>
  <r>
    <x v="5"/>
    <d v="2018-06-01T00:00:00"/>
    <s v="e. HE15-18"/>
    <n v="15"/>
    <x v="0"/>
    <n v="1578"/>
    <n v="1604"/>
    <n v="1828"/>
  </r>
  <r>
    <x v="5"/>
    <d v="2018-06-01T00:00:00"/>
    <s v="e. HE15-18"/>
    <n v="16"/>
    <x v="0"/>
    <n v="1578"/>
    <n v="1604"/>
    <n v="1828"/>
  </r>
  <r>
    <x v="5"/>
    <d v="2018-06-01T00:00:00"/>
    <s v="e. HE15-18"/>
    <n v="17"/>
    <x v="0"/>
    <n v="1578"/>
    <n v="1604"/>
    <n v="1828"/>
  </r>
  <r>
    <x v="5"/>
    <d v="2018-06-01T00:00:00"/>
    <s v="e. HE15-18"/>
    <n v="18"/>
    <x v="0"/>
    <n v="1578"/>
    <n v="1604"/>
    <n v="1828"/>
  </r>
  <r>
    <x v="5"/>
    <d v="2018-06-01T00:00:00"/>
    <s v="f. HE19-22"/>
    <n v="19"/>
    <x v="0"/>
    <n v="1249"/>
    <n v="1282"/>
    <n v="1355"/>
  </r>
  <r>
    <x v="5"/>
    <d v="2018-06-01T00:00:00"/>
    <s v="f. HE19-22"/>
    <n v="20"/>
    <x v="0"/>
    <n v="1249"/>
    <n v="1282"/>
    <n v="1355"/>
  </r>
  <r>
    <x v="5"/>
    <d v="2018-06-01T00:00:00"/>
    <s v="f. HE19-22"/>
    <n v="21"/>
    <x v="0"/>
    <n v="1249"/>
    <n v="1282"/>
    <n v="1355"/>
  </r>
  <r>
    <x v="5"/>
    <d v="2018-06-01T00:00:00"/>
    <s v="f. HE19-22"/>
    <n v="22"/>
    <x v="0"/>
    <n v="1249"/>
    <n v="1282"/>
    <n v="1355"/>
  </r>
  <r>
    <x v="5"/>
    <d v="2018-06-01T00:00:00"/>
    <s v="a. HE1-2 &amp; HE23-24"/>
    <n v="23"/>
    <x v="0"/>
    <n v="1057"/>
    <n v="1106"/>
    <n v="1106"/>
  </r>
  <r>
    <x v="5"/>
    <d v="2018-06-01T00:00:00"/>
    <s v="a. HE1-2 &amp; HE23-24"/>
    <n v="24"/>
    <x v="0"/>
    <n v="1057"/>
    <n v="1106"/>
    <n v="1106"/>
  </r>
  <r>
    <x v="6"/>
    <d v="2018-07-01T00:00:00"/>
    <s v="a. HE1-2 &amp; HE23-24"/>
    <n v="1"/>
    <x v="0"/>
    <n v="1238"/>
    <n v="1110"/>
    <n v="1110"/>
  </r>
  <r>
    <x v="6"/>
    <d v="2018-07-01T00:00:00"/>
    <s v="a. HE1-2 &amp; HE23-24"/>
    <n v="2"/>
    <x v="0"/>
    <n v="1238"/>
    <n v="1110"/>
    <n v="1110"/>
  </r>
  <r>
    <x v="6"/>
    <d v="2018-07-01T00:00:00"/>
    <s v="b. HE3-6"/>
    <n v="3"/>
    <x v="0"/>
    <n v="1313"/>
    <n v="1245"/>
    <n v="1245"/>
  </r>
  <r>
    <x v="6"/>
    <d v="2018-07-01T00:00:00"/>
    <s v="b. HE3-6"/>
    <n v="4"/>
    <x v="0"/>
    <n v="1313"/>
    <n v="1245"/>
    <n v="1245"/>
  </r>
  <r>
    <x v="6"/>
    <d v="2018-07-01T00:00:00"/>
    <s v="b. HE3-6"/>
    <n v="5"/>
    <x v="0"/>
    <n v="1313"/>
    <n v="1245"/>
    <n v="1245"/>
  </r>
  <r>
    <x v="6"/>
    <d v="2018-07-01T00:00:00"/>
    <s v="b. HE3-6"/>
    <n v="6"/>
    <x v="0"/>
    <n v="1313"/>
    <n v="1245"/>
    <n v="1245"/>
  </r>
  <r>
    <x v="6"/>
    <d v="2018-07-01T00:00:00"/>
    <s v="c. HE7-10"/>
    <n v="7"/>
    <x v="0"/>
    <n v="1533"/>
    <n v="1472"/>
    <n v="1577"/>
  </r>
  <r>
    <x v="6"/>
    <d v="2018-07-01T00:00:00"/>
    <s v="c. HE7-10"/>
    <n v="8"/>
    <x v="0"/>
    <n v="1533"/>
    <n v="1472"/>
    <n v="1577"/>
  </r>
  <r>
    <x v="6"/>
    <d v="2018-07-01T00:00:00"/>
    <s v="c. HE7-10"/>
    <n v="9"/>
    <x v="0"/>
    <n v="1533"/>
    <n v="1472"/>
    <n v="1577"/>
  </r>
  <r>
    <x v="6"/>
    <d v="2018-07-01T00:00:00"/>
    <s v="c. HE7-10"/>
    <n v="10"/>
    <x v="0"/>
    <n v="1533"/>
    <n v="1472"/>
    <n v="1577"/>
  </r>
  <r>
    <x v="6"/>
    <d v="2018-07-01T00:00:00"/>
    <s v="d. HE11-14"/>
    <n v="11"/>
    <x v="0"/>
    <n v="1574"/>
    <n v="1456"/>
    <n v="1599"/>
  </r>
  <r>
    <x v="6"/>
    <d v="2018-07-01T00:00:00"/>
    <s v="d. HE11-14"/>
    <n v="12"/>
    <x v="0"/>
    <n v="1574"/>
    <n v="1456"/>
    <n v="1599"/>
  </r>
  <r>
    <x v="6"/>
    <d v="2018-07-01T00:00:00"/>
    <s v="d. HE11-14"/>
    <n v="13"/>
    <x v="0"/>
    <n v="1574"/>
    <n v="1456"/>
    <n v="1599"/>
  </r>
  <r>
    <x v="6"/>
    <d v="2018-07-01T00:00:00"/>
    <s v="d. HE11-14"/>
    <n v="14"/>
    <x v="0"/>
    <n v="1574"/>
    <n v="1456"/>
    <n v="1599"/>
  </r>
  <r>
    <x v="6"/>
    <d v="2018-07-01T00:00:00"/>
    <s v="e. HE15-18"/>
    <n v="15"/>
    <x v="0"/>
    <n v="1150"/>
    <n v="1186"/>
    <n v="1406"/>
  </r>
  <r>
    <x v="6"/>
    <d v="2018-07-01T00:00:00"/>
    <s v="e. HE15-18"/>
    <n v="16"/>
    <x v="0"/>
    <n v="1150"/>
    <n v="1186"/>
    <n v="1406"/>
  </r>
  <r>
    <x v="6"/>
    <d v="2018-07-01T00:00:00"/>
    <s v="e. HE15-18"/>
    <n v="17"/>
    <x v="0"/>
    <n v="1150"/>
    <n v="1186"/>
    <n v="1406"/>
  </r>
  <r>
    <x v="6"/>
    <d v="2018-07-01T00:00:00"/>
    <s v="e. HE15-18"/>
    <n v="18"/>
    <x v="0"/>
    <n v="1150"/>
    <n v="1186"/>
    <n v="1406"/>
  </r>
  <r>
    <x v="6"/>
    <d v="2018-07-01T00:00:00"/>
    <s v="f. HE19-22"/>
    <n v="19"/>
    <x v="0"/>
    <n v="1117"/>
    <n v="1204"/>
    <n v="1276"/>
  </r>
  <r>
    <x v="6"/>
    <d v="2018-07-01T00:00:00"/>
    <s v="f. HE19-22"/>
    <n v="20"/>
    <x v="0"/>
    <n v="1117"/>
    <n v="1204"/>
    <n v="1276"/>
  </r>
  <r>
    <x v="6"/>
    <d v="2018-07-01T00:00:00"/>
    <s v="f. HE19-22"/>
    <n v="21"/>
    <x v="0"/>
    <n v="1117"/>
    <n v="1204"/>
    <n v="1276"/>
  </r>
  <r>
    <x v="6"/>
    <d v="2018-07-01T00:00:00"/>
    <s v="f. HE19-22"/>
    <n v="22"/>
    <x v="0"/>
    <n v="1117"/>
    <n v="1204"/>
    <n v="1276"/>
  </r>
  <r>
    <x v="6"/>
    <d v="2018-07-01T00:00:00"/>
    <s v="a. HE1-2 &amp; HE23-24"/>
    <n v="23"/>
    <x v="0"/>
    <n v="1238"/>
    <n v="1110"/>
    <n v="1110"/>
  </r>
  <r>
    <x v="6"/>
    <d v="2018-07-01T00:00:00"/>
    <s v="a. HE1-2 &amp; HE23-24"/>
    <n v="24"/>
    <x v="0"/>
    <n v="1238"/>
    <n v="1110"/>
    <n v="1110"/>
  </r>
  <r>
    <x v="7"/>
    <d v="2018-08-01T00:00:00"/>
    <s v="a. HE1-2 &amp; HE23-24"/>
    <n v="1"/>
    <x v="0"/>
    <n v="1194"/>
    <n v="1183"/>
    <n v="1183"/>
  </r>
  <r>
    <x v="7"/>
    <d v="2018-08-01T00:00:00"/>
    <s v="a. HE1-2 &amp; HE23-24"/>
    <n v="2"/>
    <x v="0"/>
    <n v="1194"/>
    <n v="1183"/>
    <n v="1183"/>
  </r>
  <r>
    <x v="7"/>
    <d v="2018-08-01T00:00:00"/>
    <s v="b. HE3-6"/>
    <n v="3"/>
    <x v="0"/>
    <n v="1401"/>
    <n v="1409"/>
    <n v="1409"/>
  </r>
  <r>
    <x v="7"/>
    <d v="2018-08-01T00:00:00"/>
    <s v="b. HE3-6"/>
    <n v="4"/>
    <x v="0"/>
    <n v="1401"/>
    <n v="1409"/>
    <n v="1409"/>
  </r>
  <r>
    <x v="7"/>
    <d v="2018-08-01T00:00:00"/>
    <s v="b. HE3-6"/>
    <n v="5"/>
    <x v="0"/>
    <n v="1401"/>
    <n v="1409"/>
    <n v="1409"/>
  </r>
  <r>
    <x v="7"/>
    <d v="2018-08-01T00:00:00"/>
    <s v="b. HE3-6"/>
    <n v="6"/>
    <x v="0"/>
    <n v="1401"/>
    <n v="1409"/>
    <n v="1409"/>
  </r>
  <r>
    <x v="7"/>
    <d v="2018-08-01T00:00:00"/>
    <s v="c. HE7-10"/>
    <n v="7"/>
    <x v="0"/>
    <n v="1755"/>
    <n v="1500"/>
    <n v="1607"/>
  </r>
  <r>
    <x v="7"/>
    <d v="2018-08-01T00:00:00"/>
    <s v="c. HE7-10"/>
    <n v="8"/>
    <x v="0"/>
    <n v="1755"/>
    <n v="1500"/>
    <n v="1607"/>
  </r>
  <r>
    <x v="7"/>
    <d v="2018-08-01T00:00:00"/>
    <s v="c. HE7-10"/>
    <n v="9"/>
    <x v="0"/>
    <n v="1755"/>
    <n v="1500"/>
    <n v="1607"/>
  </r>
  <r>
    <x v="7"/>
    <d v="2018-08-01T00:00:00"/>
    <s v="c. HE7-10"/>
    <n v="10"/>
    <x v="0"/>
    <n v="1755"/>
    <n v="1500"/>
    <n v="1607"/>
  </r>
  <r>
    <x v="7"/>
    <d v="2018-08-01T00:00:00"/>
    <s v="d. HE11-14"/>
    <n v="11"/>
    <x v="0"/>
    <n v="1776"/>
    <n v="1667"/>
    <n v="1814"/>
  </r>
  <r>
    <x v="7"/>
    <d v="2018-08-01T00:00:00"/>
    <s v="d. HE11-14"/>
    <n v="12"/>
    <x v="0"/>
    <n v="1776"/>
    <n v="1667"/>
    <n v="1814"/>
  </r>
  <r>
    <x v="7"/>
    <d v="2018-08-01T00:00:00"/>
    <s v="d. HE11-14"/>
    <n v="13"/>
    <x v="0"/>
    <n v="1776"/>
    <n v="1667"/>
    <n v="1814"/>
  </r>
  <r>
    <x v="7"/>
    <d v="2018-08-01T00:00:00"/>
    <s v="d. HE11-14"/>
    <n v="14"/>
    <x v="0"/>
    <n v="1776"/>
    <n v="1667"/>
    <n v="1814"/>
  </r>
  <r>
    <x v="7"/>
    <d v="2018-08-01T00:00:00"/>
    <s v="e. HE15-18"/>
    <n v="15"/>
    <x v="0"/>
    <n v="1157"/>
    <n v="1158"/>
    <n v="1385"/>
  </r>
  <r>
    <x v="7"/>
    <d v="2018-08-01T00:00:00"/>
    <s v="e. HE15-18"/>
    <n v="16"/>
    <x v="0"/>
    <n v="1157"/>
    <n v="1158"/>
    <n v="1385"/>
  </r>
  <r>
    <x v="7"/>
    <d v="2018-08-01T00:00:00"/>
    <s v="e. HE15-18"/>
    <n v="17"/>
    <x v="0"/>
    <n v="1157"/>
    <n v="1158"/>
    <n v="1385"/>
  </r>
  <r>
    <x v="7"/>
    <d v="2018-08-01T00:00:00"/>
    <s v="e. HE15-18"/>
    <n v="18"/>
    <x v="0"/>
    <n v="1157"/>
    <n v="1158"/>
    <n v="1385"/>
  </r>
  <r>
    <x v="7"/>
    <d v="2018-08-01T00:00:00"/>
    <s v="f. HE19-22"/>
    <n v="19"/>
    <x v="0"/>
    <n v="1198"/>
    <n v="1156"/>
    <n v="1230"/>
  </r>
  <r>
    <x v="7"/>
    <d v="2018-08-01T00:00:00"/>
    <s v="f. HE19-22"/>
    <n v="20"/>
    <x v="0"/>
    <n v="1198"/>
    <n v="1156"/>
    <n v="1230"/>
  </r>
  <r>
    <x v="7"/>
    <d v="2018-08-01T00:00:00"/>
    <s v="f. HE19-22"/>
    <n v="21"/>
    <x v="0"/>
    <n v="1198"/>
    <n v="1156"/>
    <n v="1230"/>
  </r>
  <r>
    <x v="7"/>
    <d v="2018-08-01T00:00:00"/>
    <s v="f. HE19-22"/>
    <n v="22"/>
    <x v="0"/>
    <n v="1198"/>
    <n v="1156"/>
    <n v="1230"/>
  </r>
  <r>
    <x v="7"/>
    <d v="2018-08-01T00:00:00"/>
    <s v="a. HE1-2 &amp; HE23-24"/>
    <n v="23"/>
    <x v="0"/>
    <n v="1194"/>
    <n v="1183"/>
    <n v="1183"/>
  </r>
  <r>
    <x v="7"/>
    <d v="2018-08-01T00:00:00"/>
    <s v="a. HE1-2 &amp; HE23-24"/>
    <n v="24"/>
    <x v="0"/>
    <n v="1194"/>
    <n v="1183"/>
    <n v="1183"/>
  </r>
  <r>
    <x v="8"/>
    <d v="2018-09-01T00:00:00"/>
    <s v="a. HE1-2 &amp; HE23-24"/>
    <n v="1"/>
    <x v="0"/>
    <n v="1215"/>
    <n v="0"/>
    <n v="0"/>
  </r>
  <r>
    <x v="8"/>
    <d v="2018-09-01T00:00:00"/>
    <s v="a. HE1-2 &amp; HE23-24"/>
    <n v="2"/>
    <x v="0"/>
    <n v="1215"/>
    <n v="0"/>
    <n v="0"/>
  </r>
  <r>
    <x v="8"/>
    <d v="2018-09-01T00:00:00"/>
    <s v="b. HE3-6"/>
    <n v="3"/>
    <x v="0"/>
    <n v="1337"/>
    <n v="0"/>
    <n v="0"/>
  </r>
  <r>
    <x v="8"/>
    <d v="2018-09-01T00:00:00"/>
    <s v="b. HE3-6"/>
    <n v="4"/>
    <x v="0"/>
    <n v="1337"/>
    <n v="0"/>
    <n v="0"/>
  </r>
  <r>
    <x v="8"/>
    <d v="2018-09-01T00:00:00"/>
    <s v="b. HE3-6"/>
    <n v="5"/>
    <x v="0"/>
    <n v="1337"/>
    <n v="0"/>
    <n v="0"/>
  </r>
  <r>
    <x v="8"/>
    <d v="2018-09-01T00:00:00"/>
    <s v="b. HE3-6"/>
    <n v="6"/>
    <x v="0"/>
    <n v="1337"/>
    <n v="0"/>
    <n v="0"/>
  </r>
  <r>
    <x v="8"/>
    <d v="2018-09-01T00:00:00"/>
    <s v="c. HE7-10"/>
    <n v="7"/>
    <x v="0"/>
    <n v="1490"/>
    <n v="0"/>
    <n v="0"/>
  </r>
  <r>
    <x v="8"/>
    <d v="2018-09-01T00:00:00"/>
    <s v="c. HE7-10"/>
    <n v="8"/>
    <x v="0"/>
    <n v="1490"/>
    <n v="0"/>
    <n v="0"/>
  </r>
  <r>
    <x v="8"/>
    <d v="2018-09-01T00:00:00"/>
    <s v="c. HE7-10"/>
    <n v="9"/>
    <x v="0"/>
    <n v="1490"/>
    <n v="0"/>
    <n v="0"/>
  </r>
  <r>
    <x v="8"/>
    <d v="2018-09-01T00:00:00"/>
    <s v="c. HE7-10"/>
    <n v="10"/>
    <x v="0"/>
    <n v="1490"/>
    <n v="0"/>
    <n v="0"/>
  </r>
  <r>
    <x v="8"/>
    <d v="2018-09-01T00:00:00"/>
    <s v="d. HE11-14"/>
    <n v="11"/>
    <x v="0"/>
    <n v="1869"/>
    <n v="0"/>
    <n v="0"/>
  </r>
  <r>
    <x v="8"/>
    <d v="2018-09-01T00:00:00"/>
    <s v="d. HE11-14"/>
    <n v="12"/>
    <x v="0"/>
    <n v="1869"/>
    <n v="0"/>
    <n v="0"/>
  </r>
  <r>
    <x v="8"/>
    <d v="2018-09-01T00:00:00"/>
    <s v="d. HE11-14"/>
    <n v="13"/>
    <x v="0"/>
    <n v="1869"/>
    <n v="0"/>
    <n v="0"/>
  </r>
  <r>
    <x v="8"/>
    <d v="2018-09-01T00:00:00"/>
    <s v="d. HE11-14"/>
    <n v="14"/>
    <x v="0"/>
    <n v="1869"/>
    <n v="0"/>
    <n v="0"/>
  </r>
  <r>
    <x v="8"/>
    <d v="2018-09-01T00:00:00"/>
    <s v="e. HE15-18"/>
    <n v="15"/>
    <x v="0"/>
    <n v="1150"/>
    <n v="0"/>
    <n v="0"/>
  </r>
  <r>
    <x v="8"/>
    <d v="2018-09-01T00:00:00"/>
    <s v="e. HE15-18"/>
    <n v="16"/>
    <x v="0"/>
    <n v="1150"/>
    <n v="0"/>
    <n v="0"/>
  </r>
  <r>
    <x v="8"/>
    <d v="2018-09-01T00:00:00"/>
    <s v="e. HE15-18"/>
    <n v="17"/>
    <x v="0"/>
    <n v="1150"/>
    <n v="0"/>
    <n v="0"/>
  </r>
  <r>
    <x v="8"/>
    <d v="2018-09-01T00:00:00"/>
    <s v="e. HE15-18"/>
    <n v="18"/>
    <x v="0"/>
    <n v="1150"/>
    <n v="0"/>
    <n v="0"/>
  </r>
  <r>
    <x v="8"/>
    <d v="2018-09-01T00:00:00"/>
    <s v="f. HE19-22"/>
    <n v="19"/>
    <x v="0"/>
    <n v="1263"/>
    <n v="0"/>
    <n v="0"/>
  </r>
  <r>
    <x v="8"/>
    <d v="2018-09-01T00:00:00"/>
    <s v="f. HE19-22"/>
    <n v="20"/>
    <x v="0"/>
    <n v="1263"/>
    <n v="0"/>
    <n v="0"/>
  </r>
  <r>
    <x v="8"/>
    <d v="2018-09-01T00:00:00"/>
    <s v="f. HE19-22"/>
    <n v="21"/>
    <x v="0"/>
    <n v="1263"/>
    <n v="0"/>
    <n v="0"/>
  </r>
  <r>
    <x v="8"/>
    <d v="2018-09-01T00:00:00"/>
    <s v="f. HE19-22"/>
    <n v="22"/>
    <x v="0"/>
    <n v="1263"/>
    <n v="0"/>
    <n v="0"/>
  </r>
  <r>
    <x v="8"/>
    <d v="2018-09-01T00:00:00"/>
    <s v="a. HE1-2 &amp; HE23-24"/>
    <n v="23"/>
    <x v="0"/>
    <n v="1215"/>
    <n v="0"/>
    <n v="0"/>
  </r>
  <r>
    <x v="8"/>
    <d v="2018-09-01T00:00:00"/>
    <s v="a. HE1-2 &amp; HE23-24"/>
    <n v="24"/>
    <x v="0"/>
    <n v="1215"/>
    <n v="0"/>
    <n v="0"/>
  </r>
  <r>
    <x v="9"/>
    <d v="2018-10-01T00:00:00"/>
    <s v="a. HE1-2 &amp; HE23-24"/>
    <n v="1"/>
    <x v="0"/>
    <n v="1092"/>
    <n v="0"/>
    <n v="0"/>
  </r>
  <r>
    <x v="9"/>
    <d v="2018-10-01T00:00:00"/>
    <s v="a. HE1-2 &amp; HE23-24"/>
    <n v="2"/>
    <x v="0"/>
    <n v="1092"/>
    <n v="0"/>
    <n v="0"/>
  </r>
  <r>
    <x v="9"/>
    <d v="2018-10-01T00:00:00"/>
    <s v="b. HE3-6"/>
    <n v="3"/>
    <x v="0"/>
    <n v="1517"/>
    <n v="0"/>
    <n v="0"/>
  </r>
  <r>
    <x v="9"/>
    <d v="2018-10-01T00:00:00"/>
    <s v="b. HE3-6"/>
    <n v="4"/>
    <x v="0"/>
    <n v="1517"/>
    <n v="0"/>
    <n v="0"/>
  </r>
  <r>
    <x v="9"/>
    <d v="2018-10-01T00:00:00"/>
    <s v="b. HE3-6"/>
    <n v="5"/>
    <x v="0"/>
    <n v="1517"/>
    <n v="0"/>
    <n v="0"/>
  </r>
  <r>
    <x v="9"/>
    <d v="2018-10-01T00:00:00"/>
    <s v="b. HE3-6"/>
    <n v="6"/>
    <x v="0"/>
    <n v="1517"/>
    <n v="0"/>
    <n v="0"/>
  </r>
  <r>
    <x v="9"/>
    <d v="2018-10-01T00:00:00"/>
    <s v="c. HE7-10"/>
    <n v="7"/>
    <x v="0"/>
    <n v="1858"/>
    <n v="0"/>
    <n v="0"/>
  </r>
  <r>
    <x v="9"/>
    <d v="2018-10-01T00:00:00"/>
    <s v="c. HE7-10"/>
    <n v="8"/>
    <x v="0"/>
    <n v="1858"/>
    <n v="0"/>
    <n v="0"/>
  </r>
  <r>
    <x v="9"/>
    <d v="2018-10-01T00:00:00"/>
    <s v="c. HE7-10"/>
    <n v="9"/>
    <x v="0"/>
    <n v="1858"/>
    <n v="0"/>
    <n v="0"/>
  </r>
  <r>
    <x v="9"/>
    <d v="2018-10-01T00:00:00"/>
    <s v="c. HE7-10"/>
    <n v="10"/>
    <x v="0"/>
    <n v="1858"/>
    <n v="0"/>
    <n v="0"/>
  </r>
  <r>
    <x v="9"/>
    <d v="2018-10-01T00:00:00"/>
    <s v="d. HE11-14"/>
    <n v="11"/>
    <x v="0"/>
    <n v="1694"/>
    <n v="0"/>
    <n v="0"/>
  </r>
  <r>
    <x v="9"/>
    <d v="2018-10-01T00:00:00"/>
    <s v="d. HE11-14"/>
    <n v="12"/>
    <x v="0"/>
    <n v="1694"/>
    <n v="0"/>
    <n v="0"/>
  </r>
  <r>
    <x v="9"/>
    <d v="2018-10-01T00:00:00"/>
    <s v="d. HE11-14"/>
    <n v="13"/>
    <x v="0"/>
    <n v="1694"/>
    <n v="0"/>
    <n v="0"/>
  </r>
  <r>
    <x v="9"/>
    <d v="2018-10-01T00:00:00"/>
    <s v="d. HE11-14"/>
    <n v="14"/>
    <x v="0"/>
    <n v="1694"/>
    <n v="0"/>
    <n v="0"/>
  </r>
  <r>
    <x v="9"/>
    <d v="2018-10-01T00:00:00"/>
    <s v="e. HE15-18"/>
    <n v="15"/>
    <x v="0"/>
    <n v="1366"/>
    <n v="0"/>
    <n v="0"/>
  </r>
  <r>
    <x v="9"/>
    <d v="2018-10-01T00:00:00"/>
    <s v="e. HE15-18"/>
    <n v="16"/>
    <x v="0"/>
    <n v="1366"/>
    <n v="0"/>
    <n v="0"/>
  </r>
  <r>
    <x v="9"/>
    <d v="2018-10-01T00:00:00"/>
    <s v="e. HE15-18"/>
    <n v="17"/>
    <x v="0"/>
    <n v="1366"/>
    <n v="0"/>
    <n v="0"/>
  </r>
  <r>
    <x v="9"/>
    <d v="2018-10-01T00:00:00"/>
    <s v="e. HE15-18"/>
    <n v="18"/>
    <x v="0"/>
    <n v="1366"/>
    <n v="0"/>
    <n v="0"/>
  </r>
  <r>
    <x v="9"/>
    <d v="2018-10-01T00:00:00"/>
    <s v="f. HE19-22"/>
    <n v="19"/>
    <x v="0"/>
    <n v="1231"/>
    <n v="0"/>
    <n v="0"/>
  </r>
  <r>
    <x v="9"/>
    <d v="2018-10-01T00:00:00"/>
    <s v="f. HE19-22"/>
    <n v="20"/>
    <x v="0"/>
    <n v="1231"/>
    <n v="0"/>
    <n v="0"/>
  </r>
  <r>
    <x v="9"/>
    <d v="2018-10-01T00:00:00"/>
    <s v="f. HE19-22"/>
    <n v="21"/>
    <x v="0"/>
    <n v="1231"/>
    <n v="0"/>
    <n v="0"/>
  </r>
  <r>
    <x v="9"/>
    <d v="2018-10-01T00:00:00"/>
    <s v="f. HE19-22"/>
    <n v="22"/>
    <x v="0"/>
    <n v="1231"/>
    <n v="0"/>
    <n v="0"/>
  </r>
  <r>
    <x v="9"/>
    <d v="2018-10-01T00:00:00"/>
    <s v="a. HE1-2 &amp; HE23-24"/>
    <n v="23"/>
    <x v="0"/>
    <n v="1092"/>
    <n v="0"/>
    <n v="0"/>
  </r>
  <r>
    <x v="9"/>
    <d v="2018-10-01T00:00:00"/>
    <s v="a. HE1-2 &amp; HE23-24"/>
    <n v="24"/>
    <x v="0"/>
    <n v="1092"/>
    <n v="0"/>
    <n v="0"/>
  </r>
  <r>
    <x v="10"/>
    <d v="2018-11-01T00:00:00"/>
    <s v="a. HE1-2 &amp; HE23-24"/>
    <n v="1"/>
    <x v="0"/>
    <n v="1252"/>
    <n v="0"/>
    <n v="0"/>
  </r>
  <r>
    <x v="10"/>
    <d v="2018-11-01T00:00:00"/>
    <s v="a. HE1-2 &amp; HE23-24"/>
    <n v="2"/>
    <x v="0"/>
    <n v="1252"/>
    <n v="0"/>
    <n v="0"/>
  </r>
  <r>
    <x v="10"/>
    <d v="2018-11-01T00:00:00"/>
    <s v="b. HE3-6"/>
    <n v="3"/>
    <x v="0"/>
    <n v="1499"/>
    <n v="0"/>
    <n v="0"/>
  </r>
  <r>
    <x v="10"/>
    <d v="2018-11-01T00:00:00"/>
    <s v="b. HE3-6"/>
    <n v="4"/>
    <x v="0"/>
    <n v="1499"/>
    <n v="0"/>
    <n v="0"/>
  </r>
  <r>
    <x v="10"/>
    <d v="2018-11-01T00:00:00"/>
    <s v="b. HE3-6"/>
    <n v="5"/>
    <x v="0"/>
    <n v="1499"/>
    <n v="0"/>
    <n v="0"/>
  </r>
  <r>
    <x v="10"/>
    <d v="2018-11-01T00:00:00"/>
    <s v="b. HE3-6"/>
    <n v="6"/>
    <x v="0"/>
    <n v="1499"/>
    <n v="0"/>
    <n v="0"/>
  </r>
  <r>
    <x v="10"/>
    <d v="2018-11-01T00:00:00"/>
    <s v="c. HE7-10"/>
    <n v="7"/>
    <x v="0"/>
    <n v="1894"/>
    <n v="0"/>
    <n v="0"/>
  </r>
  <r>
    <x v="10"/>
    <d v="2018-11-01T00:00:00"/>
    <s v="c. HE7-10"/>
    <n v="8"/>
    <x v="0"/>
    <n v="1894"/>
    <n v="0"/>
    <n v="0"/>
  </r>
  <r>
    <x v="10"/>
    <d v="2018-11-01T00:00:00"/>
    <s v="c. HE7-10"/>
    <n v="9"/>
    <x v="0"/>
    <n v="1894"/>
    <n v="0"/>
    <n v="0"/>
  </r>
  <r>
    <x v="10"/>
    <d v="2018-11-01T00:00:00"/>
    <s v="c. HE7-10"/>
    <n v="10"/>
    <x v="0"/>
    <n v="1894"/>
    <n v="0"/>
    <n v="0"/>
  </r>
  <r>
    <x v="10"/>
    <d v="2018-11-01T00:00:00"/>
    <s v="d. HE11-14"/>
    <n v="11"/>
    <x v="0"/>
    <n v="1362"/>
    <n v="0"/>
    <n v="0"/>
  </r>
  <r>
    <x v="10"/>
    <d v="2018-11-01T00:00:00"/>
    <s v="d. HE11-14"/>
    <n v="12"/>
    <x v="0"/>
    <n v="1362"/>
    <n v="0"/>
    <n v="0"/>
  </r>
  <r>
    <x v="10"/>
    <d v="2018-11-01T00:00:00"/>
    <s v="d. HE11-14"/>
    <n v="13"/>
    <x v="0"/>
    <n v="1362"/>
    <n v="0"/>
    <n v="0"/>
  </r>
  <r>
    <x v="10"/>
    <d v="2018-11-01T00:00:00"/>
    <s v="d. HE11-14"/>
    <n v="14"/>
    <x v="0"/>
    <n v="1362"/>
    <n v="0"/>
    <n v="0"/>
  </r>
  <r>
    <x v="10"/>
    <d v="2018-11-01T00:00:00"/>
    <s v="e. HE15-18"/>
    <n v="15"/>
    <x v="0"/>
    <n v="1481"/>
    <n v="0"/>
    <n v="0"/>
  </r>
  <r>
    <x v="10"/>
    <d v="2018-11-01T00:00:00"/>
    <s v="e. HE15-18"/>
    <n v="16"/>
    <x v="0"/>
    <n v="1481"/>
    <n v="0"/>
    <n v="0"/>
  </r>
  <r>
    <x v="10"/>
    <d v="2018-11-01T00:00:00"/>
    <s v="e. HE15-18"/>
    <n v="17"/>
    <x v="0"/>
    <n v="1481"/>
    <n v="0"/>
    <n v="0"/>
  </r>
  <r>
    <x v="10"/>
    <d v="2018-11-01T00:00:00"/>
    <s v="e. HE15-18"/>
    <n v="18"/>
    <x v="0"/>
    <n v="1481"/>
    <n v="0"/>
    <n v="0"/>
  </r>
  <r>
    <x v="10"/>
    <d v="2018-11-01T00:00:00"/>
    <s v="f. HE19-22"/>
    <n v="19"/>
    <x v="0"/>
    <n v="1287"/>
    <n v="0"/>
    <n v="0"/>
  </r>
  <r>
    <x v="10"/>
    <d v="2018-11-01T00:00:00"/>
    <s v="f. HE19-22"/>
    <n v="20"/>
    <x v="0"/>
    <n v="1287"/>
    <n v="0"/>
    <n v="0"/>
  </r>
  <r>
    <x v="10"/>
    <d v="2018-11-01T00:00:00"/>
    <s v="f. HE19-22"/>
    <n v="21"/>
    <x v="0"/>
    <n v="1287"/>
    <n v="0"/>
    <n v="0"/>
  </r>
  <r>
    <x v="10"/>
    <d v="2018-11-01T00:00:00"/>
    <s v="f. HE19-22"/>
    <n v="22"/>
    <x v="0"/>
    <n v="1287"/>
    <n v="0"/>
    <n v="0"/>
  </r>
  <r>
    <x v="10"/>
    <d v="2018-11-01T00:00:00"/>
    <s v="a. HE1-2 &amp; HE23-24"/>
    <n v="23"/>
    <x v="0"/>
    <n v="1252"/>
    <n v="0"/>
    <n v="0"/>
  </r>
  <r>
    <x v="10"/>
    <d v="2018-11-01T00:00:00"/>
    <s v="a. HE1-2 &amp; HE23-24"/>
    <n v="24"/>
    <x v="0"/>
    <n v="1252"/>
    <n v="0"/>
    <n v="0"/>
  </r>
  <r>
    <x v="11"/>
    <d v="2018-12-01T00:00:00"/>
    <s v="a. HE1-2 &amp; HE23-24"/>
    <n v="1"/>
    <x v="0"/>
    <n v="1210"/>
    <n v="0"/>
    <n v="0"/>
  </r>
  <r>
    <x v="11"/>
    <d v="2018-12-01T00:00:00"/>
    <s v="a. HE1-2 &amp; HE23-24"/>
    <n v="2"/>
    <x v="0"/>
    <n v="1210"/>
    <n v="0"/>
    <n v="0"/>
  </r>
  <r>
    <x v="11"/>
    <d v="2018-12-01T00:00:00"/>
    <s v="b. HE3-6"/>
    <n v="3"/>
    <x v="0"/>
    <n v="1345"/>
    <n v="0"/>
    <n v="0"/>
  </r>
  <r>
    <x v="11"/>
    <d v="2018-12-01T00:00:00"/>
    <s v="b. HE3-6"/>
    <n v="4"/>
    <x v="0"/>
    <n v="1345"/>
    <n v="0"/>
    <n v="0"/>
  </r>
  <r>
    <x v="11"/>
    <d v="2018-12-01T00:00:00"/>
    <s v="b. HE3-6"/>
    <n v="5"/>
    <x v="0"/>
    <n v="1345"/>
    <n v="0"/>
    <n v="0"/>
  </r>
  <r>
    <x v="11"/>
    <d v="2018-12-01T00:00:00"/>
    <s v="b. HE3-6"/>
    <n v="6"/>
    <x v="0"/>
    <n v="1345"/>
    <n v="0"/>
    <n v="0"/>
  </r>
  <r>
    <x v="11"/>
    <d v="2018-12-01T00:00:00"/>
    <s v="c. HE7-10"/>
    <n v="7"/>
    <x v="0"/>
    <n v="1818"/>
    <n v="0"/>
    <n v="0"/>
  </r>
  <r>
    <x v="11"/>
    <d v="2018-12-01T00:00:00"/>
    <s v="c. HE7-10"/>
    <n v="8"/>
    <x v="0"/>
    <n v="1818"/>
    <n v="0"/>
    <n v="0"/>
  </r>
  <r>
    <x v="11"/>
    <d v="2018-12-01T00:00:00"/>
    <s v="c. HE7-10"/>
    <n v="9"/>
    <x v="0"/>
    <n v="1818"/>
    <n v="0"/>
    <n v="0"/>
  </r>
  <r>
    <x v="11"/>
    <d v="2018-12-01T00:00:00"/>
    <s v="c. HE7-10"/>
    <n v="10"/>
    <x v="0"/>
    <n v="1818"/>
    <n v="0"/>
    <n v="0"/>
  </r>
  <r>
    <x v="11"/>
    <d v="2018-12-01T00:00:00"/>
    <s v="d. HE11-14"/>
    <n v="11"/>
    <x v="0"/>
    <n v="1633"/>
    <n v="0"/>
    <n v="0"/>
  </r>
  <r>
    <x v="11"/>
    <d v="2018-12-01T00:00:00"/>
    <s v="d. HE11-14"/>
    <n v="12"/>
    <x v="0"/>
    <n v="1633"/>
    <n v="0"/>
    <n v="0"/>
  </r>
  <r>
    <x v="11"/>
    <d v="2018-12-01T00:00:00"/>
    <s v="d. HE11-14"/>
    <n v="13"/>
    <x v="0"/>
    <n v="1633"/>
    <n v="0"/>
    <n v="0"/>
  </r>
  <r>
    <x v="11"/>
    <d v="2018-12-01T00:00:00"/>
    <s v="d. HE11-14"/>
    <n v="14"/>
    <x v="0"/>
    <n v="1633"/>
    <n v="0"/>
    <n v="0"/>
  </r>
  <r>
    <x v="11"/>
    <d v="2018-12-01T00:00:00"/>
    <s v="e. HE15-18"/>
    <n v="15"/>
    <x v="0"/>
    <n v="1867"/>
    <n v="0"/>
    <n v="0"/>
  </r>
  <r>
    <x v="11"/>
    <d v="2018-12-01T00:00:00"/>
    <s v="e. HE15-18"/>
    <n v="16"/>
    <x v="0"/>
    <n v="1867"/>
    <n v="0"/>
    <n v="0"/>
  </r>
  <r>
    <x v="11"/>
    <d v="2018-12-01T00:00:00"/>
    <s v="e. HE15-18"/>
    <n v="17"/>
    <x v="0"/>
    <n v="1867"/>
    <n v="0"/>
    <n v="0"/>
  </r>
  <r>
    <x v="11"/>
    <d v="2018-12-01T00:00:00"/>
    <s v="e. HE15-18"/>
    <n v="18"/>
    <x v="0"/>
    <n v="1867"/>
    <n v="0"/>
    <n v="0"/>
  </r>
  <r>
    <x v="11"/>
    <d v="2018-12-01T00:00:00"/>
    <s v="f. HE19-22"/>
    <n v="19"/>
    <x v="0"/>
    <n v="1338"/>
    <n v="0"/>
    <n v="0"/>
  </r>
  <r>
    <x v="11"/>
    <d v="2018-12-01T00:00:00"/>
    <s v="f. HE19-22"/>
    <n v="20"/>
    <x v="0"/>
    <n v="1338"/>
    <n v="0"/>
    <n v="0"/>
  </r>
  <r>
    <x v="11"/>
    <d v="2018-12-01T00:00:00"/>
    <s v="f. HE19-22"/>
    <n v="21"/>
    <x v="0"/>
    <n v="1338"/>
    <n v="0"/>
    <n v="0"/>
  </r>
  <r>
    <x v="11"/>
    <d v="2018-12-01T00:00:00"/>
    <s v="f. HE19-22"/>
    <n v="22"/>
    <x v="0"/>
    <n v="1338"/>
    <n v="0"/>
    <n v="0"/>
  </r>
  <r>
    <x v="11"/>
    <d v="2018-12-01T00:00:00"/>
    <s v="a. HE1-2 &amp; HE23-24"/>
    <n v="23"/>
    <x v="0"/>
    <n v="1210"/>
    <n v="0"/>
    <n v="0"/>
  </r>
  <r>
    <x v="11"/>
    <d v="2018-12-01T00:00:00"/>
    <s v="a. HE1-2 &amp; HE23-24"/>
    <n v="24"/>
    <x v="0"/>
    <n v="1210"/>
    <n v="0"/>
    <n v="0"/>
  </r>
  <r>
    <x v="12"/>
    <m/>
    <m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09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compact="0" compactData="0" multipleFieldFilters="0">
  <location ref="L50:O136" firstHeaderRow="0" firstDataRow="1" firstDataCol="2" rowPageCount="1" colPageCount="1"/>
  <pivotFields count="10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6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>
      <x v="12"/>
      <x v="6"/>
    </i>
    <i t="default">
      <x v="12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2" cacheId="113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6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0 Hourly Avg" fld="5" subtotal="average" baseField="0" baseItem="3"/>
    <dataField name="2021 Hourly Avg" fld="6" subtotal="average" baseField="0" baseItem="3"/>
    <dataField name="2021 wPVGR-Adj Hourly Avg" fld="7" subtotal="average" baseField="0" baseItem="3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09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45">
  <location ref="L4:O10" firstHeaderRow="0" firstDataRow="1" firstDataCol="1" rowPageCount="2" colPageCount="1"/>
  <pivotFields count="10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0" fld="5" subtotal="max" baseField="2" baseItem="2"/>
    <dataField name="2021" fld="6" subtotal="max" baseField="2" baseItem="2"/>
    <dataField name="2021wPVGR-Adj" fld="7" subtotal="max" baseField="2" baseItem="2"/>
  </dataFields>
  <chartFormats count="3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85" zoomScaleNormal="85" workbookViewId="0">
      <selection activeCell="E8" sqref="E8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85" zoomScaleNormal="85" workbookViewId="0">
      <selection activeCell="A32" sqref="A32"/>
    </sheetView>
  </sheetViews>
  <sheetFormatPr defaultRowHeight="14.5" x14ac:dyDescent="0.35"/>
  <sheetData>
    <row r="1" spans="1:13" ht="18.5" x14ac:dyDescent="0.45">
      <c r="D1" s="1"/>
      <c r="E1" s="1" t="s">
        <v>30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1183</v>
      </c>
      <c r="J3" s="10"/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1183</v>
      </c>
      <c r="J4" s="4"/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1409</v>
      </c>
      <c r="J5" s="10"/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1409</v>
      </c>
      <c r="J6" s="4"/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1409</v>
      </c>
      <c r="J7" s="4"/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1409</v>
      </c>
      <c r="J8" s="4"/>
      <c r="K8" s="4"/>
      <c r="L8" s="4"/>
      <c r="M8" s="4"/>
    </row>
    <row r="9" spans="1:13" ht="18.5" x14ac:dyDescent="0.35">
      <c r="A9" s="3">
        <v>7</v>
      </c>
      <c r="B9" s="10">
        <v>1891</v>
      </c>
      <c r="C9" s="10">
        <v>1981</v>
      </c>
      <c r="D9" s="10">
        <v>1730</v>
      </c>
      <c r="E9" s="10">
        <v>1733</v>
      </c>
      <c r="F9" s="10">
        <v>1782</v>
      </c>
      <c r="G9" s="10">
        <v>1896</v>
      </c>
      <c r="H9" s="10">
        <v>1472</v>
      </c>
      <c r="I9" s="10">
        <v>1500</v>
      </c>
      <c r="J9" s="10"/>
      <c r="K9" s="10"/>
      <c r="L9" s="10"/>
      <c r="M9" s="10"/>
    </row>
    <row r="10" spans="1:13" ht="18.5" x14ac:dyDescent="0.35">
      <c r="A10" s="3">
        <v>8</v>
      </c>
      <c r="B10" s="4">
        <v>1891</v>
      </c>
      <c r="C10" s="4">
        <v>1981</v>
      </c>
      <c r="D10" s="4">
        <v>1730</v>
      </c>
      <c r="E10" s="4">
        <v>1733</v>
      </c>
      <c r="F10" s="4">
        <v>1782</v>
      </c>
      <c r="G10" s="4">
        <v>1896</v>
      </c>
      <c r="H10" s="4">
        <v>1472</v>
      </c>
      <c r="I10" s="4">
        <v>1500</v>
      </c>
      <c r="J10" s="4"/>
      <c r="K10" s="4"/>
      <c r="L10" s="4"/>
      <c r="M10" s="4"/>
    </row>
    <row r="11" spans="1:13" ht="18.5" x14ac:dyDescent="0.35">
      <c r="A11" s="3">
        <v>9</v>
      </c>
      <c r="B11" s="4">
        <v>1891</v>
      </c>
      <c r="C11" s="4">
        <v>1981</v>
      </c>
      <c r="D11" s="4">
        <v>1730</v>
      </c>
      <c r="E11" s="4">
        <v>1733</v>
      </c>
      <c r="F11" s="4">
        <v>1782</v>
      </c>
      <c r="G11" s="4">
        <v>1896</v>
      </c>
      <c r="H11" s="4">
        <v>1472</v>
      </c>
      <c r="I11" s="4">
        <v>1500</v>
      </c>
      <c r="J11" s="4"/>
      <c r="K11" s="4"/>
      <c r="L11" s="4"/>
      <c r="M11" s="4"/>
    </row>
    <row r="12" spans="1:13" ht="18.5" x14ac:dyDescent="0.35">
      <c r="A12" s="3">
        <v>10</v>
      </c>
      <c r="B12" s="4">
        <v>1891</v>
      </c>
      <c r="C12" s="4">
        <v>1981</v>
      </c>
      <c r="D12" s="4">
        <v>1730</v>
      </c>
      <c r="E12" s="4">
        <v>1733</v>
      </c>
      <c r="F12" s="4">
        <v>1782</v>
      </c>
      <c r="G12" s="4">
        <v>1896</v>
      </c>
      <c r="H12" s="4">
        <v>1472</v>
      </c>
      <c r="I12" s="4">
        <v>1500</v>
      </c>
      <c r="J12" s="4"/>
      <c r="K12" s="4"/>
      <c r="L12" s="4"/>
      <c r="M12" s="4"/>
    </row>
    <row r="13" spans="1:13" ht="18.5" x14ac:dyDescent="0.35">
      <c r="A13" s="3">
        <v>11</v>
      </c>
      <c r="B13" s="10">
        <v>1410</v>
      </c>
      <c r="C13" s="10">
        <v>1517</v>
      </c>
      <c r="D13" s="10">
        <v>1598</v>
      </c>
      <c r="E13" s="10">
        <v>1366</v>
      </c>
      <c r="F13" s="10">
        <v>1488</v>
      </c>
      <c r="G13" s="10">
        <v>1407</v>
      </c>
      <c r="H13" s="10">
        <v>1456</v>
      </c>
      <c r="I13" s="10">
        <v>1667</v>
      </c>
      <c r="J13" s="10"/>
      <c r="K13" s="10"/>
      <c r="L13" s="10"/>
      <c r="M13" s="10"/>
    </row>
    <row r="14" spans="1:13" ht="18.5" x14ac:dyDescent="0.35">
      <c r="A14" s="3">
        <v>12</v>
      </c>
      <c r="B14" s="4">
        <v>1410</v>
      </c>
      <c r="C14" s="4">
        <v>1517</v>
      </c>
      <c r="D14" s="4">
        <v>1598</v>
      </c>
      <c r="E14" s="4">
        <v>1366</v>
      </c>
      <c r="F14" s="4">
        <v>1488</v>
      </c>
      <c r="G14" s="4">
        <v>1407</v>
      </c>
      <c r="H14" s="4">
        <v>1456</v>
      </c>
      <c r="I14" s="4">
        <v>1667</v>
      </c>
      <c r="J14" s="4"/>
      <c r="K14" s="4"/>
      <c r="L14" s="4"/>
      <c r="M14" s="4"/>
    </row>
    <row r="15" spans="1:13" ht="18.5" x14ac:dyDescent="0.35">
      <c r="A15" s="3">
        <v>13</v>
      </c>
      <c r="B15" s="4">
        <v>1410</v>
      </c>
      <c r="C15" s="4">
        <v>1517</v>
      </c>
      <c r="D15" s="4">
        <v>1598</v>
      </c>
      <c r="E15" s="4">
        <v>1366</v>
      </c>
      <c r="F15" s="4">
        <v>1488</v>
      </c>
      <c r="G15" s="4">
        <v>1407</v>
      </c>
      <c r="H15" s="4">
        <v>1456</v>
      </c>
      <c r="I15" s="4">
        <v>1667</v>
      </c>
      <c r="J15" s="4"/>
      <c r="K15" s="4"/>
      <c r="L15" s="4"/>
      <c r="M15" s="4"/>
    </row>
    <row r="16" spans="1:13" ht="18.5" x14ac:dyDescent="0.35">
      <c r="A16" s="3">
        <v>14</v>
      </c>
      <c r="B16" s="4">
        <v>1410</v>
      </c>
      <c r="C16" s="4">
        <v>1517</v>
      </c>
      <c r="D16" s="4">
        <v>1598</v>
      </c>
      <c r="E16" s="4">
        <v>1366</v>
      </c>
      <c r="F16" s="4">
        <v>1488</v>
      </c>
      <c r="G16" s="4">
        <v>1407</v>
      </c>
      <c r="H16" s="4">
        <v>1456</v>
      </c>
      <c r="I16" s="4">
        <v>1667</v>
      </c>
      <c r="J16" s="4"/>
      <c r="K16" s="4"/>
      <c r="L16" s="4"/>
      <c r="M16" s="4"/>
    </row>
    <row r="17" spans="1:13" ht="18.5" x14ac:dyDescent="0.35">
      <c r="A17" s="3">
        <v>15</v>
      </c>
      <c r="B17" s="10">
        <v>1308</v>
      </c>
      <c r="C17" s="10">
        <v>1530</v>
      </c>
      <c r="D17" s="10">
        <v>1181</v>
      </c>
      <c r="E17" s="10">
        <v>1320</v>
      </c>
      <c r="F17" s="10">
        <v>1298</v>
      </c>
      <c r="G17" s="10">
        <v>1604</v>
      </c>
      <c r="H17" s="10">
        <v>1186</v>
      </c>
      <c r="I17" s="10">
        <v>1158</v>
      </c>
      <c r="J17" s="10"/>
      <c r="K17" s="10"/>
      <c r="L17" s="10"/>
      <c r="M17" s="10"/>
    </row>
    <row r="18" spans="1:13" ht="18.5" x14ac:dyDescent="0.35">
      <c r="A18" s="3">
        <v>16</v>
      </c>
      <c r="B18" s="4">
        <v>1308</v>
      </c>
      <c r="C18" s="4">
        <v>1530</v>
      </c>
      <c r="D18" s="4">
        <v>1181</v>
      </c>
      <c r="E18" s="4">
        <v>1320</v>
      </c>
      <c r="F18" s="4">
        <v>1298</v>
      </c>
      <c r="G18" s="4">
        <v>1604</v>
      </c>
      <c r="H18" s="4">
        <v>1186</v>
      </c>
      <c r="I18" s="4">
        <v>1158</v>
      </c>
      <c r="J18" s="4"/>
      <c r="K18" s="4"/>
      <c r="L18" s="4"/>
      <c r="M18" s="4"/>
    </row>
    <row r="19" spans="1:13" ht="18.5" x14ac:dyDescent="0.35">
      <c r="A19" s="3">
        <v>17</v>
      </c>
      <c r="B19" s="4">
        <v>1308</v>
      </c>
      <c r="C19" s="4">
        <v>1530</v>
      </c>
      <c r="D19" s="4">
        <v>1181</v>
      </c>
      <c r="E19" s="4">
        <v>1320</v>
      </c>
      <c r="F19" s="4">
        <v>1298</v>
      </c>
      <c r="G19" s="4">
        <v>1604</v>
      </c>
      <c r="H19" s="4">
        <v>1186</v>
      </c>
      <c r="I19" s="4">
        <v>1158</v>
      </c>
      <c r="J19" s="4"/>
      <c r="K19" s="4"/>
      <c r="L19" s="4"/>
      <c r="M19" s="4"/>
    </row>
    <row r="20" spans="1:13" ht="18.5" x14ac:dyDescent="0.35">
      <c r="A20" s="3">
        <v>18</v>
      </c>
      <c r="B20" s="4">
        <v>1308</v>
      </c>
      <c r="C20" s="4">
        <v>1530</v>
      </c>
      <c r="D20" s="4">
        <v>1181</v>
      </c>
      <c r="E20" s="4">
        <v>1320</v>
      </c>
      <c r="F20" s="4">
        <v>1298</v>
      </c>
      <c r="G20" s="4">
        <v>1604</v>
      </c>
      <c r="H20" s="4">
        <v>1186</v>
      </c>
      <c r="I20" s="4">
        <v>1158</v>
      </c>
      <c r="J20" s="4"/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1547</v>
      </c>
      <c r="E21" s="10">
        <v>1704</v>
      </c>
      <c r="F21" s="10">
        <v>1373</v>
      </c>
      <c r="G21" s="10">
        <v>1282</v>
      </c>
      <c r="H21" s="10">
        <v>1204</v>
      </c>
      <c r="I21" s="10">
        <v>1156</v>
      </c>
      <c r="J21" s="10"/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1547</v>
      </c>
      <c r="E22" s="4">
        <v>1704</v>
      </c>
      <c r="F22" s="4">
        <v>1373</v>
      </c>
      <c r="G22" s="4">
        <v>1282</v>
      </c>
      <c r="H22" s="4">
        <v>1204</v>
      </c>
      <c r="I22" s="4">
        <v>1156</v>
      </c>
      <c r="J22" s="4"/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1547</v>
      </c>
      <c r="E23" s="4">
        <v>1704</v>
      </c>
      <c r="F23" s="4">
        <v>1373</v>
      </c>
      <c r="G23" s="4">
        <v>1282</v>
      </c>
      <c r="H23" s="4">
        <v>1204</v>
      </c>
      <c r="I23" s="4">
        <v>1156</v>
      </c>
      <c r="J23" s="4"/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1547</v>
      </c>
      <c r="E24" s="4">
        <v>1704</v>
      </c>
      <c r="F24" s="4">
        <v>1373</v>
      </c>
      <c r="G24" s="4">
        <v>1282</v>
      </c>
      <c r="H24" s="4">
        <v>1204</v>
      </c>
      <c r="I24" s="4">
        <v>1156</v>
      </c>
      <c r="J24" s="4"/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1183</v>
      </c>
      <c r="J25" s="10"/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1183</v>
      </c>
      <c r="J26" s="4"/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35888</v>
      </c>
      <c r="C27" s="5">
        <f t="shared" si="0"/>
        <v>37604</v>
      </c>
      <c r="D27" s="5">
        <f t="shared" si="0"/>
        <v>34076</v>
      </c>
      <c r="E27" s="5">
        <f t="shared" si="0"/>
        <v>34792</v>
      </c>
      <c r="F27" s="5">
        <f t="shared" si="0"/>
        <v>33324</v>
      </c>
      <c r="G27" s="5">
        <f t="shared" si="0"/>
        <v>34444</v>
      </c>
      <c r="H27" s="5">
        <f t="shared" si="0"/>
        <v>30692</v>
      </c>
      <c r="I27" s="5">
        <f t="shared" si="0"/>
        <v>32292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1495.3333333333333</v>
      </c>
      <c r="C28" s="4">
        <f t="shared" ref="C28:I28" si="1">AVERAGE(C3:C26)</f>
        <v>1566.8333333333333</v>
      </c>
      <c r="D28" s="4">
        <f t="shared" si="1"/>
        <v>1419.8333333333333</v>
      </c>
      <c r="E28" s="4">
        <f t="shared" si="1"/>
        <v>1449.6666666666667</v>
      </c>
      <c r="F28" s="4">
        <f t="shared" si="1"/>
        <v>1388.5</v>
      </c>
      <c r="G28" s="4">
        <f t="shared" si="1"/>
        <v>1435.1666666666667</v>
      </c>
      <c r="H28" s="4">
        <f t="shared" si="1"/>
        <v>1278.8333333333333</v>
      </c>
      <c r="I28" s="4">
        <f t="shared" si="1"/>
        <v>1345.5</v>
      </c>
    </row>
    <row r="31" spans="1:13" ht="18.5" x14ac:dyDescent="0.45">
      <c r="A31" s="1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85" zoomScaleNormal="85" workbookViewId="0">
      <selection activeCell="A32" sqref="A32"/>
    </sheetView>
  </sheetViews>
  <sheetFormatPr defaultRowHeight="14.5" x14ac:dyDescent="0.35"/>
  <sheetData>
    <row r="1" spans="1:13" ht="18.5" x14ac:dyDescent="0.45">
      <c r="D1" s="1"/>
      <c r="E1" s="1" t="s">
        <v>34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2">
        <v>1183</v>
      </c>
      <c r="J3" s="10"/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12">
        <v>1183</v>
      </c>
      <c r="J4" s="4"/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2">
        <v>1409</v>
      </c>
      <c r="J5" s="10"/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12">
        <v>1409</v>
      </c>
      <c r="J6" s="4"/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12">
        <v>1409</v>
      </c>
      <c r="J7" s="4"/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12">
        <v>1409</v>
      </c>
      <c r="J8" s="4"/>
      <c r="K8" s="4"/>
      <c r="L8" s="4"/>
      <c r="M8" s="4"/>
    </row>
    <row r="9" spans="1:13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2">
        <v>1607</v>
      </c>
      <c r="J9" s="10"/>
      <c r="K9" s="10"/>
      <c r="L9" s="10"/>
      <c r="M9" s="10"/>
    </row>
    <row r="10" spans="1:13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12">
        <v>1607</v>
      </c>
      <c r="J10" s="4"/>
      <c r="K10" s="4"/>
      <c r="L10" s="4"/>
      <c r="M10" s="4"/>
    </row>
    <row r="11" spans="1:13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12">
        <v>1607</v>
      </c>
      <c r="J11" s="4"/>
      <c r="K11" s="4"/>
      <c r="L11" s="4"/>
      <c r="M11" s="4"/>
    </row>
    <row r="12" spans="1:13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12">
        <v>1607</v>
      </c>
      <c r="J12" s="4"/>
      <c r="K12" s="4"/>
      <c r="L12" s="4"/>
      <c r="M12" s="4"/>
    </row>
    <row r="13" spans="1:13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2">
        <v>1814</v>
      </c>
      <c r="J13" s="10"/>
      <c r="K13" s="10"/>
      <c r="L13" s="10"/>
      <c r="M13" s="10"/>
    </row>
    <row r="14" spans="1:13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12">
        <v>1814</v>
      </c>
      <c r="J14" s="4"/>
      <c r="K14" s="4"/>
      <c r="L14" s="4"/>
      <c r="M14" s="4"/>
    </row>
    <row r="15" spans="1:13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12">
        <v>1814</v>
      </c>
      <c r="J15" s="4"/>
      <c r="K15" s="4"/>
      <c r="L15" s="4"/>
      <c r="M15" s="4"/>
    </row>
    <row r="16" spans="1:13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12">
        <v>1814</v>
      </c>
      <c r="J16" s="4"/>
      <c r="K16" s="4"/>
      <c r="L16" s="4"/>
      <c r="M16" s="4"/>
    </row>
    <row r="17" spans="1:13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2">
        <v>1385</v>
      </c>
      <c r="J17" s="10"/>
      <c r="K17" s="10"/>
      <c r="L17" s="10"/>
      <c r="M17" s="10"/>
    </row>
    <row r="18" spans="1:13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12">
        <v>1385</v>
      </c>
      <c r="J18" s="4"/>
      <c r="K18" s="4"/>
      <c r="L18" s="4"/>
      <c r="M18" s="4"/>
    </row>
    <row r="19" spans="1:13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12">
        <v>1385</v>
      </c>
      <c r="J19" s="4"/>
      <c r="K19" s="4"/>
      <c r="L19" s="4"/>
      <c r="M19" s="4"/>
    </row>
    <row r="20" spans="1:13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12">
        <v>1385</v>
      </c>
      <c r="J20" s="4"/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2">
        <v>1230</v>
      </c>
      <c r="J21" s="10"/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12">
        <v>1230</v>
      </c>
      <c r="J22" s="4"/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12">
        <v>1230</v>
      </c>
      <c r="J23" s="4"/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12">
        <v>1230</v>
      </c>
      <c r="J24" s="4"/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2">
        <v>1183</v>
      </c>
      <c r="J25" s="10"/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12">
        <v>1183</v>
      </c>
      <c r="J26" s="4"/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34512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1534.8333333333333</v>
      </c>
      <c r="C28" s="4">
        <f t="shared" ref="C28:I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>
        <f t="shared" si="1"/>
        <v>1438</v>
      </c>
    </row>
    <row r="31" spans="1:13" ht="18.5" x14ac:dyDescent="0.45">
      <c r="A31" s="1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9"/>
  <sheetViews>
    <sheetView topLeftCell="A22" zoomScale="85" zoomScaleNormal="85" workbookViewId="0">
      <selection activeCell="O40" sqref="O40"/>
    </sheetView>
  </sheetViews>
  <sheetFormatPr defaultRowHeight="14.5" x14ac:dyDescent="0.35"/>
  <cols>
    <col min="2" max="2" width="9.7265625" bestFit="1" customWidth="1"/>
    <col min="3" max="3" width="10.81640625" customWidth="1"/>
    <col min="12" max="12" width="13.1796875" customWidth="1"/>
    <col min="13" max="14" width="15.08984375" customWidth="1"/>
    <col min="15" max="15" width="25.453125" customWidth="1"/>
    <col min="16" max="16" width="13.54296875" bestFit="1" customWidth="1"/>
    <col min="17" max="17" width="13.54296875" customWidth="1"/>
    <col min="18" max="18" width="5.1796875" customWidth="1"/>
  </cols>
  <sheetData>
    <row r="1" spans="1:20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31</v>
      </c>
      <c r="G1" t="s">
        <v>30</v>
      </c>
      <c r="H1" t="s">
        <v>35</v>
      </c>
      <c r="I1" t="s">
        <v>38</v>
      </c>
      <c r="J1" t="s">
        <v>39</v>
      </c>
      <c r="L1" s="6" t="s">
        <v>17</v>
      </c>
      <c r="M1" t="s">
        <v>8</v>
      </c>
      <c r="T1" t="str">
        <f>IF($M$2 = "NSRS", "Non-Spin", "") &amp; " Requirement Comparison for " &amp; TEXT(DATEVALUE($M$1 &amp;" 1"), "Mmmm")</f>
        <v>Non-Spin Requirement Comparison for August</v>
      </c>
    </row>
    <row r="2" spans="1:20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 wPVGR Adj'!$B3</f>
        <v>1169</v>
      </c>
      <c r="I2" s="4">
        <f>ABS(G2-F2)</f>
        <v>27</v>
      </c>
      <c r="J2">
        <f>ABS(H2-G2)</f>
        <v>0</v>
      </c>
      <c r="L2" s="6" t="s">
        <v>14</v>
      </c>
      <c r="M2" t="s">
        <v>15</v>
      </c>
    </row>
    <row r="3" spans="1:20" x14ac:dyDescent="0.3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 wPVGR Adj'!$B4</f>
        <v>1169</v>
      </c>
      <c r="I3" s="4">
        <f t="shared" ref="I3:I66" si="2">ABS(G3-F3)</f>
        <v>27</v>
      </c>
      <c r="J3">
        <f t="shared" ref="J3:J66" si="3">ABS(H3-G3)</f>
        <v>0</v>
      </c>
    </row>
    <row r="4" spans="1:20" x14ac:dyDescent="0.3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 wPVGR Adj'!$B5</f>
        <v>1147</v>
      </c>
      <c r="I4" s="4">
        <f t="shared" si="2"/>
        <v>80</v>
      </c>
      <c r="J4">
        <f t="shared" si="3"/>
        <v>0</v>
      </c>
      <c r="L4" s="6" t="s">
        <v>16</v>
      </c>
      <c r="M4" t="s">
        <v>28</v>
      </c>
      <c r="N4" t="s">
        <v>32</v>
      </c>
      <c r="O4" t="s">
        <v>36</v>
      </c>
    </row>
    <row r="5" spans="1:20" x14ac:dyDescent="0.3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 wPVGR Adj'!$B6</f>
        <v>1147</v>
      </c>
      <c r="I5" s="4">
        <f t="shared" si="2"/>
        <v>80</v>
      </c>
      <c r="J5">
        <f t="shared" si="3"/>
        <v>0</v>
      </c>
      <c r="L5" s="7" t="s">
        <v>20</v>
      </c>
      <c r="M5" s="8">
        <v>1194</v>
      </c>
      <c r="N5" s="8">
        <v>1183</v>
      </c>
      <c r="O5" s="8">
        <v>1183</v>
      </c>
    </row>
    <row r="6" spans="1:20" x14ac:dyDescent="0.3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 wPVGR Adj'!$B7</f>
        <v>1147</v>
      </c>
      <c r="I6" s="4">
        <f t="shared" si="2"/>
        <v>80</v>
      </c>
      <c r="J6">
        <f t="shared" si="3"/>
        <v>0</v>
      </c>
      <c r="L6" s="7" t="s">
        <v>21</v>
      </c>
      <c r="M6" s="8">
        <v>1401</v>
      </c>
      <c r="N6" s="8">
        <v>1409</v>
      </c>
      <c r="O6" s="8">
        <v>1409</v>
      </c>
    </row>
    <row r="7" spans="1:20" x14ac:dyDescent="0.3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 wPVGR Adj'!$B8</f>
        <v>1147</v>
      </c>
      <c r="I7" s="4">
        <f t="shared" si="2"/>
        <v>80</v>
      </c>
      <c r="J7">
        <f t="shared" si="3"/>
        <v>0</v>
      </c>
      <c r="L7" s="7" t="s">
        <v>22</v>
      </c>
      <c r="M7" s="8">
        <v>1755</v>
      </c>
      <c r="N7" s="8">
        <v>1500</v>
      </c>
      <c r="O7" s="8">
        <v>1607</v>
      </c>
    </row>
    <row r="8" spans="1:20" x14ac:dyDescent="0.3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1891</v>
      </c>
      <c r="H8" s="4">
        <f>'2021 NSRS wPVGR Adj'!$B9</f>
        <v>1895</v>
      </c>
      <c r="I8" s="4">
        <f t="shared" si="2"/>
        <v>145</v>
      </c>
      <c r="J8">
        <f t="shared" si="3"/>
        <v>4</v>
      </c>
      <c r="L8" s="7" t="s">
        <v>23</v>
      </c>
      <c r="M8" s="8">
        <v>1776</v>
      </c>
      <c r="N8" s="8">
        <v>1667</v>
      </c>
      <c r="O8" s="8">
        <v>1814</v>
      </c>
    </row>
    <row r="9" spans="1:20" x14ac:dyDescent="0.3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1891</v>
      </c>
      <c r="H9" s="4">
        <f>'2021 NSRS wPVGR Adj'!$B10</f>
        <v>1895</v>
      </c>
      <c r="I9" s="4">
        <f t="shared" si="2"/>
        <v>145</v>
      </c>
      <c r="J9">
        <f t="shared" si="3"/>
        <v>4</v>
      </c>
      <c r="L9" s="7" t="s">
        <v>24</v>
      </c>
      <c r="M9" s="8">
        <v>1157</v>
      </c>
      <c r="N9" s="8">
        <v>1158</v>
      </c>
      <c r="O9" s="8">
        <v>1385</v>
      </c>
    </row>
    <row r="10" spans="1:20" x14ac:dyDescent="0.3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1891</v>
      </c>
      <c r="H10" s="4">
        <f>'2021 NSRS wPVGR Adj'!$B11</f>
        <v>1895</v>
      </c>
      <c r="I10" s="4">
        <f t="shared" si="2"/>
        <v>145</v>
      </c>
      <c r="J10">
        <f t="shared" si="3"/>
        <v>4</v>
      </c>
      <c r="L10" s="7" t="s">
        <v>25</v>
      </c>
      <c r="M10" s="8">
        <v>1198</v>
      </c>
      <c r="N10" s="8">
        <v>1156</v>
      </c>
      <c r="O10" s="8">
        <v>1230</v>
      </c>
    </row>
    <row r="11" spans="1:20" x14ac:dyDescent="0.3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1891</v>
      </c>
      <c r="H11" s="4">
        <f>'2021 NSRS wPVGR Adj'!$B12</f>
        <v>1895</v>
      </c>
      <c r="I11" s="4">
        <f t="shared" si="2"/>
        <v>145</v>
      </c>
      <c r="J11">
        <f t="shared" si="3"/>
        <v>4</v>
      </c>
    </row>
    <row r="12" spans="1:20" x14ac:dyDescent="0.3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1410</v>
      </c>
      <c r="H12" s="4">
        <f>'2021 NSRS wPVGR Adj'!$B13</f>
        <v>1531</v>
      </c>
      <c r="I12" s="4">
        <f t="shared" si="2"/>
        <v>202</v>
      </c>
      <c r="J12">
        <f t="shared" si="3"/>
        <v>121</v>
      </c>
    </row>
    <row r="13" spans="1:20" x14ac:dyDescent="0.3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1410</v>
      </c>
      <c r="H13" s="4">
        <f>'2021 NSRS wPVGR Adj'!$B14</f>
        <v>1531</v>
      </c>
      <c r="I13" s="4">
        <f t="shared" si="2"/>
        <v>202</v>
      </c>
      <c r="J13">
        <f t="shared" si="3"/>
        <v>121</v>
      </c>
    </row>
    <row r="14" spans="1:20" x14ac:dyDescent="0.3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1410</v>
      </c>
      <c r="H14" s="4">
        <f>'2021 NSRS wPVGR Adj'!$B15</f>
        <v>1531</v>
      </c>
      <c r="I14" s="4">
        <f t="shared" si="2"/>
        <v>202</v>
      </c>
      <c r="J14">
        <f t="shared" si="3"/>
        <v>121</v>
      </c>
    </row>
    <row r="15" spans="1:20" x14ac:dyDescent="0.3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1410</v>
      </c>
      <c r="H15" s="4">
        <f>'2021 NSRS wPVGR Adj'!$B16</f>
        <v>1531</v>
      </c>
      <c r="I15" s="4">
        <f t="shared" si="2"/>
        <v>202</v>
      </c>
      <c r="J15">
        <f t="shared" si="3"/>
        <v>121</v>
      </c>
    </row>
    <row r="16" spans="1:20" x14ac:dyDescent="0.3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1308</v>
      </c>
      <c r="H16" s="4">
        <f>'2021 NSRS wPVGR Adj'!$B17</f>
        <v>1420</v>
      </c>
      <c r="I16" s="4">
        <f t="shared" si="2"/>
        <v>110</v>
      </c>
      <c r="J16">
        <f t="shared" si="3"/>
        <v>112</v>
      </c>
    </row>
    <row r="17" spans="1:20" x14ac:dyDescent="0.3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1308</v>
      </c>
      <c r="H17" s="4">
        <f>'2021 NSRS wPVGR Adj'!$B18</f>
        <v>1420</v>
      </c>
      <c r="I17" s="4">
        <f t="shared" si="2"/>
        <v>110</v>
      </c>
      <c r="J17">
        <f t="shared" si="3"/>
        <v>112</v>
      </c>
    </row>
    <row r="18" spans="1:20" x14ac:dyDescent="0.3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1308</v>
      </c>
      <c r="H18" s="4">
        <f>'2021 NSRS wPVGR Adj'!$B19</f>
        <v>1420</v>
      </c>
      <c r="I18" s="4">
        <f t="shared" si="2"/>
        <v>110</v>
      </c>
      <c r="J18">
        <f t="shared" si="3"/>
        <v>112</v>
      </c>
    </row>
    <row r="19" spans="1:20" x14ac:dyDescent="0.3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1308</v>
      </c>
      <c r="H19" s="4">
        <f>'2021 NSRS wPVGR Adj'!$B20</f>
        <v>1420</v>
      </c>
      <c r="I19" s="4">
        <f t="shared" si="2"/>
        <v>110</v>
      </c>
      <c r="J19">
        <f t="shared" si="3"/>
        <v>112</v>
      </c>
    </row>
    <row r="20" spans="1:20" x14ac:dyDescent="0.3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 wPVGR Adj'!$B21</f>
        <v>2047</v>
      </c>
      <c r="I20" s="4">
        <f t="shared" si="2"/>
        <v>146</v>
      </c>
      <c r="J20">
        <f t="shared" si="3"/>
        <v>0</v>
      </c>
    </row>
    <row r="21" spans="1:20" x14ac:dyDescent="0.3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 wPVGR Adj'!$B22</f>
        <v>2047</v>
      </c>
      <c r="I21" s="4">
        <f t="shared" si="2"/>
        <v>146</v>
      </c>
      <c r="J21">
        <f t="shared" si="3"/>
        <v>0</v>
      </c>
    </row>
    <row r="22" spans="1:20" x14ac:dyDescent="0.3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 wPVGR Adj'!$B23</f>
        <v>2047</v>
      </c>
      <c r="I22" s="4">
        <f t="shared" si="2"/>
        <v>146</v>
      </c>
      <c r="J22">
        <f t="shared" si="3"/>
        <v>0</v>
      </c>
    </row>
    <row r="23" spans="1:20" x14ac:dyDescent="0.3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 wPVGR Adj'!$B24</f>
        <v>2047</v>
      </c>
      <c r="I23" s="4">
        <f t="shared" si="2"/>
        <v>146</v>
      </c>
      <c r="J23">
        <f t="shared" si="3"/>
        <v>0</v>
      </c>
    </row>
    <row r="24" spans="1:20" x14ac:dyDescent="0.3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 wPVGR Adj'!$B25</f>
        <v>1169</v>
      </c>
      <c r="I24" s="4">
        <f t="shared" si="2"/>
        <v>27</v>
      </c>
      <c r="J24">
        <f t="shared" si="3"/>
        <v>0</v>
      </c>
    </row>
    <row r="25" spans="1:20" x14ac:dyDescent="0.3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 wPVGR Adj'!$B26</f>
        <v>1169</v>
      </c>
      <c r="I25" s="4">
        <f t="shared" si="2"/>
        <v>27</v>
      </c>
      <c r="J25">
        <f t="shared" si="3"/>
        <v>0</v>
      </c>
    </row>
    <row r="26" spans="1:20" x14ac:dyDescent="0.3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 wPVGR Adj'!$C3</f>
        <v>1190</v>
      </c>
      <c r="I26" s="4">
        <f t="shared" si="2"/>
        <v>48</v>
      </c>
      <c r="J26">
        <f t="shared" si="3"/>
        <v>0</v>
      </c>
    </row>
    <row r="27" spans="1:20" x14ac:dyDescent="0.3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 wPVGR Adj'!$C4</f>
        <v>1190</v>
      </c>
      <c r="I27" s="4">
        <f t="shared" si="2"/>
        <v>48</v>
      </c>
      <c r="J27">
        <f t="shared" si="3"/>
        <v>0</v>
      </c>
    </row>
    <row r="28" spans="1:20" x14ac:dyDescent="0.3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 wPVGR Adj'!$C5</f>
        <v>1257</v>
      </c>
      <c r="I28" s="4">
        <f t="shared" si="2"/>
        <v>145</v>
      </c>
      <c r="J28">
        <f t="shared" si="3"/>
        <v>0</v>
      </c>
    </row>
    <row r="29" spans="1:20" x14ac:dyDescent="0.3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 wPVGR Adj'!$C6</f>
        <v>1257</v>
      </c>
      <c r="I29" s="4">
        <f t="shared" si="2"/>
        <v>145</v>
      </c>
      <c r="J29">
        <f t="shared" si="3"/>
        <v>0</v>
      </c>
    </row>
    <row r="30" spans="1:20" x14ac:dyDescent="0.3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 wPVGR Adj'!$C7</f>
        <v>1257</v>
      </c>
      <c r="I30" s="4">
        <f t="shared" si="2"/>
        <v>145</v>
      </c>
      <c r="J30">
        <f t="shared" si="3"/>
        <v>0</v>
      </c>
      <c r="L30" s="6" t="s">
        <v>14</v>
      </c>
      <c r="M30" t="s">
        <v>15</v>
      </c>
      <c r="T30" t="str">
        <f>"Hourly Average " &amp; IF($M$30 = "NSRS", "Non-Spin",  "") &amp; " Requirement Comparison"</f>
        <v>Hourly Average Non-Spin Requirement Comparison</v>
      </c>
    </row>
    <row r="31" spans="1:20" x14ac:dyDescent="0.3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 wPVGR Adj'!$C8</f>
        <v>1257</v>
      </c>
      <c r="I31" s="4">
        <f t="shared" si="2"/>
        <v>145</v>
      </c>
      <c r="J31">
        <f t="shared" si="3"/>
        <v>0</v>
      </c>
    </row>
    <row r="32" spans="1:20" x14ac:dyDescent="0.3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1981</v>
      </c>
      <c r="H32" s="4">
        <f>'2021 NSRS wPVGR Adj'!$C9</f>
        <v>1984</v>
      </c>
      <c r="I32" s="4">
        <f t="shared" si="2"/>
        <v>147</v>
      </c>
      <c r="J32">
        <f t="shared" si="3"/>
        <v>3</v>
      </c>
      <c r="L32" s="6" t="s">
        <v>16</v>
      </c>
      <c r="M32" t="s">
        <v>29</v>
      </c>
      <c r="N32" t="s">
        <v>33</v>
      </c>
      <c r="O32" t="s">
        <v>37</v>
      </c>
    </row>
    <row r="33" spans="1:17" x14ac:dyDescent="0.3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1981</v>
      </c>
      <c r="H33" s="4">
        <f>'2021 NSRS wPVGR Adj'!$C10</f>
        <v>1984</v>
      </c>
      <c r="I33" s="4">
        <f t="shared" si="2"/>
        <v>147</v>
      </c>
      <c r="J33">
        <f t="shared" si="3"/>
        <v>3</v>
      </c>
      <c r="L33" s="7" t="s">
        <v>1</v>
      </c>
      <c r="M33" s="8">
        <v>1565</v>
      </c>
      <c r="N33" s="8">
        <v>1495.3333333333333</v>
      </c>
      <c r="O33" s="8">
        <v>1534.8333333333333</v>
      </c>
      <c r="P33" s="11">
        <f>(N33-M33)</f>
        <v>-69.666666666666742</v>
      </c>
      <c r="Q33" s="11">
        <f>(O33-N33)</f>
        <v>39.5</v>
      </c>
    </row>
    <row r="34" spans="1:17" x14ac:dyDescent="0.3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1981</v>
      </c>
      <c r="H34" s="4">
        <f>'2021 NSRS wPVGR Adj'!$C11</f>
        <v>1984</v>
      </c>
      <c r="I34" s="4">
        <f t="shared" si="2"/>
        <v>147</v>
      </c>
      <c r="J34">
        <f t="shared" si="3"/>
        <v>3</v>
      </c>
      <c r="L34" s="7" t="s">
        <v>2</v>
      </c>
      <c r="M34" s="8">
        <v>1633.1666666666667</v>
      </c>
      <c r="N34" s="8">
        <v>1566.8333333333333</v>
      </c>
      <c r="O34" s="8">
        <v>1604.1666666666667</v>
      </c>
      <c r="P34" s="11">
        <f t="shared" ref="P34:P44" si="4">(N34-M34)</f>
        <v>-66.333333333333485</v>
      </c>
      <c r="Q34" s="11">
        <f t="shared" ref="Q34:Q44" si="5">(O34-N34)</f>
        <v>37.333333333333485</v>
      </c>
    </row>
    <row r="35" spans="1:17" x14ac:dyDescent="0.3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1981</v>
      </c>
      <c r="H35" s="4">
        <f>'2021 NSRS wPVGR Adj'!$C12</f>
        <v>1984</v>
      </c>
      <c r="I35" s="4">
        <f t="shared" si="2"/>
        <v>147</v>
      </c>
      <c r="J35">
        <f t="shared" si="3"/>
        <v>3</v>
      </c>
      <c r="L35" s="7" t="s">
        <v>3</v>
      </c>
      <c r="M35" s="8">
        <v>1461.5</v>
      </c>
      <c r="N35" s="8">
        <v>1419.8333333333333</v>
      </c>
      <c r="O35" s="8">
        <v>1499.8333333333333</v>
      </c>
      <c r="P35" s="11">
        <f t="shared" si="4"/>
        <v>-41.666666666666742</v>
      </c>
      <c r="Q35" s="11">
        <f t="shared" si="5"/>
        <v>80</v>
      </c>
    </row>
    <row r="36" spans="1:17" x14ac:dyDescent="0.3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1517</v>
      </c>
      <c r="H36" s="4">
        <f>'2021 NSRS wPVGR Adj'!$C13</f>
        <v>1632</v>
      </c>
      <c r="I36" s="4">
        <f t="shared" si="2"/>
        <v>95</v>
      </c>
      <c r="J36">
        <f t="shared" si="3"/>
        <v>115</v>
      </c>
      <c r="L36" s="7" t="s">
        <v>4</v>
      </c>
      <c r="M36" s="8">
        <v>1443.8333333333333</v>
      </c>
      <c r="N36" s="8">
        <v>1449.6666666666667</v>
      </c>
      <c r="O36" s="8">
        <v>1530.5</v>
      </c>
      <c r="P36" s="11">
        <f t="shared" si="4"/>
        <v>5.8333333333334849</v>
      </c>
      <c r="Q36" s="11">
        <f t="shared" si="5"/>
        <v>80.833333333333258</v>
      </c>
    </row>
    <row r="37" spans="1:17" x14ac:dyDescent="0.3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1517</v>
      </c>
      <c r="H37" s="4">
        <f>'2021 NSRS wPVGR Adj'!$C14</f>
        <v>1632</v>
      </c>
      <c r="I37" s="4">
        <f t="shared" si="2"/>
        <v>95</v>
      </c>
      <c r="J37">
        <f t="shared" si="3"/>
        <v>115</v>
      </c>
      <c r="L37" s="7" t="s">
        <v>5</v>
      </c>
      <c r="M37" s="8">
        <v>1491.8333333333333</v>
      </c>
      <c r="N37" s="8">
        <v>1388.5</v>
      </c>
      <c r="O37" s="8">
        <v>1480.5</v>
      </c>
      <c r="P37" s="11">
        <f t="shared" si="4"/>
        <v>-103.33333333333326</v>
      </c>
      <c r="Q37" s="11">
        <f t="shared" si="5"/>
        <v>92</v>
      </c>
    </row>
    <row r="38" spans="1:17" x14ac:dyDescent="0.3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1517</v>
      </c>
      <c r="H38" s="4">
        <f>'2021 NSRS wPVGR Adj'!$C15</f>
        <v>1632</v>
      </c>
      <c r="I38" s="4">
        <f t="shared" si="2"/>
        <v>95</v>
      </c>
      <c r="J38">
        <f t="shared" si="3"/>
        <v>115</v>
      </c>
      <c r="L38" s="7" t="s">
        <v>6</v>
      </c>
      <c r="M38" s="8">
        <v>1443.8333333333333</v>
      </c>
      <c r="N38" s="8">
        <v>1435.1666666666667</v>
      </c>
      <c r="O38" s="8">
        <v>1526.8333333333333</v>
      </c>
      <c r="P38" s="11">
        <f t="shared" si="4"/>
        <v>-8.6666666666665151</v>
      </c>
      <c r="Q38" s="11">
        <f t="shared" si="5"/>
        <v>91.666666666666515</v>
      </c>
    </row>
    <row r="39" spans="1:17" x14ac:dyDescent="0.3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1517</v>
      </c>
      <c r="H39" s="4">
        <f>'2021 NSRS wPVGR Adj'!$C16</f>
        <v>1632</v>
      </c>
      <c r="I39" s="4">
        <f t="shared" si="2"/>
        <v>95</v>
      </c>
      <c r="J39">
        <f t="shared" si="3"/>
        <v>115</v>
      </c>
      <c r="L39" s="7" t="s">
        <v>7</v>
      </c>
      <c r="M39" s="8">
        <v>1320.8333333333333</v>
      </c>
      <c r="N39" s="8">
        <v>1278.8333333333333</v>
      </c>
      <c r="O39" s="8">
        <v>1368.8333333333333</v>
      </c>
      <c r="P39" s="11">
        <f t="shared" si="4"/>
        <v>-42</v>
      </c>
      <c r="Q39" s="11">
        <f t="shared" si="5"/>
        <v>90</v>
      </c>
    </row>
    <row r="40" spans="1:17" x14ac:dyDescent="0.3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1530</v>
      </c>
      <c r="H40" s="4">
        <f>'2021 NSRS wPVGR Adj'!$C17</f>
        <v>1636</v>
      </c>
      <c r="I40" s="4">
        <f t="shared" si="2"/>
        <v>137</v>
      </c>
      <c r="J40">
        <f t="shared" si="3"/>
        <v>106</v>
      </c>
      <c r="L40" s="7" t="s">
        <v>8</v>
      </c>
      <c r="M40" s="8">
        <v>1413.5</v>
      </c>
      <c r="N40" s="8">
        <v>1345.5</v>
      </c>
      <c r="O40" s="8">
        <v>1438</v>
      </c>
      <c r="P40" s="11">
        <f t="shared" si="4"/>
        <v>-68</v>
      </c>
      <c r="Q40" s="11">
        <f t="shared" si="5"/>
        <v>92.5</v>
      </c>
    </row>
    <row r="41" spans="1:17" x14ac:dyDescent="0.3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1530</v>
      </c>
      <c r="H41" s="4">
        <f>'2021 NSRS wPVGR Adj'!$C18</f>
        <v>1636</v>
      </c>
      <c r="I41" s="4">
        <f t="shared" si="2"/>
        <v>137</v>
      </c>
      <c r="J41">
        <f t="shared" si="3"/>
        <v>106</v>
      </c>
      <c r="L41" s="7" t="s">
        <v>9</v>
      </c>
      <c r="M41" s="8">
        <v>1387.3333333333333</v>
      </c>
      <c r="N41" s="8">
        <v>0</v>
      </c>
      <c r="O41" s="8">
        <v>0</v>
      </c>
      <c r="P41" s="11">
        <f t="shared" si="4"/>
        <v>-1387.3333333333333</v>
      </c>
      <c r="Q41" s="11">
        <f t="shared" si="5"/>
        <v>0</v>
      </c>
    </row>
    <row r="42" spans="1:17" x14ac:dyDescent="0.3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1530</v>
      </c>
      <c r="H42" s="4">
        <f>'2021 NSRS wPVGR Adj'!$C19</f>
        <v>1636</v>
      </c>
      <c r="I42" s="4">
        <f t="shared" si="2"/>
        <v>137</v>
      </c>
      <c r="J42">
        <f t="shared" si="3"/>
        <v>106</v>
      </c>
      <c r="L42" s="7" t="s">
        <v>10</v>
      </c>
      <c r="M42" s="8">
        <v>1459.6666666666667</v>
      </c>
      <c r="N42" s="8">
        <v>0</v>
      </c>
      <c r="O42" s="8">
        <v>0</v>
      </c>
      <c r="P42" s="11">
        <f t="shared" si="4"/>
        <v>-1459.6666666666667</v>
      </c>
      <c r="Q42" s="11">
        <f t="shared" si="5"/>
        <v>0</v>
      </c>
    </row>
    <row r="43" spans="1:17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1530</v>
      </c>
      <c r="H43" s="4">
        <f>'2021 NSRS wPVGR Adj'!$C20</f>
        <v>1636</v>
      </c>
      <c r="I43" s="4">
        <f t="shared" si="2"/>
        <v>137</v>
      </c>
      <c r="J43">
        <f t="shared" si="3"/>
        <v>106</v>
      </c>
      <c r="L43" s="7" t="s">
        <v>11</v>
      </c>
      <c r="M43" s="8">
        <v>1462.5</v>
      </c>
      <c r="N43" s="8">
        <v>0</v>
      </c>
      <c r="O43" s="8">
        <v>0</v>
      </c>
      <c r="P43" s="11">
        <f t="shared" si="4"/>
        <v>-1462.5</v>
      </c>
      <c r="Q43" s="11">
        <f t="shared" si="5"/>
        <v>0</v>
      </c>
    </row>
    <row r="44" spans="1:17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 wPVGR Adj'!$C21</f>
        <v>1926</v>
      </c>
      <c r="I44" s="4">
        <f t="shared" si="2"/>
        <v>174</v>
      </c>
      <c r="J44">
        <f t="shared" si="3"/>
        <v>0</v>
      </c>
      <c r="L44" s="7" t="s">
        <v>12</v>
      </c>
      <c r="M44" s="8">
        <v>1535.1666666666667</v>
      </c>
      <c r="N44" s="8">
        <v>0</v>
      </c>
      <c r="O44" s="8">
        <v>0</v>
      </c>
      <c r="P44" s="11">
        <f t="shared" si="4"/>
        <v>-1535.1666666666667</v>
      </c>
      <c r="Q44" s="11">
        <f t="shared" si="5"/>
        <v>0</v>
      </c>
    </row>
    <row r="45" spans="1:17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 wPVGR Adj'!$C22</f>
        <v>1926</v>
      </c>
      <c r="I45" s="4">
        <f t="shared" si="2"/>
        <v>174</v>
      </c>
      <c r="J45">
        <f t="shared" si="3"/>
        <v>0</v>
      </c>
    </row>
    <row r="46" spans="1:17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 wPVGR Adj'!$C23</f>
        <v>1926</v>
      </c>
      <c r="I46" s="4">
        <f t="shared" si="2"/>
        <v>174</v>
      </c>
      <c r="J46">
        <f t="shared" si="3"/>
        <v>0</v>
      </c>
    </row>
    <row r="47" spans="1:17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 wPVGR Adj'!$C24</f>
        <v>1926</v>
      </c>
      <c r="I47" s="4">
        <f t="shared" si="2"/>
        <v>174</v>
      </c>
      <c r="J47">
        <f t="shared" si="3"/>
        <v>0</v>
      </c>
    </row>
    <row r="48" spans="1:17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 wPVGR Adj'!$C25</f>
        <v>1190</v>
      </c>
      <c r="I48" s="4">
        <f t="shared" si="2"/>
        <v>48</v>
      </c>
      <c r="J48">
        <f t="shared" si="3"/>
        <v>0</v>
      </c>
      <c r="L48" s="6" t="s">
        <v>14</v>
      </c>
      <c r="M48" t="s">
        <v>41</v>
      </c>
    </row>
    <row r="49" spans="1:15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 wPVGR Adj'!$C26</f>
        <v>1190</v>
      </c>
      <c r="I49" s="4">
        <f t="shared" si="2"/>
        <v>48</v>
      </c>
      <c r="J49">
        <f t="shared" si="3"/>
        <v>0</v>
      </c>
    </row>
    <row r="50" spans="1:15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 wPVGR Adj'!$D3</f>
        <v>1136</v>
      </c>
      <c r="I50" s="4">
        <f t="shared" si="2"/>
        <v>86</v>
      </c>
      <c r="J50">
        <f t="shared" si="3"/>
        <v>0</v>
      </c>
      <c r="L50" s="6" t="s">
        <v>17</v>
      </c>
      <c r="M50" s="6" t="s">
        <v>19</v>
      </c>
      <c r="N50" t="s">
        <v>42</v>
      </c>
      <c r="O50" t="s">
        <v>43</v>
      </c>
    </row>
    <row r="51" spans="1:15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 wPVGR Adj'!$D4</f>
        <v>1136</v>
      </c>
      <c r="I51" s="4">
        <f t="shared" si="2"/>
        <v>86</v>
      </c>
      <c r="J51">
        <f t="shared" si="3"/>
        <v>0</v>
      </c>
      <c r="L51" t="s">
        <v>1</v>
      </c>
      <c r="M51" t="s">
        <v>20</v>
      </c>
      <c r="N51" s="8">
        <v>27</v>
      </c>
      <c r="O51" s="8">
        <v>0</v>
      </c>
    </row>
    <row r="52" spans="1:15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 wPVGR Adj'!$D5</f>
        <v>1327</v>
      </c>
      <c r="I52" s="4">
        <f t="shared" si="2"/>
        <v>106</v>
      </c>
      <c r="J52">
        <f t="shared" si="3"/>
        <v>0</v>
      </c>
      <c r="L52" t="s">
        <v>1</v>
      </c>
      <c r="M52" t="s">
        <v>21</v>
      </c>
      <c r="N52" s="8">
        <v>80</v>
      </c>
      <c r="O52" s="8">
        <v>0</v>
      </c>
    </row>
    <row r="53" spans="1:15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 wPVGR Adj'!$D6</f>
        <v>1327</v>
      </c>
      <c r="I53" s="4">
        <f t="shared" si="2"/>
        <v>106</v>
      </c>
      <c r="J53">
        <f t="shared" si="3"/>
        <v>0</v>
      </c>
      <c r="L53" t="s">
        <v>1</v>
      </c>
      <c r="M53" t="s">
        <v>22</v>
      </c>
      <c r="N53" s="8">
        <v>145</v>
      </c>
      <c r="O53" s="8">
        <v>4</v>
      </c>
    </row>
    <row r="54" spans="1:15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 wPVGR Adj'!$D7</f>
        <v>1327</v>
      </c>
      <c r="I54" s="4">
        <f t="shared" si="2"/>
        <v>106</v>
      </c>
      <c r="J54">
        <f t="shared" si="3"/>
        <v>0</v>
      </c>
      <c r="L54" t="s">
        <v>1</v>
      </c>
      <c r="M54" t="s">
        <v>23</v>
      </c>
      <c r="N54" s="8">
        <v>202</v>
      </c>
      <c r="O54" s="8">
        <v>121</v>
      </c>
    </row>
    <row r="55" spans="1:15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 wPVGR Adj'!$D8</f>
        <v>1327</v>
      </c>
      <c r="I55" s="4">
        <f t="shared" si="2"/>
        <v>106</v>
      </c>
      <c r="J55">
        <f t="shared" si="3"/>
        <v>0</v>
      </c>
      <c r="L55" t="s">
        <v>1</v>
      </c>
      <c r="M55" t="s">
        <v>24</v>
      </c>
      <c r="N55" s="8">
        <v>110</v>
      </c>
      <c r="O55" s="8">
        <v>112</v>
      </c>
    </row>
    <row r="56" spans="1:15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1730</v>
      </c>
      <c r="H56" s="4">
        <f>'2021 NSRS wPVGR Adj'!$D9</f>
        <v>1816</v>
      </c>
      <c r="I56" s="4">
        <f t="shared" si="2"/>
        <v>43</v>
      </c>
      <c r="J56">
        <f t="shared" si="3"/>
        <v>86</v>
      </c>
      <c r="L56" t="s">
        <v>1</v>
      </c>
      <c r="M56" t="s">
        <v>25</v>
      </c>
      <c r="N56" s="8">
        <v>146</v>
      </c>
      <c r="O56" s="8">
        <v>0</v>
      </c>
    </row>
    <row r="57" spans="1:15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1730</v>
      </c>
      <c r="H57" s="4">
        <f>'2021 NSRS wPVGR Adj'!$D10</f>
        <v>1816</v>
      </c>
      <c r="I57" s="4">
        <f t="shared" si="2"/>
        <v>43</v>
      </c>
      <c r="J57">
        <f t="shared" si="3"/>
        <v>86</v>
      </c>
      <c r="L57" t="s">
        <v>44</v>
      </c>
      <c r="N57" s="8">
        <v>202</v>
      </c>
      <c r="O57" s="8">
        <v>121</v>
      </c>
    </row>
    <row r="58" spans="1:15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1730</v>
      </c>
      <c r="H58" s="4">
        <f>'2021 NSRS wPVGR Adj'!$D11</f>
        <v>1816</v>
      </c>
      <c r="I58" s="4">
        <f t="shared" si="2"/>
        <v>43</v>
      </c>
      <c r="J58">
        <f t="shared" si="3"/>
        <v>86</v>
      </c>
      <c r="L58" t="s">
        <v>2</v>
      </c>
      <c r="M58" t="s">
        <v>20</v>
      </c>
      <c r="N58" s="8">
        <v>48</v>
      </c>
      <c r="O58" s="8">
        <v>0</v>
      </c>
    </row>
    <row r="59" spans="1:15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1730</v>
      </c>
      <c r="H59" s="4">
        <f>'2021 NSRS wPVGR Adj'!$D12</f>
        <v>1816</v>
      </c>
      <c r="I59" s="4">
        <f t="shared" si="2"/>
        <v>43</v>
      </c>
      <c r="J59">
        <f t="shared" si="3"/>
        <v>86</v>
      </c>
      <c r="L59" t="s">
        <v>2</v>
      </c>
      <c r="M59" t="s">
        <v>21</v>
      </c>
      <c r="N59" s="8">
        <v>145</v>
      </c>
      <c r="O59" s="8">
        <v>0</v>
      </c>
    </row>
    <row r="60" spans="1:15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1598</v>
      </c>
      <c r="H60" s="4">
        <f>'2021 NSRS wPVGR Adj'!$D13</f>
        <v>1770</v>
      </c>
      <c r="I60" s="4">
        <f t="shared" si="2"/>
        <v>136</v>
      </c>
      <c r="J60">
        <f t="shared" si="3"/>
        <v>172</v>
      </c>
      <c r="L60" t="s">
        <v>2</v>
      </c>
      <c r="M60" t="s">
        <v>22</v>
      </c>
      <c r="N60" s="8">
        <v>147</v>
      </c>
      <c r="O60" s="8">
        <v>3</v>
      </c>
    </row>
    <row r="61" spans="1:15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1598</v>
      </c>
      <c r="H61" s="4">
        <f>'2021 NSRS wPVGR Adj'!$D14</f>
        <v>1770</v>
      </c>
      <c r="I61" s="4">
        <f t="shared" si="2"/>
        <v>136</v>
      </c>
      <c r="J61">
        <f t="shared" si="3"/>
        <v>172</v>
      </c>
      <c r="L61" t="s">
        <v>2</v>
      </c>
      <c r="M61" t="s">
        <v>23</v>
      </c>
      <c r="N61" s="8">
        <v>95</v>
      </c>
      <c r="O61" s="8">
        <v>115</v>
      </c>
    </row>
    <row r="62" spans="1:15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1598</v>
      </c>
      <c r="H62" s="4">
        <f>'2021 NSRS wPVGR Adj'!$D15</f>
        <v>1770</v>
      </c>
      <c r="I62" s="4">
        <f t="shared" si="2"/>
        <v>136</v>
      </c>
      <c r="J62">
        <f t="shared" si="3"/>
        <v>172</v>
      </c>
      <c r="L62" t="s">
        <v>2</v>
      </c>
      <c r="M62" t="s">
        <v>24</v>
      </c>
      <c r="N62" s="8">
        <v>137</v>
      </c>
      <c r="O62" s="8">
        <v>106</v>
      </c>
    </row>
    <row r="63" spans="1:15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1598</v>
      </c>
      <c r="H63" s="4">
        <f>'2021 NSRS wPVGR Adj'!$D16</f>
        <v>1770</v>
      </c>
      <c r="I63" s="4">
        <f t="shared" si="2"/>
        <v>136</v>
      </c>
      <c r="J63">
        <f t="shared" si="3"/>
        <v>172</v>
      </c>
      <c r="L63" t="s">
        <v>2</v>
      </c>
      <c r="M63" t="s">
        <v>25</v>
      </c>
      <c r="N63" s="8">
        <v>174</v>
      </c>
      <c r="O63" s="8">
        <v>0</v>
      </c>
    </row>
    <row r="64" spans="1:15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1181</v>
      </c>
      <c r="H64" s="4">
        <f>'2021 NSRS wPVGR Adj'!$D17</f>
        <v>1390</v>
      </c>
      <c r="I64" s="4">
        <f t="shared" si="2"/>
        <v>23</v>
      </c>
      <c r="J64">
        <f t="shared" si="3"/>
        <v>209</v>
      </c>
      <c r="L64" t="s">
        <v>45</v>
      </c>
      <c r="N64" s="8">
        <v>174</v>
      </c>
      <c r="O64" s="8">
        <v>115</v>
      </c>
    </row>
    <row r="65" spans="1:15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1181</v>
      </c>
      <c r="H65" s="4">
        <f>'2021 NSRS wPVGR Adj'!$D18</f>
        <v>1390</v>
      </c>
      <c r="I65" s="4">
        <f t="shared" si="2"/>
        <v>23</v>
      </c>
      <c r="J65">
        <f t="shared" si="3"/>
        <v>209</v>
      </c>
      <c r="L65" t="s">
        <v>3</v>
      </c>
      <c r="M65" t="s">
        <v>20</v>
      </c>
      <c r="N65" s="8">
        <v>86</v>
      </c>
      <c r="O65" s="8">
        <v>0</v>
      </c>
    </row>
    <row r="66" spans="1:15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1181</v>
      </c>
      <c r="H66" s="4">
        <f>'2021 NSRS wPVGR Adj'!$D19</f>
        <v>1390</v>
      </c>
      <c r="I66" s="4">
        <f t="shared" si="2"/>
        <v>23</v>
      </c>
      <c r="J66">
        <f t="shared" si="3"/>
        <v>209</v>
      </c>
      <c r="L66" t="s">
        <v>3</v>
      </c>
      <c r="M66" t="s">
        <v>21</v>
      </c>
      <c r="N66" s="8">
        <v>106</v>
      </c>
      <c r="O66" s="8">
        <v>0</v>
      </c>
    </row>
    <row r="67" spans="1:15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7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1181</v>
      </c>
      <c r="H67" s="4">
        <f>'2021 NSRS wPVGR Adj'!$D20</f>
        <v>1390</v>
      </c>
      <c r="I67" s="4">
        <f t="shared" ref="I67:I130" si="8">ABS(G67-F67)</f>
        <v>23</v>
      </c>
      <c r="J67">
        <f t="shared" ref="J67:J130" si="9">ABS(H67-G67)</f>
        <v>209</v>
      </c>
      <c r="L67" t="s">
        <v>3</v>
      </c>
      <c r="M67" t="s">
        <v>22</v>
      </c>
      <c r="N67" s="8">
        <v>43</v>
      </c>
      <c r="O67" s="8">
        <v>86</v>
      </c>
    </row>
    <row r="68" spans="1:15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7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1547</v>
      </c>
      <c r="H68" s="4">
        <f>'2021 NSRS wPVGR Adj'!$D21</f>
        <v>1560</v>
      </c>
      <c r="I68" s="4">
        <f t="shared" si="8"/>
        <v>68</v>
      </c>
      <c r="J68">
        <f t="shared" si="9"/>
        <v>13</v>
      </c>
      <c r="L68" t="s">
        <v>3</v>
      </c>
      <c r="M68" t="s">
        <v>23</v>
      </c>
      <c r="N68" s="8">
        <v>136</v>
      </c>
      <c r="O68" s="8">
        <v>172</v>
      </c>
    </row>
    <row r="69" spans="1:15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7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1547</v>
      </c>
      <c r="H69" s="4">
        <f>'2021 NSRS wPVGR Adj'!$D22</f>
        <v>1560</v>
      </c>
      <c r="I69" s="4">
        <f t="shared" si="8"/>
        <v>68</v>
      </c>
      <c r="J69">
        <f t="shared" si="9"/>
        <v>13</v>
      </c>
      <c r="L69" t="s">
        <v>3</v>
      </c>
      <c r="M69" t="s">
        <v>24</v>
      </c>
      <c r="N69" s="8">
        <v>23</v>
      </c>
      <c r="O69" s="8">
        <v>209</v>
      </c>
    </row>
    <row r="70" spans="1:15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7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1547</v>
      </c>
      <c r="H70" s="4">
        <f>'2021 NSRS wPVGR Adj'!$D23</f>
        <v>1560</v>
      </c>
      <c r="I70" s="4">
        <f t="shared" si="8"/>
        <v>68</v>
      </c>
      <c r="J70">
        <f t="shared" si="9"/>
        <v>13</v>
      </c>
      <c r="L70" t="s">
        <v>3</v>
      </c>
      <c r="M70" t="s">
        <v>25</v>
      </c>
      <c r="N70" s="8">
        <v>68</v>
      </c>
      <c r="O70" s="8">
        <v>13</v>
      </c>
    </row>
    <row r="71" spans="1:15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7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1547</v>
      </c>
      <c r="H71" s="4">
        <f>'2021 NSRS wPVGR Adj'!$D24</f>
        <v>1560</v>
      </c>
      <c r="I71" s="4">
        <f t="shared" si="8"/>
        <v>68</v>
      </c>
      <c r="J71">
        <f t="shared" si="9"/>
        <v>13</v>
      </c>
      <c r="L71" t="s">
        <v>46</v>
      </c>
      <c r="N71" s="8">
        <v>136</v>
      </c>
      <c r="O71" s="8">
        <v>209</v>
      </c>
    </row>
    <row r="72" spans="1:15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7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 wPVGR Adj'!$D25</f>
        <v>1136</v>
      </c>
      <c r="I72" s="4">
        <f t="shared" si="8"/>
        <v>86</v>
      </c>
      <c r="J72">
        <f t="shared" si="9"/>
        <v>0</v>
      </c>
      <c r="L72" t="s">
        <v>4</v>
      </c>
      <c r="M72" t="s">
        <v>20</v>
      </c>
      <c r="N72" s="8">
        <v>68</v>
      </c>
      <c r="O72" s="8">
        <v>0</v>
      </c>
    </row>
    <row r="73" spans="1:15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7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 wPVGR Adj'!$D26</f>
        <v>1136</v>
      </c>
      <c r="I73" s="4">
        <f t="shared" si="8"/>
        <v>86</v>
      </c>
      <c r="J73">
        <f t="shared" si="9"/>
        <v>0</v>
      </c>
      <c r="L73" t="s">
        <v>4</v>
      </c>
      <c r="M73" t="s">
        <v>21</v>
      </c>
      <c r="N73" s="8">
        <v>30</v>
      </c>
      <c r="O73" s="8">
        <v>0</v>
      </c>
    </row>
    <row r="74" spans="1:15" x14ac:dyDescent="0.35">
      <c r="A74" t="str">
        <f t="shared" ref="A74:A98" si="10">TEXT(B74, "mmm")</f>
        <v>Apr</v>
      </c>
      <c r="B74" s="9">
        <f>DATE(2018, MONTH(DATEVALUE('[1]2019 NSRS'!$E$2&amp;" 1")), 1)</f>
        <v>43191</v>
      </c>
      <c r="C74" s="9" t="str">
        <f t="shared" si="7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 wPVGR Adj'!$E3</f>
        <v>1196</v>
      </c>
      <c r="I74" s="4">
        <f t="shared" si="8"/>
        <v>68</v>
      </c>
      <c r="J74">
        <f t="shared" si="9"/>
        <v>0</v>
      </c>
      <c r="L74" t="s">
        <v>4</v>
      </c>
      <c r="M74" t="s">
        <v>22</v>
      </c>
      <c r="N74" s="8">
        <v>77</v>
      </c>
      <c r="O74" s="8">
        <v>87</v>
      </c>
    </row>
    <row r="75" spans="1:15" x14ac:dyDescent="0.35">
      <c r="A75" t="str">
        <f t="shared" si="10"/>
        <v>Apr</v>
      </c>
      <c r="B75" s="9">
        <f>DATE(2018, MONTH(DATEVALUE('[1]2019 NSRS'!$E$2&amp;" 1")), 1)</f>
        <v>43191</v>
      </c>
      <c r="C75" s="9" t="str">
        <f t="shared" si="7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 wPVGR Adj'!$E4</f>
        <v>1196</v>
      </c>
      <c r="I75" s="4">
        <f t="shared" si="8"/>
        <v>68</v>
      </c>
      <c r="J75">
        <f t="shared" si="9"/>
        <v>0</v>
      </c>
      <c r="L75" t="s">
        <v>4</v>
      </c>
      <c r="M75" t="s">
        <v>23</v>
      </c>
      <c r="N75" s="8">
        <v>110</v>
      </c>
      <c r="O75" s="8">
        <v>174</v>
      </c>
    </row>
    <row r="76" spans="1:15" x14ac:dyDescent="0.35">
      <c r="A76" t="str">
        <f t="shared" si="10"/>
        <v>Apr</v>
      </c>
      <c r="B76" s="9">
        <f>DATE(2018, MONTH(DATEVALUE('[1]2019 NSRS'!$E$2&amp;" 1")), 1)</f>
        <v>43191</v>
      </c>
      <c r="C76" s="9" t="str">
        <f t="shared" si="7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 wPVGR Adj'!$E5</f>
        <v>1379</v>
      </c>
      <c r="I76" s="4">
        <f t="shared" si="8"/>
        <v>30</v>
      </c>
      <c r="J76">
        <f t="shared" si="9"/>
        <v>0</v>
      </c>
      <c r="L76" t="s">
        <v>4</v>
      </c>
      <c r="M76" t="s">
        <v>24</v>
      </c>
      <c r="N76" s="8">
        <v>30</v>
      </c>
      <c r="O76" s="8">
        <v>210</v>
      </c>
    </row>
    <row r="77" spans="1:15" x14ac:dyDescent="0.35">
      <c r="A77" t="str">
        <f t="shared" si="10"/>
        <v>Apr</v>
      </c>
      <c r="B77" s="9">
        <f>DATE(2018, MONTH(DATEVALUE('[1]2019 NSRS'!$E$2&amp;" 1")), 1)</f>
        <v>43191</v>
      </c>
      <c r="C77" s="9" t="str">
        <f t="shared" si="7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 wPVGR Adj'!$E6</f>
        <v>1379</v>
      </c>
      <c r="I77" s="4">
        <f t="shared" si="8"/>
        <v>30</v>
      </c>
      <c r="J77">
        <f t="shared" si="9"/>
        <v>0</v>
      </c>
      <c r="L77" t="s">
        <v>4</v>
      </c>
      <c r="M77" t="s">
        <v>25</v>
      </c>
      <c r="N77" s="8">
        <v>66</v>
      </c>
      <c r="O77" s="8">
        <v>14</v>
      </c>
    </row>
    <row r="78" spans="1:15" x14ac:dyDescent="0.35">
      <c r="A78" t="str">
        <f t="shared" si="10"/>
        <v>Apr</v>
      </c>
      <c r="B78" s="9">
        <f>DATE(2018, MONTH(DATEVALUE('[1]2019 NSRS'!$E$2&amp;" 1")), 1)</f>
        <v>43191</v>
      </c>
      <c r="C78" s="9" t="str">
        <f t="shared" si="7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 wPVGR Adj'!$E7</f>
        <v>1379</v>
      </c>
      <c r="I78" s="4">
        <f t="shared" si="8"/>
        <v>30</v>
      </c>
      <c r="J78">
        <f t="shared" si="9"/>
        <v>0</v>
      </c>
      <c r="L78" t="s">
        <v>47</v>
      </c>
      <c r="N78" s="8">
        <v>110</v>
      </c>
      <c r="O78" s="8">
        <v>210</v>
      </c>
    </row>
    <row r="79" spans="1:15" x14ac:dyDescent="0.35">
      <c r="A79" t="str">
        <f t="shared" si="10"/>
        <v>Apr</v>
      </c>
      <c r="B79" s="9">
        <f>DATE(2018, MONTH(DATEVALUE('[1]2019 NSRS'!$E$2&amp;" 1")), 1)</f>
        <v>43191</v>
      </c>
      <c r="C79" s="9" t="str">
        <f t="shared" si="7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 wPVGR Adj'!$E8</f>
        <v>1379</v>
      </c>
      <c r="I79" s="4">
        <f t="shared" si="8"/>
        <v>30</v>
      </c>
      <c r="J79">
        <f t="shared" si="9"/>
        <v>0</v>
      </c>
      <c r="L79" t="s">
        <v>5</v>
      </c>
      <c r="M79" t="s">
        <v>20</v>
      </c>
      <c r="N79" s="8">
        <v>15</v>
      </c>
      <c r="O79" s="8">
        <v>0</v>
      </c>
    </row>
    <row r="80" spans="1:15" x14ac:dyDescent="0.35">
      <c r="A80" t="str">
        <f t="shared" si="10"/>
        <v>Apr</v>
      </c>
      <c r="B80" s="9">
        <f>DATE(2018, MONTH(DATEVALUE('[1]2019 NSRS'!$E$2&amp;" 1")), 1)</f>
        <v>43191</v>
      </c>
      <c r="C80" s="9" t="str">
        <f t="shared" si="7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1733</v>
      </c>
      <c r="H80" s="4">
        <f>'2021 NSRS wPVGR Adj'!$E9</f>
        <v>1820</v>
      </c>
      <c r="I80" s="4">
        <f t="shared" si="8"/>
        <v>77</v>
      </c>
      <c r="J80">
        <f t="shared" si="9"/>
        <v>87</v>
      </c>
      <c r="L80" t="s">
        <v>5</v>
      </c>
      <c r="M80" t="s">
        <v>21</v>
      </c>
      <c r="N80" s="8">
        <v>95</v>
      </c>
      <c r="O80" s="8">
        <v>0</v>
      </c>
    </row>
    <row r="81" spans="1:15" x14ac:dyDescent="0.35">
      <c r="A81" t="str">
        <f t="shared" si="10"/>
        <v>Apr</v>
      </c>
      <c r="B81" s="9">
        <f>DATE(2018, MONTH(DATEVALUE('[1]2019 NSRS'!$E$2&amp;" 1")), 1)</f>
        <v>43191</v>
      </c>
      <c r="C81" s="9" t="str">
        <f t="shared" si="7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1733</v>
      </c>
      <c r="H81" s="4">
        <f>'2021 NSRS wPVGR Adj'!$E10</f>
        <v>1820</v>
      </c>
      <c r="I81" s="4">
        <f t="shared" si="8"/>
        <v>77</v>
      </c>
      <c r="J81">
        <f t="shared" si="9"/>
        <v>87</v>
      </c>
      <c r="L81" t="s">
        <v>5</v>
      </c>
      <c r="M81" t="s">
        <v>22</v>
      </c>
      <c r="N81" s="8">
        <v>266</v>
      </c>
      <c r="O81" s="8">
        <v>99</v>
      </c>
    </row>
    <row r="82" spans="1:15" x14ac:dyDescent="0.35">
      <c r="A82" t="str">
        <f t="shared" si="10"/>
        <v>Apr</v>
      </c>
      <c r="B82" s="9">
        <f>DATE(2018, MONTH(DATEVALUE('[1]2019 NSRS'!$E$2&amp;" 1")), 1)</f>
        <v>43191</v>
      </c>
      <c r="C82" s="9" t="str">
        <f t="shared" si="7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1733</v>
      </c>
      <c r="H82" s="4">
        <f>'2021 NSRS wPVGR Adj'!$E11</f>
        <v>1820</v>
      </c>
      <c r="I82" s="4">
        <f t="shared" si="8"/>
        <v>77</v>
      </c>
      <c r="J82">
        <f t="shared" si="9"/>
        <v>87</v>
      </c>
      <c r="L82" t="s">
        <v>5</v>
      </c>
      <c r="M82" t="s">
        <v>23</v>
      </c>
      <c r="N82" s="8">
        <v>175</v>
      </c>
      <c r="O82" s="8">
        <v>198</v>
      </c>
    </row>
    <row r="83" spans="1:15" x14ac:dyDescent="0.35">
      <c r="A83" t="str">
        <f t="shared" si="10"/>
        <v>Apr</v>
      </c>
      <c r="B83" s="9">
        <f>DATE(2018, MONTH(DATEVALUE('[1]2019 NSRS'!$E$2&amp;" 1")), 1)</f>
        <v>43191</v>
      </c>
      <c r="C83" s="9" t="str">
        <f t="shared" si="7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1733</v>
      </c>
      <c r="H83" s="4">
        <f>'2021 NSRS wPVGR Adj'!$E12</f>
        <v>1820</v>
      </c>
      <c r="I83" s="4">
        <f t="shared" si="8"/>
        <v>77</v>
      </c>
      <c r="J83">
        <f t="shared" si="9"/>
        <v>87</v>
      </c>
      <c r="L83" t="s">
        <v>5</v>
      </c>
      <c r="M83" t="s">
        <v>24</v>
      </c>
      <c r="N83" s="8">
        <v>99</v>
      </c>
      <c r="O83" s="8">
        <v>240</v>
      </c>
    </row>
    <row r="84" spans="1:15" x14ac:dyDescent="0.35">
      <c r="A84" t="str">
        <f t="shared" si="10"/>
        <v>Apr</v>
      </c>
      <c r="B84" s="9">
        <f>DATE(2018, MONTH(DATEVALUE('[1]2019 NSRS'!$E$2&amp;" 1")), 1)</f>
        <v>43191</v>
      </c>
      <c r="C84" s="9" t="str">
        <f t="shared" si="7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1366</v>
      </c>
      <c r="H84" s="4">
        <f>'2021 NSRS wPVGR Adj'!$E13</f>
        <v>1540</v>
      </c>
      <c r="I84" s="4">
        <f t="shared" si="8"/>
        <v>110</v>
      </c>
      <c r="J84">
        <f t="shared" si="9"/>
        <v>174</v>
      </c>
      <c r="L84" t="s">
        <v>5</v>
      </c>
      <c r="M84" t="s">
        <v>25</v>
      </c>
      <c r="N84" s="8">
        <v>0</v>
      </c>
      <c r="O84" s="8">
        <v>15</v>
      </c>
    </row>
    <row r="85" spans="1:15" x14ac:dyDescent="0.35">
      <c r="A85" t="str">
        <f t="shared" si="10"/>
        <v>Apr</v>
      </c>
      <c r="B85" s="9">
        <f>DATE(2018, MONTH(DATEVALUE('[1]2019 NSRS'!$E$2&amp;" 1")), 1)</f>
        <v>43191</v>
      </c>
      <c r="C85" s="9" t="str">
        <f t="shared" si="7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1366</v>
      </c>
      <c r="H85" s="4">
        <f>'2021 NSRS wPVGR Adj'!$E14</f>
        <v>1540</v>
      </c>
      <c r="I85" s="4">
        <f t="shared" si="8"/>
        <v>110</v>
      </c>
      <c r="J85">
        <f t="shared" si="9"/>
        <v>174</v>
      </c>
      <c r="L85" t="s">
        <v>48</v>
      </c>
      <c r="N85" s="8">
        <v>266</v>
      </c>
      <c r="O85" s="8">
        <v>240</v>
      </c>
    </row>
    <row r="86" spans="1:15" x14ac:dyDescent="0.35">
      <c r="A86" t="str">
        <f t="shared" si="10"/>
        <v>Apr</v>
      </c>
      <c r="B86" s="9">
        <f>DATE(2018, MONTH(DATEVALUE('[1]2019 NSRS'!$E$2&amp;" 1")), 1)</f>
        <v>43191</v>
      </c>
      <c r="C86" s="9" t="str">
        <f t="shared" si="7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1366</v>
      </c>
      <c r="H86" s="4">
        <f>'2021 NSRS wPVGR Adj'!$E15</f>
        <v>1540</v>
      </c>
      <c r="I86" s="4">
        <f t="shared" si="8"/>
        <v>110</v>
      </c>
      <c r="J86">
        <f t="shared" si="9"/>
        <v>174</v>
      </c>
      <c r="L86" t="s">
        <v>6</v>
      </c>
      <c r="M86" t="s">
        <v>20</v>
      </c>
      <c r="N86" s="8">
        <v>49</v>
      </c>
      <c r="O86" s="8">
        <v>0</v>
      </c>
    </row>
    <row r="87" spans="1:15" x14ac:dyDescent="0.35">
      <c r="A87" t="str">
        <f t="shared" si="10"/>
        <v>Apr</v>
      </c>
      <c r="B87" s="9">
        <f>DATE(2018, MONTH(DATEVALUE('[1]2019 NSRS'!$E$2&amp;" 1")), 1)</f>
        <v>43191</v>
      </c>
      <c r="C87" s="9" t="str">
        <f t="shared" si="7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1366</v>
      </c>
      <c r="H87" s="4">
        <f>'2021 NSRS wPVGR Adj'!$E16</f>
        <v>1540</v>
      </c>
      <c r="I87" s="4">
        <f t="shared" si="8"/>
        <v>110</v>
      </c>
      <c r="J87">
        <f t="shared" si="9"/>
        <v>174</v>
      </c>
      <c r="L87" t="s">
        <v>6</v>
      </c>
      <c r="M87" t="s">
        <v>21</v>
      </c>
      <c r="N87" s="8">
        <v>44</v>
      </c>
      <c r="O87" s="8">
        <v>0</v>
      </c>
    </row>
    <row r="88" spans="1:15" x14ac:dyDescent="0.35">
      <c r="A88" t="str">
        <f t="shared" si="10"/>
        <v>Apr</v>
      </c>
      <c r="B88" s="9">
        <f>DATE(2018, MONTH(DATEVALUE('[1]2019 NSRS'!$E$2&amp;" 1")), 1)</f>
        <v>43191</v>
      </c>
      <c r="C88" s="9" t="str">
        <f t="shared" si="7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1320</v>
      </c>
      <c r="H88" s="4">
        <f>'2021 NSRS wPVGR Adj'!$E17</f>
        <v>1530</v>
      </c>
      <c r="I88" s="4">
        <f t="shared" si="8"/>
        <v>30</v>
      </c>
      <c r="J88">
        <f t="shared" si="9"/>
        <v>210</v>
      </c>
      <c r="L88" t="s">
        <v>6</v>
      </c>
      <c r="M88" t="s">
        <v>22</v>
      </c>
      <c r="N88" s="8">
        <v>30</v>
      </c>
      <c r="O88" s="8">
        <v>107</v>
      </c>
    </row>
    <row r="89" spans="1:15" x14ac:dyDescent="0.35">
      <c r="A89" t="str">
        <f t="shared" si="10"/>
        <v>Apr</v>
      </c>
      <c r="B89" s="9">
        <f>DATE(2018, MONTH(DATEVALUE('[1]2019 NSRS'!$E$2&amp;" 1")), 1)</f>
        <v>43191</v>
      </c>
      <c r="C89" s="9" t="str">
        <f t="shared" si="7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1320</v>
      </c>
      <c r="H89" s="4">
        <f>'2021 NSRS wPVGR Adj'!$E18</f>
        <v>1530</v>
      </c>
      <c r="I89" s="4">
        <f t="shared" si="8"/>
        <v>30</v>
      </c>
      <c r="J89">
        <f t="shared" si="9"/>
        <v>210</v>
      </c>
      <c r="L89" t="s">
        <v>6</v>
      </c>
      <c r="M89" t="s">
        <v>23</v>
      </c>
      <c r="N89" s="8">
        <v>86</v>
      </c>
      <c r="O89" s="8">
        <v>146</v>
      </c>
    </row>
    <row r="90" spans="1:15" x14ac:dyDescent="0.35">
      <c r="A90" t="str">
        <f t="shared" si="10"/>
        <v>Apr</v>
      </c>
      <c r="B90" s="9">
        <f>DATE(2018, MONTH(DATEVALUE('[1]2019 NSRS'!$E$2&amp;" 1")), 1)</f>
        <v>43191</v>
      </c>
      <c r="C90" s="9" t="str">
        <f t="shared" si="7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1320</v>
      </c>
      <c r="H90" s="4">
        <f>'2021 NSRS wPVGR Adj'!$E19</f>
        <v>1530</v>
      </c>
      <c r="I90" s="4">
        <f t="shared" si="8"/>
        <v>30</v>
      </c>
      <c r="J90">
        <f t="shared" si="9"/>
        <v>210</v>
      </c>
      <c r="L90" t="s">
        <v>6</v>
      </c>
      <c r="M90" t="s">
        <v>24</v>
      </c>
      <c r="N90" s="8">
        <v>26</v>
      </c>
      <c r="O90" s="8">
        <v>224</v>
      </c>
    </row>
    <row r="91" spans="1:15" x14ac:dyDescent="0.35">
      <c r="A91" t="str">
        <f t="shared" si="10"/>
        <v>Apr</v>
      </c>
      <c r="B91" s="9">
        <f>DATE(2018, MONTH(DATEVALUE('[1]2019 NSRS'!$E$2&amp;" 1")), 1)</f>
        <v>43191</v>
      </c>
      <c r="C91" s="9" t="str">
        <f t="shared" si="7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1320</v>
      </c>
      <c r="H91" s="4">
        <f>'2021 NSRS wPVGR Adj'!$E20</f>
        <v>1530</v>
      </c>
      <c r="I91" s="4">
        <f t="shared" si="8"/>
        <v>30</v>
      </c>
      <c r="J91">
        <f t="shared" si="9"/>
        <v>210</v>
      </c>
      <c r="L91" t="s">
        <v>6</v>
      </c>
      <c r="M91" t="s">
        <v>25</v>
      </c>
      <c r="N91" s="8">
        <v>33</v>
      </c>
      <c r="O91" s="8">
        <v>73</v>
      </c>
    </row>
    <row r="92" spans="1:15" x14ac:dyDescent="0.35">
      <c r="A92" t="str">
        <f t="shared" si="10"/>
        <v>Apr</v>
      </c>
      <c r="B92" s="9">
        <f>DATE(2018, MONTH(DATEVALUE('[1]2019 NSRS'!$E$2&amp;" 1")), 1)</f>
        <v>43191</v>
      </c>
      <c r="C92" s="9" t="str">
        <f t="shared" si="7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1704</v>
      </c>
      <c r="H92" s="4">
        <f>'2021 NSRS wPVGR Adj'!$E21</f>
        <v>1718</v>
      </c>
      <c r="I92" s="4">
        <f t="shared" si="8"/>
        <v>66</v>
      </c>
      <c r="J92">
        <f t="shared" si="9"/>
        <v>14</v>
      </c>
      <c r="L92" t="s">
        <v>49</v>
      </c>
      <c r="N92" s="8">
        <v>86</v>
      </c>
      <c r="O92" s="8">
        <v>224</v>
      </c>
    </row>
    <row r="93" spans="1:15" x14ac:dyDescent="0.35">
      <c r="A93" t="str">
        <f t="shared" si="10"/>
        <v>Apr</v>
      </c>
      <c r="B93" s="9">
        <f>DATE(2018, MONTH(DATEVALUE('[1]2019 NSRS'!$E$2&amp;" 1")), 1)</f>
        <v>43191</v>
      </c>
      <c r="C93" s="9" t="str">
        <f t="shared" si="7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1704</v>
      </c>
      <c r="H93" s="4">
        <f>'2021 NSRS wPVGR Adj'!$E22</f>
        <v>1718</v>
      </c>
      <c r="I93" s="4">
        <f t="shared" si="8"/>
        <v>66</v>
      </c>
      <c r="J93">
        <f t="shared" si="9"/>
        <v>14</v>
      </c>
      <c r="L93" t="s">
        <v>7</v>
      </c>
      <c r="M93" t="s">
        <v>20</v>
      </c>
      <c r="N93" s="8">
        <v>128</v>
      </c>
      <c r="O93" s="8">
        <v>0</v>
      </c>
    </row>
    <row r="94" spans="1:15" x14ac:dyDescent="0.35">
      <c r="A94" t="str">
        <f t="shared" si="10"/>
        <v>Apr</v>
      </c>
      <c r="B94" s="9">
        <f>DATE(2018, MONTH(DATEVALUE('[1]2019 NSRS'!$E$2&amp;" 1")), 1)</f>
        <v>43191</v>
      </c>
      <c r="C94" s="9" t="str">
        <f t="shared" si="7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1704</v>
      </c>
      <c r="H94" s="4">
        <f>'2021 NSRS wPVGR Adj'!$E23</f>
        <v>1718</v>
      </c>
      <c r="I94" s="4">
        <f t="shared" si="8"/>
        <v>66</v>
      </c>
      <c r="J94">
        <f t="shared" si="9"/>
        <v>14</v>
      </c>
      <c r="L94" t="s">
        <v>7</v>
      </c>
      <c r="M94" t="s">
        <v>21</v>
      </c>
      <c r="N94" s="8">
        <v>68</v>
      </c>
      <c r="O94" s="8">
        <v>0</v>
      </c>
    </row>
    <row r="95" spans="1:15" x14ac:dyDescent="0.35">
      <c r="A95" t="str">
        <f t="shared" si="10"/>
        <v>Apr</v>
      </c>
      <c r="B95" s="9">
        <f>DATE(2018, MONTH(DATEVALUE('[1]2019 NSRS'!$E$2&amp;" 1")), 1)</f>
        <v>43191</v>
      </c>
      <c r="C95" s="9" t="str">
        <f t="shared" si="7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1704</v>
      </c>
      <c r="H95" s="4">
        <f>'2021 NSRS wPVGR Adj'!$E24</f>
        <v>1718</v>
      </c>
      <c r="I95" s="4">
        <f t="shared" si="8"/>
        <v>66</v>
      </c>
      <c r="J95">
        <f t="shared" si="9"/>
        <v>14</v>
      </c>
      <c r="L95" t="s">
        <v>7</v>
      </c>
      <c r="M95" t="s">
        <v>22</v>
      </c>
      <c r="N95" s="8">
        <v>61</v>
      </c>
      <c r="O95" s="8">
        <v>105</v>
      </c>
    </row>
    <row r="96" spans="1:15" x14ac:dyDescent="0.35">
      <c r="A96" t="str">
        <f t="shared" si="10"/>
        <v>Apr</v>
      </c>
      <c r="B96" s="9">
        <f>DATE(2018, MONTH(DATEVALUE('[1]2019 NSRS'!$E$2&amp;" 1")), 1)</f>
        <v>43191</v>
      </c>
      <c r="C96" s="9" t="str">
        <f t="shared" si="7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 wPVGR Adj'!$E25</f>
        <v>1196</v>
      </c>
      <c r="I96" s="4">
        <f t="shared" si="8"/>
        <v>68</v>
      </c>
      <c r="J96">
        <f t="shared" si="9"/>
        <v>0</v>
      </c>
      <c r="L96" t="s">
        <v>7</v>
      </c>
      <c r="M96" t="s">
        <v>23</v>
      </c>
      <c r="N96" s="8">
        <v>118</v>
      </c>
      <c r="O96" s="8">
        <v>143</v>
      </c>
    </row>
    <row r="97" spans="1:15" x14ac:dyDescent="0.35">
      <c r="A97" t="str">
        <f t="shared" si="10"/>
        <v>Apr</v>
      </c>
      <c r="B97" s="9">
        <f>DATE(2018, MONTH(DATEVALUE('[1]2019 NSRS'!$E$2&amp;" 1")), 1)</f>
        <v>43191</v>
      </c>
      <c r="C97" s="9" t="str">
        <f t="shared" si="7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 wPVGR Adj'!$E26</f>
        <v>1196</v>
      </c>
      <c r="I97" s="4">
        <f t="shared" si="8"/>
        <v>68</v>
      </c>
      <c r="J97">
        <f t="shared" si="9"/>
        <v>0</v>
      </c>
      <c r="L97" t="s">
        <v>7</v>
      </c>
      <c r="M97" t="s">
        <v>24</v>
      </c>
      <c r="N97" s="8">
        <v>36</v>
      </c>
      <c r="O97" s="8">
        <v>220</v>
      </c>
    </row>
    <row r="98" spans="1:15" x14ac:dyDescent="0.35">
      <c r="A98" t="str">
        <f t="shared" si="10"/>
        <v>May</v>
      </c>
      <c r="B98" s="9">
        <f>DATE(2018, MONTH(DATEVALUE('[1]2019 NSRS'!$F$2&amp;" 1")), 1)</f>
        <v>43221</v>
      </c>
      <c r="C98" s="9" t="str">
        <f t="shared" si="7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 wPVGR Adj'!$F3</f>
        <v>1076</v>
      </c>
      <c r="I98" s="4">
        <f t="shared" si="8"/>
        <v>15</v>
      </c>
      <c r="J98">
        <f t="shared" si="9"/>
        <v>0</v>
      </c>
      <c r="L98" t="s">
        <v>7</v>
      </c>
      <c r="M98" t="s">
        <v>25</v>
      </c>
      <c r="N98" s="8">
        <v>87</v>
      </c>
      <c r="O98" s="8">
        <v>72</v>
      </c>
    </row>
    <row r="99" spans="1:15" x14ac:dyDescent="0.35">
      <c r="A99" t="str">
        <f t="shared" ref="A99:A138" si="11">TEXT(B99, "mmm")</f>
        <v>May</v>
      </c>
      <c r="B99" s="9">
        <f>DATE(2018, MONTH(DATEVALUE('[1]2019 NSRS'!$F$2&amp;" 1")), 1)</f>
        <v>43221</v>
      </c>
      <c r="C99" s="9" t="str">
        <f t="shared" si="7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 wPVGR Adj'!$F4</f>
        <v>1076</v>
      </c>
      <c r="I99" s="4">
        <f t="shared" si="8"/>
        <v>15</v>
      </c>
      <c r="J99">
        <f t="shared" si="9"/>
        <v>0</v>
      </c>
      <c r="L99" t="s">
        <v>50</v>
      </c>
      <c r="N99" s="8">
        <v>128</v>
      </c>
      <c r="O99" s="8">
        <v>220</v>
      </c>
    </row>
    <row r="100" spans="1:15" x14ac:dyDescent="0.35">
      <c r="A100" t="str">
        <f t="shared" si="11"/>
        <v>May</v>
      </c>
      <c r="B100" s="9">
        <f>DATE(2018, MONTH(DATEVALUE('[1]2019 NSRS'!$F$2&amp;" 1")), 1)</f>
        <v>43221</v>
      </c>
      <c r="C100" s="9" t="str">
        <f t="shared" si="7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 wPVGR Adj'!$F5</f>
        <v>1314</v>
      </c>
      <c r="I100" s="4">
        <f t="shared" si="8"/>
        <v>95</v>
      </c>
      <c r="J100">
        <f t="shared" si="9"/>
        <v>0</v>
      </c>
      <c r="L100" t="s">
        <v>8</v>
      </c>
      <c r="M100" t="s">
        <v>20</v>
      </c>
      <c r="N100" s="8">
        <v>11</v>
      </c>
      <c r="O100" s="8">
        <v>0</v>
      </c>
    </row>
    <row r="101" spans="1:15" x14ac:dyDescent="0.35">
      <c r="A101" t="str">
        <f t="shared" si="11"/>
        <v>May</v>
      </c>
      <c r="B101" s="9">
        <f>DATE(2018, MONTH(DATEVALUE('[1]2019 NSRS'!$F$2&amp;" 1")), 1)</f>
        <v>43221</v>
      </c>
      <c r="C101" s="9" t="str">
        <f t="shared" si="7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 wPVGR Adj'!$F6</f>
        <v>1314</v>
      </c>
      <c r="I101" s="4">
        <f t="shared" si="8"/>
        <v>95</v>
      </c>
      <c r="J101">
        <f t="shared" si="9"/>
        <v>0</v>
      </c>
      <c r="L101" t="s">
        <v>8</v>
      </c>
      <c r="M101" t="s">
        <v>21</v>
      </c>
      <c r="N101" s="8">
        <v>8</v>
      </c>
      <c r="O101" s="8">
        <v>0</v>
      </c>
    </row>
    <row r="102" spans="1:15" x14ac:dyDescent="0.35">
      <c r="A102" t="str">
        <f t="shared" si="11"/>
        <v>May</v>
      </c>
      <c r="B102" s="9">
        <f>DATE(2018, MONTH(DATEVALUE('[1]2019 NSRS'!$F$2&amp;" 1")), 1)</f>
        <v>43221</v>
      </c>
      <c r="C102" s="9" t="str">
        <f t="shared" si="7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 wPVGR Adj'!$F7</f>
        <v>1314</v>
      </c>
      <c r="I102" s="4">
        <f t="shared" si="8"/>
        <v>95</v>
      </c>
      <c r="J102">
        <f t="shared" si="9"/>
        <v>0</v>
      </c>
      <c r="L102" t="s">
        <v>8</v>
      </c>
      <c r="M102" t="s">
        <v>22</v>
      </c>
      <c r="N102" s="8">
        <v>255</v>
      </c>
      <c r="O102" s="8">
        <v>107</v>
      </c>
    </row>
    <row r="103" spans="1:15" x14ac:dyDescent="0.35">
      <c r="A103" t="str">
        <f t="shared" si="11"/>
        <v>May</v>
      </c>
      <c r="B103" s="9">
        <f>DATE(2018, MONTH(DATEVALUE('[1]2019 NSRS'!$F$2&amp;" 1")), 1)</f>
        <v>43221</v>
      </c>
      <c r="C103" s="9" t="str">
        <f t="shared" si="7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 wPVGR Adj'!$F8</f>
        <v>1314</v>
      </c>
      <c r="I103" s="4">
        <f t="shared" si="8"/>
        <v>95</v>
      </c>
      <c r="J103">
        <f t="shared" si="9"/>
        <v>0</v>
      </c>
      <c r="L103" t="s">
        <v>8</v>
      </c>
      <c r="M103" t="s">
        <v>23</v>
      </c>
      <c r="N103" s="8">
        <v>109</v>
      </c>
      <c r="O103" s="8">
        <v>147</v>
      </c>
    </row>
    <row r="104" spans="1:15" x14ac:dyDescent="0.35">
      <c r="A104" t="str">
        <f t="shared" si="11"/>
        <v>May</v>
      </c>
      <c r="B104" s="9">
        <f>DATE(2018, MONTH(DATEVALUE('[1]2019 NSRS'!$F$2&amp;" 1")), 1)</f>
        <v>43221</v>
      </c>
      <c r="C104" s="9" t="str">
        <f t="shared" si="7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1782</v>
      </c>
      <c r="H104" s="4">
        <f>'2021 NSRS wPVGR Adj'!$F9</f>
        <v>1881</v>
      </c>
      <c r="I104" s="4">
        <f t="shared" si="8"/>
        <v>266</v>
      </c>
      <c r="J104">
        <f t="shared" si="9"/>
        <v>99</v>
      </c>
      <c r="L104" t="s">
        <v>8</v>
      </c>
      <c r="M104" t="s">
        <v>24</v>
      </c>
      <c r="N104" s="8">
        <v>1</v>
      </c>
      <c r="O104" s="8">
        <v>227</v>
      </c>
    </row>
    <row r="105" spans="1:15" x14ac:dyDescent="0.35">
      <c r="A105" t="str">
        <f t="shared" si="11"/>
        <v>May</v>
      </c>
      <c r="B105" s="9">
        <f>DATE(2018, MONTH(DATEVALUE('[1]2019 NSRS'!$F$2&amp;" 1")), 1)</f>
        <v>43221</v>
      </c>
      <c r="C105" s="9" t="str">
        <f t="shared" si="7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1782</v>
      </c>
      <c r="H105" s="4">
        <f>'2021 NSRS wPVGR Adj'!$F10</f>
        <v>1881</v>
      </c>
      <c r="I105" s="4">
        <f t="shared" si="8"/>
        <v>266</v>
      </c>
      <c r="J105">
        <f t="shared" si="9"/>
        <v>99</v>
      </c>
      <c r="L105" t="s">
        <v>8</v>
      </c>
      <c r="M105" t="s">
        <v>25</v>
      </c>
      <c r="N105" s="8">
        <v>42</v>
      </c>
      <c r="O105" s="8">
        <v>74</v>
      </c>
    </row>
    <row r="106" spans="1:15" x14ac:dyDescent="0.35">
      <c r="A106" t="str">
        <f t="shared" si="11"/>
        <v>May</v>
      </c>
      <c r="B106" s="9">
        <f>DATE(2018, MONTH(DATEVALUE('[1]2019 NSRS'!$F$2&amp;" 1")), 1)</f>
        <v>43221</v>
      </c>
      <c r="C106" s="9" t="str">
        <f t="shared" si="7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1782</v>
      </c>
      <c r="H106" s="4">
        <f>'2021 NSRS wPVGR Adj'!$F11</f>
        <v>1881</v>
      </c>
      <c r="I106" s="4">
        <f t="shared" si="8"/>
        <v>266</v>
      </c>
      <c r="J106">
        <f t="shared" si="9"/>
        <v>99</v>
      </c>
      <c r="L106" t="s">
        <v>51</v>
      </c>
      <c r="N106" s="8">
        <v>255</v>
      </c>
      <c r="O106" s="8">
        <v>227</v>
      </c>
    </row>
    <row r="107" spans="1:15" x14ac:dyDescent="0.35">
      <c r="A107" t="str">
        <f t="shared" si="11"/>
        <v>May</v>
      </c>
      <c r="B107" s="9">
        <f>DATE(2018, MONTH(DATEVALUE('[1]2019 NSRS'!$F$2&amp;" 1")), 1)</f>
        <v>43221</v>
      </c>
      <c r="C107" s="9" t="str">
        <f t="shared" si="7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1782</v>
      </c>
      <c r="H107" s="4">
        <f>'2021 NSRS wPVGR Adj'!$F12</f>
        <v>1881</v>
      </c>
      <c r="I107" s="4">
        <f t="shared" si="8"/>
        <v>266</v>
      </c>
      <c r="J107">
        <f t="shared" si="9"/>
        <v>99</v>
      </c>
      <c r="L107" t="s">
        <v>9</v>
      </c>
      <c r="M107" t="s">
        <v>20</v>
      </c>
      <c r="N107" s="8">
        <v>1215</v>
      </c>
      <c r="O107" s="8">
        <v>0</v>
      </c>
    </row>
    <row r="108" spans="1:15" x14ac:dyDescent="0.35">
      <c r="A108" t="str">
        <f t="shared" si="11"/>
        <v>May</v>
      </c>
      <c r="B108" s="9">
        <f>DATE(2018, MONTH(DATEVALUE('[1]2019 NSRS'!$F$2&amp;" 1")), 1)</f>
        <v>43221</v>
      </c>
      <c r="C108" s="9" t="str">
        <f t="shared" si="7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1488</v>
      </c>
      <c r="H108" s="4">
        <f>'2021 NSRS wPVGR Adj'!$F13</f>
        <v>1686</v>
      </c>
      <c r="I108" s="4">
        <f t="shared" si="8"/>
        <v>175</v>
      </c>
      <c r="J108">
        <f t="shared" si="9"/>
        <v>198</v>
      </c>
      <c r="L108" t="s">
        <v>9</v>
      </c>
      <c r="M108" t="s">
        <v>21</v>
      </c>
      <c r="N108" s="8">
        <v>1337</v>
      </c>
      <c r="O108" s="8">
        <v>0</v>
      </c>
    </row>
    <row r="109" spans="1:15" x14ac:dyDescent="0.35">
      <c r="A109" t="str">
        <f t="shared" si="11"/>
        <v>May</v>
      </c>
      <c r="B109" s="9">
        <f>DATE(2018, MONTH(DATEVALUE('[1]2019 NSRS'!$F$2&amp;" 1")), 1)</f>
        <v>43221</v>
      </c>
      <c r="C109" s="9" t="str">
        <f t="shared" si="7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1488</v>
      </c>
      <c r="H109" s="4">
        <f>'2021 NSRS wPVGR Adj'!$F14</f>
        <v>1686</v>
      </c>
      <c r="I109" s="4">
        <f t="shared" si="8"/>
        <v>175</v>
      </c>
      <c r="J109">
        <f t="shared" si="9"/>
        <v>198</v>
      </c>
      <c r="L109" t="s">
        <v>9</v>
      </c>
      <c r="M109" t="s">
        <v>22</v>
      </c>
      <c r="N109" s="8">
        <v>1490</v>
      </c>
      <c r="O109" s="8">
        <v>0</v>
      </c>
    </row>
    <row r="110" spans="1:15" x14ac:dyDescent="0.35">
      <c r="A110" t="str">
        <f t="shared" si="11"/>
        <v>May</v>
      </c>
      <c r="B110" s="9">
        <f>DATE(2018, MONTH(DATEVALUE('[1]2019 NSRS'!$F$2&amp;" 1")), 1)</f>
        <v>43221</v>
      </c>
      <c r="C110" s="9" t="str">
        <f t="shared" si="7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1488</v>
      </c>
      <c r="H110" s="4">
        <f>'2021 NSRS wPVGR Adj'!$F15</f>
        <v>1686</v>
      </c>
      <c r="I110" s="4">
        <f t="shared" si="8"/>
        <v>175</v>
      </c>
      <c r="J110">
        <f t="shared" si="9"/>
        <v>198</v>
      </c>
      <c r="L110" t="s">
        <v>9</v>
      </c>
      <c r="M110" t="s">
        <v>23</v>
      </c>
      <c r="N110" s="8">
        <v>1869</v>
      </c>
      <c r="O110" s="8">
        <v>0</v>
      </c>
    </row>
    <row r="111" spans="1:15" x14ac:dyDescent="0.35">
      <c r="A111" t="str">
        <f t="shared" si="11"/>
        <v>May</v>
      </c>
      <c r="B111" s="9">
        <f>DATE(2018, MONTH(DATEVALUE('[1]2019 NSRS'!$F$2&amp;" 1")), 1)</f>
        <v>43221</v>
      </c>
      <c r="C111" s="9" t="str">
        <f t="shared" si="7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1488</v>
      </c>
      <c r="H111" s="4">
        <f>'2021 NSRS wPVGR Adj'!$F16</f>
        <v>1686</v>
      </c>
      <c r="I111" s="4">
        <f t="shared" si="8"/>
        <v>175</v>
      </c>
      <c r="J111">
        <f t="shared" si="9"/>
        <v>198</v>
      </c>
      <c r="L111" t="s">
        <v>9</v>
      </c>
      <c r="M111" t="s">
        <v>24</v>
      </c>
      <c r="N111" s="8">
        <v>1150</v>
      </c>
      <c r="O111" s="8">
        <v>0</v>
      </c>
    </row>
    <row r="112" spans="1:15" x14ac:dyDescent="0.35">
      <c r="A112" t="str">
        <f t="shared" si="11"/>
        <v>May</v>
      </c>
      <c r="B112" s="9">
        <f>DATE(2018, MONTH(DATEVALUE('[1]2019 NSRS'!$F$2&amp;" 1")), 1)</f>
        <v>43221</v>
      </c>
      <c r="C112" s="9" t="str">
        <f t="shared" si="7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1298</v>
      </c>
      <c r="H112" s="4">
        <f>'2021 NSRS wPVGR Adj'!$F17</f>
        <v>1538</v>
      </c>
      <c r="I112" s="4">
        <f t="shared" si="8"/>
        <v>99</v>
      </c>
      <c r="J112">
        <f t="shared" si="9"/>
        <v>240</v>
      </c>
      <c r="L112" t="s">
        <v>9</v>
      </c>
      <c r="M112" t="s">
        <v>25</v>
      </c>
      <c r="N112" s="8">
        <v>1263</v>
      </c>
      <c r="O112" s="8">
        <v>0</v>
      </c>
    </row>
    <row r="113" spans="1:15" x14ac:dyDescent="0.35">
      <c r="A113" t="str">
        <f t="shared" si="11"/>
        <v>May</v>
      </c>
      <c r="B113" s="9">
        <f>DATE(2018, MONTH(DATEVALUE('[1]2019 NSRS'!$F$2&amp;" 1")), 1)</f>
        <v>43221</v>
      </c>
      <c r="C113" s="9" t="str">
        <f t="shared" si="7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1298</v>
      </c>
      <c r="H113" s="4">
        <f>'2021 NSRS wPVGR Adj'!$F18</f>
        <v>1538</v>
      </c>
      <c r="I113" s="4">
        <f t="shared" si="8"/>
        <v>99</v>
      </c>
      <c r="J113">
        <f t="shared" si="9"/>
        <v>240</v>
      </c>
      <c r="L113" t="s">
        <v>52</v>
      </c>
      <c r="N113" s="8">
        <v>1869</v>
      </c>
      <c r="O113" s="8">
        <v>0</v>
      </c>
    </row>
    <row r="114" spans="1:15" x14ac:dyDescent="0.35">
      <c r="A114" t="str">
        <f t="shared" si="11"/>
        <v>May</v>
      </c>
      <c r="B114" s="9">
        <f>DATE(2018, MONTH(DATEVALUE('[1]2019 NSRS'!$F$2&amp;" 1")), 1)</f>
        <v>43221</v>
      </c>
      <c r="C114" s="9" t="str">
        <f t="shared" si="7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1298</v>
      </c>
      <c r="H114" s="4">
        <f>'2021 NSRS wPVGR Adj'!$F19</f>
        <v>1538</v>
      </c>
      <c r="I114" s="4">
        <f t="shared" si="8"/>
        <v>99</v>
      </c>
      <c r="J114">
        <f t="shared" si="9"/>
        <v>240</v>
      </c>
      <c r="L114" t="s">
        <v>10</v>
      </c>
      <c r="M114" t="s">
        <v>20</v>
      </c>
      <c r="N114" s="8">
        <v>1092</v>
      </c>
      <c r="O114" s="8">
        <v>0</v>
      </c>
    </row>
    <row r="115" spans="1:15" x14ac:dyDescent="0.35">
      <c r="A115" t="str">
        <f t="shared" si="11"/>
        <v>May</v>
      </c>
      <c r="B115" s="9">
        <f>DATE(2018, MONTH(DATEVALUE('[1]2019 NSRS'!$F$2&amp;" 1")), 1)</f>
        <v>43221</v>
      </c>
      <c r="C115" s="9" t="str">
        <f t="shared" si="7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1298</v>
      </c>
      <c r="H115" s="4">
        <f>'2021 NSRS wPVGR Adj'!$F20</f>
        <v>1538</v>
      </c>
      <c r="I115" s="4">
        <f t="shared" si="8"/>
        <v>99</v>
      </c>
      <c r="J115">
        <f t="shared" si="9"/>
        <v>240</v>
      </c>
      <c r="L115" t="s">
        <v>10</v>
      </c>
      <c r="M115" t="s">
        <v>21</v>
      </c>
      <c r="N115" s="8">
        <v>1517</v>
      </c>
      <c r="O115" s="8">
        <v>0</v>
      </c>
    </row>
    <row r="116" spans="1:15" x14ac:dyDescent="0.35">
      <c r="A116" t="str">
        <f t="shared" si="11"/>
        <v>May</v>
      </c>
      <c r="B116" s="9">
        <f>DATE(2018, MONTH(DATEVALUE('[1]2019 NSRS'!$F$2&amp;" 1")), 1)</f>
        <v>43221</v>
      </c>
      <c r="C116" s="9" t="str">
        <f t="shared" si="7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1373</v>
      </c>
      <c r="H116" s="4">
        <f>'2021 NSRS wPVGR Adj'!$F21</f>
        <v>1388</v>
      </c>
      <c r="I116" s="4">
        <f t="shared" si="8"/>
        <v>0</v>
      </c>
      <c r="J116">
        <f t="shared" si="9"/>
        <v>15</v>
      </c>
      <c r="L116" t="s">
        <v>10</v>
      </c>
      <c r="M116" t="s">
        <v>22</v>
      </c>
      <c r="N116" s="8">
        <v>1858</v>
      </c>
      <c r="O116" s="8">
        <v>0</v>
      </c>
    </row>
    <row r="117" spans="1:15" x14ac:dyDescent="0.35">
      <c r="A117" t="str">
        <f t="shared" si="11"/>
        <v>May</v>
      </c>
      <c r="B117" s="9">
        <f>DATE(2018, MONTH(DATEVALUE('[1]2019 NSRS'!$F$2&amp;" 1")), 1)</f>
        <v>43221</v>
      </c>
      <c r="C117" s="9" t="str">
        <f t="shared" si="7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1373</v>
      </c>
      <c r="H117" s="4">
        <f>'2021 NSRS wPVGR Adj'!$F22</f>
        <v>1388</v>
      </c>
      <c r="I117" s="4">
        <f t="shared" si="8"/>
        <v>0</v>
      </c>
      <c r="J117">
        <f t="shared" si="9"/>
        <v>15</v>
      </c>
      <c r="L117" t="s">
        <v>10</v>
      </c>
      <c r="M117" t="s">
        <v>23</v>
      </c>
      <c r="N117" s="8">
        <v>1694</v>
      </c>
      <c r="O117" s="8">
        <v>0</v>
      </c>
    </row>
    <row r="118" spans="1:15" x14ac:dyDescent="0.35">
      <c r="A118" t="str">
        <f t="shared" si="11"/>
        <v>May</v>
      </c>
      <c r="B118" s="9">
        <f>DATE(2018, MONTH(DATEVALUE('[1]2019 NSRS'!$F$2&amp;" 1")), 1)</f>
        <v>43221</v>
      </c>
      <c r="C118" s="9" t="str">
        <f t="shared" si="7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1373</v>
      </c>
      <c r="H118" s="4">
        <f>'2021 NSRS wPVGR Adj'!$F23</f>
        <v>1388</v>
      </c>
      <c r="I118" s="4">
        <f t="shared" si="8"/>
        <v>0</v>
      </c>
      <c r="J118">
        <f t="shared" si="9"/>
        <v>15</v>
      </c>
      <c r="L118" t="s">
        <v>10</v>
      </c>
      <c r="M118" t="s">
        <v>24</v>
      </c>
      <c r="N118" s="8">
        <v>1366</v>
      </c>
      <c r="O118" s="8">
        <v>0</v>
      </c>
    </row>
    <row r="119" spans="1:15" x14ac:dyDescent="0.35">
      <c r="A119" t="str">
        <f t="shared" si="11"/>
        <v>May</v>
      </c>
      <c r="B119" s="9">
        <f>DATE(2018, MONTH(DATEVALUE('[1]2019 NSRS'!$F$2&amp;" 1")), 1)</f>
        <v>43221</v>
      </c>
      <c r="C119" s="9" t="str">
        <f t="shared" si="7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1373</v>
      </c>
      <c r="H119" s="4">
        <f>'2021 NSRS wPVGR Adj'!$F24</f>
        <v>1388</v>
      </c>
      <c r="I119" s="4">
        <f t="shared" si="8"/>
        <v>0</v>
      </c>
      <c r="J119">
        <f t="shared" si="9"/>
        <v>15</v>
      </c>
      <c r="L119" t="s">
        <v>10</v>
      </c>
      <c r="M119" t="s">
        <v>25</v>
      </c>
      <c r="N119" s="8">
        <v>1231</v>
      </c>
      <c r="O119" s="8">
        <v>0</v>
      </c>
    </row>
    <row r="120" spans="1:15" x14ac:dyDescent="0.35">
      <c r="A120" t="str">
        <f t="shared" si="11"/>
        <v>May</v>
      </c>
      <c r="B120" s="9">
        <f>DATE(2018, MONTH(DATEVALUE('[1]2019 NSRS'!$F$2&amp;" 1")), 1)</f>
        <v>43221</v>
      </c>
      <c r="C120" s="9" t="str">
        <f t="shared" si="7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 wPVGR Adj'!$F25</f>
        <v>1076</v>
      </c>
      <c r="I120" s="4">
        <f t="shared" si="8"/>
        <v>15</v>
      </c>
      <c r="J120">
        <f t="shared" si="9"/>
        <v>0</v>
      </c>
      <c r="L120" t="s">
        <v>53</v>
      </c>
      <c r="N120" s="8">
        <v>1858</v>
      </c>
      <c r="O120" s="8">
        <v>0</v>
      </c>
    </row>
    <row r="121" spans="1:15" x14ac:dyDescent="0.35">
      <c r="A121" t="str">
        <f t="shared" si="11"/>
        <v>May</v>
      </c>
      <c r="B121" s="9">
        <f>DATE(2018, MONTH(DATEVALUE('[1]2019 NSRS'!$F$2&amp;" 1")), 1)</f>
        <v>43221</v>
      </c>
      <c r="C121" s="9" t="str">
        <f t="shared" si="7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 wPVGR Adj'!$F26</f>
        <v>1076</v>
      </c>
      <c r="I121" s="4">
        <f t="shared" si="8"/>
        <v>15</v>
      </c>
      <c r="J121">
        <f t="shared" si="9"/>
        <v>0</v>
      </c>
      <c r="L121" t="s">
        <v>11</v>
      </c>
      <c r="M121" t="s">
        <v>20</v>
      </c>
      <c r="N121" s="8">
        <v>1252</v>
      </c>
      <c r="O121" s="8">
        <v>0</v>
      </c>
    </row>
    <row r="122" spans="1:15" x14ac:dyDescent="0.35">
      <c r="A122" t="str">
        <f t="shared" si="11"/>
        <v>Jun</v>
      </c>
      <c r="B122" s="9">
        <f>DATE(2018, MONTH(DATEVALUE('[1]2019 NSRS'!$G$2&amp;" 1")), 1)</f>
        <v>43252</v>
      </c>
      <c r="C122" s="9" t="str">
        <f t="shared" si="7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 wPVGR Adj'!$G3</f>
        <v>1106</v>
      </c>
      <c r="I122" s="4">
        <f t="shared" si="8"/>
        <v>49</v>
      </c>
      <c r="J122">
        <f t="shared" si="9"/>
        <v>0</v>
      </c>
      <c r="L122" t="s">
        <v>11</v>
      </c>
      <c r="M122" t="s">
        <v>21</v>
      </c>
      <c r="N122" s="8">
        <v>1499</v>
      </c>
      <c r="O122" s="8">
        <v>0</v>
      </c>
    </row>
    <row r="123" spans="1:15" x14ac:dyDescent="0.35">
      <c r="A123" t="str">
        <f t="shared" si="11"/>
        <v>Jun</v>
      </c>
      <c r="B123" s="9">
        <f>DATE(2018, MONTH(DATEVALUE('[1]2019 NSRS'!$G$2&amp;" 1")), 1)</f>
        <v>43252</v>
      </c>
      <c r="C123" s="9" t="str">
        <f t="shared" si="7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 wPVGR Adj'!$G4</f>
        <v>1106</v>
      </c>
      <c r="I123" s="4">
        <f t="shared" si="8"/>
        <v>49</v>
      </c>
      <c r="J123">
        <f t="shared" si="9"/>
        <v>0</v>
      </c>
      <c r="L123" t="s">
        <v>11</v>
      </c>
      <c r="M123" t="s">
        <v>22</v>
      </c>
      <c r="N123" s="8">
        <v>1894</v>
      </c>
      <c r="O123" s="8">
        <v>0</v>
      </c>
    </row>
    <row r="124" spans="1:15" x14ac:dyDescent="0.35">
      <c r="A124" t="str">
        <f t="shared" si="11"/>
        <v>Jun</v>
      </c>
      <c r="B124" s="9">
        <f>DATE(2018, MONTH(DATEVALUE('[1]2019 NSRS'!$G$2&amp;" 1")), 1)</f>
        <v>43252</v>
      </c>
      <c r="C124" s="9" t="str">
        <f t="shared" si="7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 wPVGR Adj'!$G5</f>
        <v>1316</v>
      </c>
      <c r="I124" s="4">
        <f t="shared" si="8"/>
        <v>44</v>
      </c>
      <c r="J124">
        <f t="shared" si="9"/>
        <v>0</v>
      </c>
      <c r="L124" t="s">
        <v>11</v>
      </c>
      <c r="M124" t="s">
        <v>23</v>
      </c>
      <c r="N124" s="8">
        <v>1362</v>
      </c>
      <c r="O124" s="8">
        <v>0</v>
      </c>
    </row>
    <row r="125" spans="1:15" x14ac:dyDescent="0.35">
      <c r="A125" t="str">
        <f t="shared" si="11"/>
        <v>Jun</v>
      </c>
      <c r="B125" s="9">
        <f>DATE(2018, MONTH(DATEVALUE('[1]2019 NSRS'!$G$2&amp;" 1")), 1)</f>
        <v>43252</v>
      </c>
      <c r="C125" s="9" t="str">
        <f t="shared" si="7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 wPVGR Adj'!$G6</f>
        <v>1316</v>
      </c>
      <c r="I125" s="4">
        <f t="shared" si="8"/>
        <v>44</v>
      </c>
      <c r="J125">
        <f t="shared" si="9"/>
        <v>0</v>
      </c>
      <c r="L125" t="s">
        <v>11</v>
      </c>
      <c r="M125" t="s">
        <v>24</v>
      </c>
      <c r="N125" s="8">
        <v>1481</v>
      </c>
      <c r="O125" s="8">
        <v>0</v>
      </c>
    </row>
    <row r="126" spans="1:15" x14ac:dyDescent="0.35">
      <c r="A126" t="str">
        <f t="shared" si="11"/>
        <v>Jun</v>
      </c>
      <c r="B126" s="9">
        <f>DATE(2018, MONTH(DATEVALUE('[1]2019 NSRS'!$G$2&amp;" 1")), 1)</f>
        <v>43252</v>
      </c>
      <c r="C126" s="9" t="str">
        <f t="shared" si="7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 wPVGR Adj'!$G7</f>
        <v>1316</v>
      </c>
      <c r="I126" s="4">
        <f t="shared" si="8"/>
        <v>44</v>
      </c>
      <c r="J126">
        <f t="shared" si="9"/>
        <v>0</v>
      </c>
      <c r="L126" t="s">
        <v>11</v>
      </c>
      <c r="M126" t="s">
        <v>25</v>
      </c>
      <c r="N126" s="8">
        <v>1287</v>
      </c>
      <c r="O126" s="8">
        <v>0</v>
      </c>
    </row>
    <row r="127" spans="1:15" x14ac:dyDescent="0.35">
      <c r="A127" t="str">
        <f t="shared" si="11"/>
        <v>Jun</v>
      </c>
      <c r="B127" s="9">
        <f>DATE(2018, MONTH(DATEVALUE('[1]2019 NSRS'!$G$2&amp;" 1")), 1)</f>
        <v>43252</v>
      </c>
      <c r="C127" s="9" t="str">
        <f t="shared" si="7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 wPVGR Adj'!$G8</f>
        <v>1316</v>
      </c>
      <c r="I127" s="4">
        <f t="shared" si="8"/>
        <v>44</v>
      </c>
      <c r="J127">
        <f t="shared" si="9"/>
        <v>0</v>
      </c>
      <c r="L127" t="s">
        <v>54</v>
      </c>
      <c r="N127" s="8">
        <v>1894</v>
      </c>
      <c r="O127" s="8">
        <v>0</v>
      </c>
    </row>
    <row r="128" spans="1:15" x14ac:dyDescent="0.35">
      <c r="A128" t="str">
        <f t="shared" si="11"/>
        <v>Jun</v>
      </c>
      <c r="B128" s="9">
        <f>DATE(2018, MONTH(DATEVALUE('[1]2019 NSRS'!$G$2&amp;" 1")), 1)</f>
        <v>43252</v>
      </c>
      <c r="C128" s="9" t="str">
        <f t="shared" si="7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1896</v>
      </c>
      <c r="H128" s="4">
        <f>'2021 NSRS wPVGR Adj'!$G9</f>
        <v>2003</v>
      </c>
      <c r="I128" s="4">
        <f t="shared" si="8"/>
        <v>30</v>
      </c>
      <c r="J128">
        <f t="shared" si="9"/>
        <v>107</v>
      </c>
      <c r="L128" t="s">
        <v>12</v>
      </c>
      <c r="M128" t="s">
        <v>20</v>
      </c>
      <c r="N128" s="8">
        <v>1210</v>
      </c>
      <c r="O128" s="8">
        <v>0</v>
      </c>
    </row>
    <row r="129" spans="1:15" x14ac:dyDescent="0.35">
      <c r="A129" t="str">
        <f t="shared" si="11"/>
        <v>Jun</v>
      </c>
      <c r="B129" s="9">
        <f>DATE(2018, MONTH(DATEVALUE('[1]2019 NSRS'!$G$2&amp;" 1")), 1)</f>
        <v>43252</v>
      </c>
      <c r="C129" s="9" t="str">
        <f t="shared" si="7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1896</v>
      </c>
      <c r="H129" s="4">
        <f>'2021 NSRS wPVGR Adj'!$G10</f>
        <v>2003</v>
      </c>
      <c r="I129" s="4">
        <f t="shared" si="8"/>
        <v>30</v>
      </c>
      <c r="J129">
        <f t="shared" si="9"/>
        <v>107</v>
      </c>
      <c r="L129" t="s">
        <v>12</v>
      </c>
      <c r="M129" t="s">
        <v>21</v>
      </c>
      <c r="N129" s="8">
        <v>1345</v>
      </c>
      <c r="O129" s="8">
        <v>0</v>
      </c>
    </row>
    <row r="130" spans="1:15" x14ac:dyDescent="0.35">
      <c r="A130" t="str">
        <f t="shared" si="11"/>
        <v>Jun</v>
      </c>
      <c r="B130" s="9">
        <f>DATE(2018, MONTH(DATEVALUE('[1]2019 NSRS'!$G$2&amp;" 1")), 1)</f>
        <v>43252</v>
      </c>
      <c r="C130" s="9" t="str">
        <f t="shared" si="7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1896</v>
      </c>
      <c r="H130" s="4">
        <f>'2021 NSRS wPVGR Adj'!$G11</f>
        <v>2003</v>
      </c>
      <c r="I130" s="4">
        <f t="shared" si="8"/>
        <v>30</v>
      </c>
      <c r="J130">
        <f t="shared" si="9"/>
        <v>107</v>
      </c>
      <c r="L130" t="s">
        <v>12</v>
      </c>
      <c r="M130" t="s">
        <v>22</v>
      </c>
      <c r="N130" s="8">
        <v>1818</v>
      </c>
      <c r="O130" s="8">
        <v>0</v>
      </c>
    </row>
    <row r="131" spans="1:15" x14ac:dyDescent="0.35">
      <c r="A131" t="str">
        <f t="shared" si="11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1896</v>
      </c>
      <c r="H131" s="4">
        <f>'2021 NSRS wPVGR Adj'!$G12</f>
        <v>2003</v>
      </c>
      <c r="I131" s="4">
        <f t="shared" ref="I131:I194" si="13">ABS(G131-F131)</f>
        <v>30</v>
      </c>
      <c r="J131">
        <f t="shared" ref="J131:J194" si="14">ABS(H131-G131)</f>
        <v>107</v>
      </c>
      <c r="L131" t="s">
        <v>12</v>
      </c>
      <c r="M131" t="s">
        <v>23</v>
      </c>
      <c r="N131" s="8">
        <v>1633</v>
      </c>
      <c r="O131" s="8">
        <v>0</v>
      </c>
    </row>
    <row r="132" spans="1:15" x14ac:dyDescent="0.35">
      <c r="A132" t="str">
        <f t="shared" si="11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1407</v>
      </c>
      <c r="H132" s="4">
        <f>'2021 NSRS wPVGR Adj'!$G13</f>
        <v>1553</v>
      </c>
      <c r="I132" s="4">
        <f t="shared" si="13"/>
        <v>86</v>
      </c>
      <c r="J132">
        <f t="shared" si="14"/>
        <v>146</v>
      </c>
      <c r="L132" t="s">
        <v>12</v>
      </c>
      <c r="M132" t="s">
        <v>24</v>
      </c>
      <c r="N132" s="8">
        <v>1867</v>
      </c>
      <c r="O132" s="8">
        <v>0</v>
      </c>
    </row>
    <row r="133" spans="1:15" x14ac:dyDescent="0.35">
      <c r="A133" t="str">
        <f t="shared" si="11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1407</v>
      </c>
      <c r="H133" s="4">
        <f>'2021 NSRS wPVGR Adj'!$G14</f>
        <v>1553</v>
      </c>
      <c r="I133" s="4">
        <f t="shared" si="13"/>
        <v>86</v>
      </c>
      <c r="J133">
        <f t="shared" si="14"/>
        <v>146</v>
      </c>
      <c r="L133" t="s">
        <v>12</v>
      </c>
      <c r="M133" t="s">
        <v>25</v>
      </c>
      <c r="N133" s="8">
        <v>1338</v>
      </c>
      <c r="O133" s="8">
        <v>0</v>
      </c>
    </row>
    <row r="134" spans="1:15" x14ac:dyDescent="0.35">
      <c r="A134" t="str">
        <f t="shared" si="11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1407</v>
      </c>
      <c r="H134" s="4">
        <f>'2021 NSRS wPVGR Adj'!$G15</f>
        <v>1553</v>
      </c>
      <c r="I134" s="4">
        <f t="shared" si="13"/>
        <v>86</v>
      </c>
      <c r="J134">
        <f t="shared" si="14"/>
        <v>146</v>
      </c>
      <c r="L134" t="s">
        <v>55</v>
      </c>
      <c r="N134" s="8">
        <v>1867</v>
      </c>
      <c r="O134" s="8">
        <v>0</v>
      </c>
    </row>
    <row r="135" spans="1:15" x14ac:dyDescent="0.35">
      <c r="A135" t="str">
        <f t="shared" si="11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1407</v>
      </c>
      <c r="H135" s="4">
        <f>'2021 NSRS wPVGR Adj'!$G16</f>
        <v>1553</v>
      </c>
      <c r="I135" s="4">
        <f t="shared" si="13"/>
        <v>86</v>
      </c>
      <c r="J135">
        <f t="shared" si="14"/>
        <v>146</v>
      </c>
      <c r="L135" t="s">
        <v>40</v>
      </c>
      <c r="M135" t="s">
        <v>40</v>
      </c>
      <c r="N135" s="8"/>
      <c r="O135" s="8"/>
    </row>
    <row r="136" spans="1:15" x14ac:dyDescent="0.35">
      <c r="A136" t="str">
        <f t="shared" si="11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1604</v>
      </c>
      <c r="H136" s="4">
        <f>'2021 NSRS wPVGR Adj'!$G17</f>
        <v>1828</v>
      </c>
      <c r="I136" s="4">
        <f t="shared" si="13"/>
        <v>26</v>
      </c>
      <c r="J136">
        <f t="shared" si="14"/>
        <v>224</v>
      </c>
      <c r="L136" t="s">
        <v>56</v>
      </c>
      <c r="N136" s="8"/>
      <c r="O136" s="8"/>
    </row>
    <row r="137" spans="1:15" x14ac:dyDescent="0.35">
      <c r="A137" t="str">
        <f t="shared" si="11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1604</v>
      </c>
      <c r="H137" s="4">
        <f>'2021 NSRS wPVGR Adj'!$G18</f>
        <v>1828</v>
      </c>
      <c r="I137" s="4">
        <f t="shared" si="13"/>
        <v>26</v>
      </c>
      <c r="J137">
        <f t="shared" si="14"/>
        <v>224</v>
      </c>
    </row>
    <row r="138" spans="1:15" x14ac:dyDescent="0.35">
      <c r="A138" t="str">
        <f t="shared" si="11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1604</v>
      </c>
      <c r="H138" s="4">
        <f>'2021 NSRS wPVGR Adj'!$G19</f>
        <v>1828</v>
      </c>
      <c r="I138" s="4">
        <f t="shared" si="13"/>
        <v>26</v>
      </c>
      <c r="J138">
        <f t="shared" si="14"/>
        <v>224</v>
      </c>
    </row>
    <row r="139" spans="1:15" x14ac:dyDescent="0.35">
      <c r="A139" t="str">
        <f t="shared" ref="A139:A169" si="15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1604</v>
      </c>
      <c r="H139" s="4">
        <f>'2021 NSRS wPVGR Adj'!$G20</f>
        <v>1828</v>
      </c>
      <c r="I139" s="4">
        <f t="shared" si="13"/>
        <v>26</v>
      </c>
      <c r="J139">
        <f t="shared" si="14"/>
        <v>224</v>
      </c>
    </row>
    <row r="140" spans="1:15" x14ac:dyDescent="0.35">
      <c r="A140" t="str">
        <f t="shared" si="15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1282</v>
      </c>
      <c r="H140" s="4">
        <f>'2021 NSRS wPVGR Adj'!$G21</f>
        <v>1355</v>
      </c>
      <c r="I140" s="4">
        <f t="shared" si="13"/>
        <v>33</v>
      </c>
      <c r="J140">
        <f t="shared" si="14"/>
        <v>73</v>
      </c>
    </row>
    <row r="141" spans="1:15" x14ac:dyDescent="0.35">
      <c r="A141" t="str">
        <f t="shared" si="15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1282</v>
      </c>
      <c r="H141" s="4">
        <f>'2021 NSRS wPVGR Adj'!$G22</f>
        <v>1355</v>
      </c>
      <c r="I141" s="4">
        <f t="shared" si="13"/>
        <v>33</v>
      </c>
      <c r="J141">
        <f t="shared" si="14"/>
        <v>73</v>
      </c>
    </row>
    <row r="142" spans="1:15" x14ac:dyDescent="0.35">
      <c r="A142" t="str">
        <f t="shared" si="15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1282</v>
      </c>
      <c r="H142" s="4">
        <f>'2021 NSRS wPVGR Adj'!$G23</f>
        <v>1355</v>
      </c>
      <c r="I142" s="4">
        <f t="shared" si="13"/>
        <v>33</v>
      </c>
      <c r="J142">
        <f t="shared" si="14"/>
        <v>73</v>
      </c>
    </row>
    <row r="143" spans="1:15" x14ac:dyDescent="0.35">
      <c r="A143" t="str">
        <f t="shared" si="15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1282</v>
      </c>
      <c r="H143" s="4">
        <f>'2021 NSRS wPVGR Adj'!$G24</f>
        <v>1355</v>
      </c>
      <c r="I143" s="4">
        <f t="shared" si="13"/>
        <v>33</v>
      </c>
      <c r="J143">
        <f t="shared" si="14"/>
        <v>73</v>
      </c>
    </row>
    <row r="144" spans="1:15" x14ac:dyDescent="0.35">
      <c r="A144" t="str">
        <f t="shared" si="15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 wPVGR Adj'!$G25</f>
        <v>1106</v>
      </c>
      <c r="I144" s="4">
        <f t="shared" si="13"/>
        <v>49</v>
      </c>
      <c r="J144">
        <f t="shared" si="14"/>
        <v>0</v>
      </c>
    </row>
    <row r="145" spans="1:10" x14ac:dyDescent="0.35">
      <c r="A145" t="str">
        <f t="shared" si="15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 wPVGR Adj'!$G26</f>
        <v>1106</v>
      </c>
      <c r="I145" s="4">
        <f t="shared" si="13"/>
        <v>49</v>
      </c>
      <c r="J145">
        <f t="shared" si="14"/>
        <v>0</v>
      </c>
    </row>
    <row r="146" spans="1:10" x14ac:dyDescent="0.35">
      <c r="A146" t="str">
        <f t="shared" si="15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 wPVGR Adj'!$H3</f>
        <v>1110</v>
      </c>
      <c r="I146" s="4">
        <f t="shared" si="13"/>
        <v>128</v>
      </c>
      <c r="J146">
        <f t="shared" si="14"/>
        <v>0</v>
      </c>
    </row>
    <row r="147" spans="1:10" x14ac:dyDescent="0.35">
      <c r="A147" t="str">
        <f t="shared" si="15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 wPVGR Adj'!$H4</f>
        <v>1110</v>
      </c>
      <c r="I147" s="4">
        <f t="shared" si="13"/>
        <v>128</v>
      </c>
      <c r="J147">
        <f t="shared" si="14"/>
        <v>0</v>
      </c>
    </row>
    <row r="148" spans="1:10" x14ac:dyDescent="0.35">
      <c r="A148" t="str">
        <f t="shared" si="15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 wPVGR Adj'!$H5</f>
        <v>1245</v>
      </c>
      <c r="I148" s="4">
        <f t="shared" si="13"/>
        <v>68</v>
      </c>
      <c r="J148">
        <f t="shared" si="14"/>
        <v>0</v>
      </c>
    </row>
    <row r="149" spans="1:10" x14ac:dyDescent="0.35">
      <c r="A149" t="str">
        <f t="shared" si="15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 wPVGR Adj'!$H6</f>
        <v>1245</v>
      </c>
      <c r="I149" s="4">
        <f t="shared" si="13"/>
        <v>68</v>
      </c>
      <c r="J149">
        <f t="shared" si="14"/>
        <v>0</v>
      </c>
    </row>
    <row r="150" spans="1:10" x14ac:dyDescent="0.35">
      <c r="A150" t="str">
        <f t="shared" si="15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 wPVGR Adj'!$H7</f>
        <v>1245</v>
      </c>
      <c r="I150" s="4">
        <f t="shared" si="13"/>
        <v>68</v>
      </c>
      <c r="J150">
        <f t="shared" si="14"/>
        <v>0</v>
      </c>
    </row>
    <row r="151" spans="1:10" x14ac:dyDescent="0.35">
      <c r="A151" t="str">
        <f t="shared" si="15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 wPVGR Adj'!$H8</f>
        <v>1245</v>
      </c>
      <c r="I151" s="4">
        <f t="shared" si="13"/>
        <v>68</v>
      </c>
      <c r="J151">
        <f t="shared" si="14"/>
        <v>0</v>
      </c>
    </row>
    <row r="152" spans="1:10" x14ac:dyDescent="0.35">
      <c r="A152" t="str">
        <f t="shared" si="15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1472</v>
      </c>
      <c r="H152" s="4">
        <f>'2021 NSRS wPVGR Adj'!$H9</f>
        <v>1577</v>
      </c>
      <c r="I152" s="4">
        <f t="shared" si="13"/>
        <v>61</v>
      </c>
      <c r="J152">
        <f t="shared" si="14"/>
        <v>105</v>
      </c>
    </row>
    <row r="153" spans="1:10" x14ac:dyDescent="0.35">
      <c r="A153" t="str">
        <f t="shared" si="15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1472</v>
      </c>
      <c r="H153" s="4">
        <f>'2021 NSRS wPVGR Adj'!$H10</f>
        <v>1577</v>
      </c>
      <c r="I153" s="4">
        <f t="shared" si="13"/>
        <v>61</v>
      </c>
      <c r="J153">
        <f t="shared" si="14"/>
        <v>105</v>
      </c>
    </row>
    <row r="154" spans="1:10" x14ac:dyDescent="0.35">
      <c r="A154" t="str">
        <f t="shared" si="15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1472</v>
      </c>
      <c r="H154" s="4">
        <f>'2021 NSRS wPVGR Adj'!$H11</f>
        <v>1577</v>
      </c>
      <c r="I154" s="4">
        <f t="shared" si="13"/>
        <v>61</v>
      </c>
      <c r="J154">
        <f t="shared" si="14"/>
        <v>105</v>
      </c>
    </row>
    <row r="155" spans="1:10" x14ac:dyDescent="0.35">
      <c r="A155" t="str">
        <f t="shared" si="15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1472</v>
      </c>
      <c r="H155" s="4">
        <f>'2021 NSRS wPVGR Adj'!$H12</f>
        <v>1577</v>
      </c>
      <c r="I155" s="4">
        <f t="shared" si="13"/>
        <v>61</v>
      </c>
      <c r="J155">
        <f t="shared" si="14"/>
        <v>105</v>
      </c>
    </row>
    <row r="156" spans="1:10" x14ac:dyDescent="0.35">
      <c r="A156" t="str">
        <f t="shared" si="15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1456</v>
      </c>
      <c r="H156" s="4">
        <f>'2021 NSRS wPVGR Adj'!$H13</f>
        <v>1599</v>
      </c>
      <c r="I156" s="4">
        <f t="shared" si="13"/>
        <v>118</v>
      </c>
      <c r="J156">
        <f t="shared" si="14"/>
        <v>143</v>
      </c>
    </row>
    <row r="157" spans="1:10" x14ac:dyDescent="0.35">
      <c r="A157" t="str">
        <f t="shared" si="15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1456</v>
      </c>
      <c r="H157" s="4">
        <f>'2021 NSRS wPVGR Adj'!$H14</f>
        <v>1599</v>
      </c>
      <c r="I157" s="4">
        <f t="shared" si="13"/>
        <v>118</v>
      </c>
      <c r="J157">
        <f t="shared" si="14"/>
        <v>143</v>
      </c>
    </row>
    <row r="158" spans="1:10" x14ac:dyDescent="0.35">
      <c r="A158" t="str">
        <f t="shared" si="15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1456</v>
      </c>
      <c r="H158" s="4">
        <f>'2021 NSRS wPVGR Adj'!$H15</f>
        <v>1599</v>
      </c>
      <c r="I158" s="4">
        <f t="shared" si="13"/>
        <v>118</v>
      </c>
      <c r="J158">
        <f t="shared" si="14"/>
        <v>143</v>
      </c>
    </row>
    <row r="159" spans="1:10" x14ac:dyDescent="0.35">
      <c r="A159" t="str">
        <f t="shared" si="15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1456</v>
      </c>
      <c r="H159" s="4">
        <f>'2021 NSRS wPVGR Adj'!$H16</f>
        <v>1599</v>
      </c>
      <c r="I159" s="4">
        <f t="shared" si="13"/>
        <v>118</v>
      </c>
      <c r="J159">
        <f t="shared" si="14"/>
        <v>143</v>
      </c>
    </row>
    <row r="160" spans="1:10" x14ac:dyDescent="0.35">
      <c r="A160" t="str">
        <f t="shared" si="15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1186</v>
      </c>
      <c r="H160" s="4">
        <f>'2021 NSRS wPVGR Adj'!$H17</f>
        <v>1406</v>
      </c>
      <c r="I160" s="4">
        <f t="shared" si="13"/>
        <v>36</v>
      </c>
      <c r="J160">
        <f t="shared" si="14"/>
        <v>220</v>
      </c>
    </row>
    <row r="161" spans="1:10" x14ac:dyDescent="0.35">
      <c r="A161" t="str">
        <f t="shared" si="15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1186</v>
      </c>
      <c r="H161" s="4">
        <f>'2021 NSRS wPVGR Adj'!$H18</f>
        <v>1406</v>
      </c>
      <c r="I161" s="4">
        <f t="shared" si="13"/>
        <v>36</v>
      </c>
      <c r="J161">
        <f t="shared" si="14"/>
        <v>220</v>
      </c>
    </row>
    <row r="162" spans="1:10" x14ac:dyDescent="0.35">
      <c r="A162" t="str">
        <f t="shared" si="15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1186</v>
      </c>
      <c r="H162" s="4">
        <f>'2021 NSRS wPVGR Adj'!$H19</f>
        <v>1406</v>
      </c>
      <c r="I162" s="4">
        <f t="shared" si="13"/>
        <v>36</v>
      </c>
      <c r="J162">
        <f t="shared" si="14"/>
        <v>220</v>
      </c>
    </row>
    <row r="163" spans="1:10" x14ac:dyDescent="0.35">
      <c r="A163" t="str">
        <f t="shared" si="15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1186</v>
      </c>
      <c r="H163" s="4">
        <f>'2021 NSRS wPVGR Adj'!$H20</f>
        <v>1406</v>
      </c>
      <c r="I163" s="4">
        <f t="shared" si="13"/>
        <v>36</v>
      </c>
      <c r="J163">
        <f t="shared" si="14"/>
        <v>220</v>
      </c>
    </row>
    <row r="164" spans="1:10" x14ac:dyDescent="0.35">
      <c r="A164" t="str">
        <f t="shared" si="15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1204</v>
      </c>
      <c r="H164" s="4">
        <f>'2021 NSRS wPVGR Adj'!$H21</f>
        <v>1276</v>
      </c>
      <c r="I164" s="4">
        <f t="shared" si="13"/>
        <v>87</v>
      </c>
      <c r="J164">
        <f t="shared" si="14"/>
        <v>72</v>
      </c>
    </row>
    <row r="165" spans="1:10" x14ac:dyDescent="0.35">
      <c r="A165" t="str">
        <f t="shared" si="15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1204</v>
      </c>
      <c r="H165" s="4">
        <f>'2021 NSRS wPVGR Adj'!$H22</f>
        <v>1276</v>
      </c>
      <c r="I165" s="4">
        <f t="shared" si="13"/>
        <v>87</v>
      </c>
      <c r="J165">
        <f t="shared" si="14"/>
        <v>72</v>
      </c>
    </row>
    <row r="166" spans="1:10" x14ac:dyDescent="0.35">
      <c r="A166" t="str">
        <f t="shared" si="15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1204</v>
      </c>
      <c r="H166" s="4">
        <f>'2021 NSRS wPVGR Adj'!$H23</f>
        <v>1276</v>
      </c>
      <c r="I166" s="4">
        <f t="shared" si="13"/>
        <v>87</v>
      </c>
      <c r="J166">
        <f t="shared" si="14"/>
        <v>72</v>
      </c>
    </row>
    <row r="167" spans="1:10" x14ac:dyDescent="0.35">
      <c r="A167" t="str">
        <f t="shared" si="15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1204</v>
      </c>
      <c r="H167" s="4">
        <f>'2021 NSRS wPVGR Adj'!$H24</f>
        <v>1276</v>
      </c>
      <c r="I167" s="4">
        <f t="shared" si="13"/>
        <v>87</v>
      </c>
      <c r="J167">
        <f t="shared" si="14"/>
        <v>72</v>
      </c>
    </row>
    <row r="168" spans="1:10" x14ac:dyDescent="0.35">
      <c r="A168" t="str">
        <f t="shared" si="15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 wPVGR Adj'!$H25</f>
        <v>1110</v>
      </c>
      <c r="I168" s="4">
        <f t="shared" si="13"/>
        <v>128</v>
      </c>
      <c r="J168">
        <f t="shared" si="14"/>
        <v>0</v>
      </c>
    </row>
    <row r="169" spans="1:10" x14ac:dyDescent="0.35">
      <c r="A169" t="str">
        <f t="shared" si="15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 wPVGR Adj'!$H26</f>
        <v>1110</v>
      </c>
      <c r="I169" s="4">
        <f t="shared" si="13"/>
        <v>128</v>
      </c>
      <c r="J169">
        <f t="shared" si="14"/>
        <v>0</v>
      </c>
    </row>
    <row r="170" spans="1:10" x14ac:dyDescent="0.35">
      <c r="A170" t="str">
        <f t="shared" ref="A170:A194" si="16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NSRS'!$I3</f>
        <v>1183</v>
      </c>
      <c r="H170" s="4">
        <f>'2021 NSRS wPVGR Adj'!$I3</f>
        <v>1183</v>
      </c>
      <c r="I170" s="4">
        <f t="shared" si="13"/>
        <v>11</v>
      </c>
      <c r="J170">
        <f t="shared" si="14"/>
        <v>0</v>
      </c>
    </row>
    <row r="171" spans="1:10" x14ac:dyDescent="0.35">
      <c r="A171" t="str">
        <f t="shared" si="16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NSRS'!$I4</f>
        <v>1183</v>
      </c>
      <c r="H171" s="4">
        <f>'2021 NSRS wPVGR Adj'!$I4</f>
        <v>1183</v>
      </c>
      <c r="I171" s="4">
        <f t="shared" si="13"/>
        <v>11</v>
      </c>
      <c r="J171">
        <f t="shared" si="14"/>
        <v>0</v>
      </c>
    </row>
    <row r="172" spans="1:10" x14ac:dyDescent="0.35">
      <c r="A172" t="str">
        <f t="shared" si="16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NSRS'!$I5</f>
        <v>1409</v>
      </c>
      <c r="H172" s="4">
        <f>'2021 NSRS wPVGR Adj'!$I5</f>
        <v>1409</v>
      </c>
      <c r="I172" s="4">
        <f t="shared" si="13"/>
        <v>8</v>
      </c>
      <c r="J172">
        <f t="shared" si="14"/>
        <v>0</v>
      </c>
    </row>
    <row r="173" spans="1:10" x14ac:dyDescent="0.35">
      <c r="A173" t="str">
        <f t="shared" si="16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NSRS'!$I6</f>
        <v>1409</v>
      </c>
      <c r="H173" s="4">
        <f>'2021 NSRS wPVGR Adj'!$I6</f>
        <v>1409</v>
      </c>
      <c r="I173" s="4">
        <f t="shared" si="13"/>
        <v>8</v>
      </c>
      <c r="J173">
        <f t="shared" si="14"/>
        <v>0</v>
      </c>
    </row>
    <row r="174" spans="1:10" x14ac:dyDescent="0.35">
      <c r="A174" t="str">
        <f t="shared" si="16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NSRS'!$I7</f>
        <v>1409</v>
      </c>
      <c r="H174" s="4">
        <f>'2021 NSRS wPVGR Adj'!$I7</f>
        <v>1409</v>
      </c>
      <c r="I174" s="4">
        <f t="shared" si="13"/>
        <v>8</v>
      </c>
      <c r="J174">
        <f t="shared" si="14"/>
        <v>0</v>
      </c>
    </row>
    <row r="175" spans="1:10" x14ac:dyDescent="0.35">
      <c r="A175" t="str">
        <f t="shared" si="16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NSRS'!$I8</f>
        <v>1409</v>
      </c>
      <c r="H175" s="4">
        <f>'2021 NSRS wPVGR Adj'!$I8</f>
        <v>1409</v>
      </c>
      <c r="I175" s="4">
        <f t="shared" si="13"/>
        <v>8</v>
      </c>
      <c r="J175">
        <f t="shared" si="14"/>
        <v>0</v>
      </c>
    </row>
    <row r="176" spans="1:10" x14ac:dyDescent="0.35">
      <c r="A176" t="str">
        <f t="shared" si="16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NSRS'!$I9</f>
        <v>1500</v>
      </c>
      <c r="H176" s="4">
        <f>'2021 NSRS wPVGR Adj'!$I9</f>
        <v>1607</v>
      </c>
      <c r="I176" s="4">
        <f t="shared" si="13"/>
        <v>255</v>
      </c>
      <c r="J176">
        <f t="shared" si="14"/>
        <v>107</v>
      </c>
    </row>
    <row r="177" spans="1:10" x14ac:dyDescent="0.35">
      <c r="A177" t="str">
        <f t="shared" si="16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NSRS'!$I10</f>
        <v>1500</v>
      </c>
      <c r="H177" s="4">
        <f>'2021 NSRS wPVGR Adj'!$I10</f>
        <v>1607</v>
      </c>
      <c r="I177" s="4">
        <f t="shared" si="13"/>
        <v>255</v>
      </c>
      <c r="J177">
        <f t="shared" si="14"/>
        <v>107</v>
      </c>
    </row>
    <row r="178" spans="1:10" x14ac:dyDescent="0.35">
      <c r="A178" t="str">
        <f t="shared" si="16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NSRS'!$I11</f>
        <v>1500</v>
      </c>
      <c r="H178" s="4">
        <f>'2021 NSRS wPVGR Adj'!$I11</f>
        <v>1607</v>
      </c>
      <c r="I178" s="4">
        <f t="shared" si="13"/>
        <v>255</v>
      </c>
      <c r="J178">
        <f t="shared" si="14"/>
        <v>107</v>
      </c>
    </row>
    <row r="179" spans="1:10" x14ac:dyDescent="0.35">
      <c r="A179" t="str">
        <f t="shared" si="16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NSRS'!$I12</f>
        <v>1500</v>
      </c>
      <c r="H179" s="4">
        <f>'2021 NSRS wPVGR Adj'!$I12</f>
        <v>1607</v>
      </c>
      <c r="I179" s="4">
        <f t="shared" si="13"/>
        <v>255</v>
      </c>
      <c r="J179">
        <f t="shared" si="14"/>
        <v>107</v>
      </c>
    </row>
    <row r="180" spans="1:10" x14ac:dyDescent="0.35">
      <c r="A180" t="str">
        <f t="shared" si="16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NSRS'!$I13</f>
        <v>1667</v>
      </c>
      <c r="H180" s="4">
        <f>'2021 NSRS wPVGR Adj'!$I13</f>
        <v>1814</v>
      </c>
      <c r="I180" s="4">
        <f t="shared" si="13"/>
        <v>109</v>
      </c>
      <c r="J180">
        <f t="shared" si="14"/>
        <v>147</v>
      </c>
    </row>
    <row r="181" spans="1:10" x14ac:dyDescent="0.35">
      <c r="A181" t="str">
        <f t="shared" si="16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NSRS'!$I14</f>
        <v>1667</v>
      </c>
      <c r="H181" s="4">
        <f>'2021 NSRS wPVGR Adj'!$I14</f>
        <v>1814</v>
      </c>
      <c r="I181" s="4">
        <f t="shared" si="13"/>
        <v>109</v>
      </c>
      <c r="J181">
        <f t="shared" si="14"/>
        <v>147</v>
      </c>
    </row>
    <row r="182" spans="1:10" x14ac:dyDescent="0.35">
      <c r="A182" t="str">
        <f t="shared" si="16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NSRS'!$I15</f>
        <v>1667</v>
      </c>
      <c r="H182" s="4">
        <f>'2021 NSRS wPVGR Adj'!$I15</f>
        <v>1814</v>
      </c>
      <c r="I182" s="4">
        <f t="shared" si="13"/>
        <v>109</v>
      </c>
      <c r="J182">
        <f t="shared" si="14"/>
        <v>147</v>
      </c>
    </row>
    <row r="183" spans="1:10" x14ac:dyDescent="0.35">
      <c r="A183" t="str">
        <f t="shared" si="16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NSRS'!$I16</f>
        <v>1667</v>
      </c>
      <c r="H183" s="4">
        <f>'2021 NSRS wPVGR Adj'!$I16</f>
        <v>1814</v>
      </c>
      <c r="I183" s="4">
        <f t="shared" si="13"/>
        <v>109</v>
      </c>
      <c r="J183">
        <f t="shared" si="14"/>
        <v>147</v>
      </c>
    </row>
    <row r="184" spans="1:10" x14ac:dyDescent="0.35">
      <c r="A184" t="str">
        <f t="shared" si="16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NSRS'!$I17</f>
        <v>1158</v>
      </c>
      <c r="H184" s="4">
        <f>'2021 NSRS wPVGR Adj'!$I17</f>
        <v>1385</v>
      </c>
      <c r="I184" s="4">
        <f t="shared" si="13"/>
        <v>1</v>
      </c>
      <c r="J184">
        <f t="shared" si="14"/>
        <v>227</v>
      </c>
    </row>
    <row r="185" spans="1:10" x14ac:dyDescent="0.35">
      <c r="A185" t="str">
        <f t="shared" si="16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NSRS'!$I18</f>
        <v>1158</v>
      </c>
      <c r="H185" s="4">
        <f>'2021 NSRS wPVGR Adj'!$I18</f>
        <v>1385</v>
      </c>
      <c r="I185" s="4">
        <f t="shared" si="13"/>
        <v>1</v>
      </c>
      <c r="J185">
        <f t="shared" si="14"/>
        <v>227</v>
      </c>
    </row>
    <row r="186" spans="1:10" x14ac:dyDescent="0.35">
      <c r="A186" t="str">
        <f t="shared" si="16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NSRS'!$I19</f>
        <v>1158</v>
      </c>
      <c r="H186" s="4">
        <f>'2021 NSRS wPVGR Adj'!$I19</f>
        <v>1385</v>
      </c>
      <c r="I186" s="4">
        <f t="shared" si="13"/>
        <v>1</v>
      </c>
      <c r="J186">
        <f t="shared" si="14"/>
        <v>227</v>
      </c>
    </row>
    <row r="187" spans="1:10" x14ac:dyDescent="0.35">
      <c r="A187" t="str">
        <f t="shared" si="16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NSRS'!$I20</f>
        <v>1158</v>
      </c>
      <c r="H187" s="4">
        <f>'2021 NSRS wPVGR Adj'!$I20</f>
        <v>1385</v>
      </c>
      <c r="I187" s="4">
        <f t="shared" si="13"/>
        <v>1</v>
      </c>
      <c r="J187">
        <f t="shared" si="14"/>
        <v>227</v>
      </c>
    </row>
    <row r="188" spans="1:10" x14ac:dyDescent="0.35">
      <c r="A188" t="str">
        <f t="shared" si="16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NSRS'!$I21</f>
        <v>1156</v>
      </c>
      <c r="H188" s="4">
        <f>'2021 NSRS wPVGR Adj'!$I21</f>
        <v>1230</v>
      </c>
      <c r="I188" s="4">
        <f t="shared" si="13"/>
        <v>42</v>
      </c>
      <c r="J188">
        <f t="shared" si="14"/>
        <v>74</v>
      </c>
    </row>
    <row r="189" spans="1:10" x14ac:dyDescent="0.35">
      <c r="A189" t="str">
        <f t="shared" si="16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NSRS'!$I22</f>
        <v>1156</v>
      </c>
      <c r="H189" s="4">
        <f>'2021 NSRS wPVGR Adj'!$I22</f>
        <v>1230</v>
      </c>
      <c r="I189" s="4">
        <f t="shared" si="13"/>
        <v>42</v>
      </c>
      <c r="J189">
        <f t="shared" si="14"/>
        <v>74</v>
      </c>
    </row>
    <row r="190" spans="1:10" x14ac:dyDescent="0.35">
      <c r="A190" t="str">
        <f t="shared" si="16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NSRS'!$I23</f>
        <v>1156</v>
      </c>
      <c r="H190" s="4">
        <f>'2021 NSRS wPVGR Adj'!$I23</f>
        <v>1230</v>
      </c>
      <c r="I190" s="4">
        <f t="shared" si="13"/>
        <v>42</v>
      </c>
      <c r="J190">
        <f t="shared" si="14"/>
        <v>74</v>
      </c>
    </row>
    <row r="191" spans="1:10" x14ac:dyDescent="0.35">
      <c r="A191" t="str">
        <f t="shared" si="16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NSRS'!$I24</f>
        <v>1156</v>
      </c>
      <c r="H191" s="4">
        <f>'2021 NSRS wPVGR Adj'!$I24</f>
        <v>1230</v>
      </c>
      <c r="I191" s="4">
        <f t="shared" si="13"/>
        <v>42</v>
      </c>
      <c r="J191">
        <f t="shared" si="14"/>
        <v>74</v>
      </c>
    </row>
    <row r="192" spans="1:10" x14ac:dyDescent="0.35">
      <c r="A192" t="str">
        <f t="shared" si="16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NSRS'!$I25</f>
        <v>1183</v>
      </c>
      <c r="H192" s="4">
        <f>'2021 NSRS wPVGR Adj'!$I25</f>
        <v>1183</v>
      </c>
      <c r="I192" s="4">
        <f t="shared" si="13"/>
        <v>11</v>
      </c>
      <c r="J192">
        <f t="shared" si="14"/>
        <v>0</v>
      </c>
    </row>
    <row r="193" spans="1:10" x14ac:dyDescent="0.35">
      <c r="A193" t="str">
        <f t="shared" si="16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NSRS'!$I26</f>
        <v>1183</v>
      </c>
      <c r="H193" s="4">
        <f>'2021 NSRS wPVGR Adj'!$I26</f>
        <v>1183</v>
      </c>
      <c r="I193" s="4">
        <f t="shared" si="13"/>
        <v>11</v>
      </c>
      <c r="J193">
        <f t="shared" si="14"/>
        <v>0</v>
      </c>
    </row>
    <row r="194" spans="1:10" x14ac:dyDescent="0.35">
      <c r="A194" t="str">
        <f t="shared" si="16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NSRS'!$J3</f>
        <v>0</v>
      </c>
      <c r="H194" s="4">
        <f>'2021 NSRS wPVGR Adj'!$J3</f>
        <v>0</v>
      </c>
      <c r="I194" s="4">
        <f t="shared" si="13"/>
        <v>1215</v>
      </c>
      <c r="J194">
        <f t="shared" si="14"/>
        <v>0</v>
      </c>
    </row>
    <row r="195" spans="1:10" x14ac:dyDescent="0.35">
      <c r="A195" t="str">
        <f t="shared" ref="A195:A234" si="17">TEXT(B195, "mmm")</f>
        <v>Sep</v>
      </c>
      <c r="B195" s="9">
        <f>DATE(2018, MONTH(DATEVALUE('[1]2019 NSRS'!$J$2&amp;" 1")), 1)</f>
        <v>43344</v>
      </c>
      <c r="C195" s="9" t="str">
        <f t="shared" ref="C195:C258" si="1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NSRS'!$J4</f>
        <v>0</v>
      </c>
      <c r="H195" s="4">
        <f>'2021 NSRS wPVGR Adj'!$J4</f>
        <v>0</v>
      </c>
      <c r="I195" s="4">
        <f t="shared" ref="I195:I258" si="19">ABS(G195-F195)</f>
        <v>1215</v>
      </c>
      <c r="J195">
        <f t="shared" ref="J195:J258" si="20">ABS(H195-G195)</f>
        <v>0</v>
      </c>
    </row>
    <row r="196" spans="1:10" x14ac:dyDescent="0.35">
      <c r="A196" t="str">
        <f t="shared" si="17"/>
        <v>Sep</v>
      </c>
      <c r="B196" s="9">
        <f>DATE(2018, MONTH(DATEVALUE('[1]2019 NSRS'!$J$2&amp;" 1")), 1)</f>
        <v>43344</v>
      </c>
      <c r="C196" s="9" t="str">
        <f t="shared" si="18"/>
        <v>b. HE3-6</v>
      </c>
      <c r="D196">
        <v>3</v>
      </c>
      <c r="E196" t="s">
        <v>15</v>
      </c>
      <c r="F196" s="4">
        <f>'2020 NSRS'!$J5</f>
        <v>1337</v>
      </c>
      <c r="G196" s="4">
        <f>'2021 NSRS'!$J5</f>
        <v>0</v>
      </c>
      <c r="H196" s="4">
        <f>'2021 NSRS wPVGR Adj'!$J5</f>
        <v>0</v>
      </c>
      <c r="I196" s="4">
        <f t="shared" si="19"/>
        <v>1337</v>
      </c>
      <c r="J196">
        <f t="shared" si="20"/>
        <v>0</v>
      </c>
    </row>
    <row r="197" spans="1:10" x14ac:dyDescent="0.35">
      <c r="A197" t="str">
        <f t="shared" si="17"/>
        <v>Sep</v>
      </c>
      <c r="B197" s="9">
        <f>DATE(2018, MONTH(DATEVALUE('[1]2019 NSRS'!$J$2&amp;" 1")), 1)</f>
        <v>43344</v>
      </c>
      <c r="C197" s="9" t="str">
        <f t="shared" si="18"/>
        <v>b. HE3-6</v>
      </c>
      <c r="D197">
        <v>4</v>
      </c>
      <c r="E197" t="s">
        <v>15</v>
      </c>
      <c r="F197" s="4">
        <f>'2020 NSRS'!$J6</f>
        <v>1337</v>
      </c>
      <c r="G197" s="4">
        <f>'2021 NSRS'!$J6</f>
        <v>0</v>
      </c>
      <c r="H197" s="4">
        <f>'2021 NSRS wPVGR Adj'!$J6</f>
        <v>0</v>
      </c>
      <c r="I197" s="4">
        <f t="shared" si="19"/>
        <v>1337</v>
      </c>
      <c r="J197">
        <f t="shared" si="20"/>
        <v>0</v>
      </c>
    </row>
    <row r="198" spans="1:10" x14ac:dyDescent="0.35">
      <c r="A198" t="str">
        <f t="shared" si="17"/>
        <v>Sep</v>
      </c>
      <c r="B198" s="9">
        <f>DATE(2018, MONTH(DATEVALUE('[1]2019 NSRS'!$J$2&amp;" 1")), 1)</f>
        <v>43344</v>
      </c>
      <c r="C198" s="9" t="str">
        <f t="shared" si="18"/>
        <v>b. HE3-6</v>
      </c>
      <c r="D198">
        <v>5</v>
      </c>
      <c r="E198" t="s">
        <v>15</v>
      </c>
      <c r="F198" s="4">
        <f>'2020 NSRS'!$J7</f>
        <v>1337</v>
      </c>
      <c r="G198" s="4">
        <f>'2021 NSRS'!$J7</f>
        <v>0</v>
      </c>
      <c r="H198" s="4">
        <f>'2021 NSRS wPVGR Adj'!$J7</f>
        <v>0</v>
      </c>
      <c r="I198" s="4">
        <f t="shared" si="19"/>
        <v>1337</v>
      </c>
      <c r="J198">
        <f t="shared" si="20"/>
        <v>0</v>
      </c>
    </row>
    <row r="199" spans="1:10" x14ac:dyDescent="0.35">
      <c r="A199" t="str">
        <f t="shared" si="17"/>
        <v>Sep</v>
      </c>
      <c r="B199" s="9">
        <f>DATE(2018, MONTH(DATEVALUE('[1]2019 NSRS'!$J$2&amp;" 1")), 1)</f>
        <v>43344</v>
      </c>
      <c r="C199" s="9" t="str">
        <f t="shared" si="18"/>
        <v>b. HE3-6</v>
      </c>
      <c r="D199">
        <v>6</v>
      </c>
      <c r="E199" t="s">
        <v>15</v>
      </c>
      <c r="F199" s="4">
        <f>'2020 NSRS'!$J8</f>
        <v>1337</v>
      </c>
      <c r="G199" s="4">
        <f>'2021 NSRS'!$J8</f>
        <v>0</v>
      </c>
      <c r="H199" s="4">
        <f>'2021 NSRS wPVGR Adj'!$J8</f>
        <v>0</v>
      </c>
      <c r="I199" s="4">
        <f t="shared" si="19"/>
        <v>1337</v>
      </c>
      <c r="J199">
        <f t="shared" si="20"/>
        <v>0</v>
      </c>
    </row>
    <row r="200" spans="1:10" x14ac:dyDescent="0.35">
      <c r="A200" t="str">
        <f t="shared" si="17"/>
        <v>Sep</v>
      </c>
      <c r="B200" s="9">
        <f>DATE(2018, MONTH(DATEVALUE('[1]2019 NSRS'!$J$2&amp;" 1")), 1)</f>
        <v>43344</v>
      </c>
      <c r="C200" s="9" t="str">
        <f t="shared" si="18"/>
        <v>c. HE7-10</v>
      </c>
      <c r="D200">
        <v>7</v>
      </c>
      <c r="E200" t="s">
        <v>15</v>
      </c>
      <c r="F200" s="4">
        <f>'2020 NSRS'!$J9</f>
        <v>1490</v>
      </c>
      <c r="G200" s="4">
        <f>'2021 NSRS'!$J9</f>
        <v>0</v>
      </c>
      <c r="H200" s="4">
        <f>'2021 NSRS wPVGR Adj'!$J9</f>
        <v>0</v>
      </c>
      <c r="I200" s="4">
        <f t="shared" si="19"/>
        <v>1490</v>
      </c>
      <c r="J200">
        <f t="shared" si="20"/>
        <v>0</v>
      </c>
    </row>
    <row r="201" spans="1:10" x14ac:dyDescent="0.35">
      <c r="A201" t="str">
        <f t="shared" si="17"/>
        <v>Sep</v>
      </c>
      <c r="B201" s="9">
        <f>DATE(2018, MONTH(DATEVALUE('[1]2019 NSRS'!$J$2&amp;" 1")), 1)</f>
        <v>43344</v>
      </c>
      <c r="C201" s="9" t="str">
        <f t="shared" si="18"/>
        <v>c. HE7-10</v>
      </c>
      <c r="D201">
        <v>8</v>
      </c>
      <c r="E201" t="s">
        <v>15</v>
      </c>
      <c r="F201" s="4">
        <f>'2020 NSRS'!$J10</f>
        <v>1490</v>
      </c>
      <c r="G201" s="4">
        <f>'2021 NSRS'!$J10</f>
        <v>0</v>
      </c>
      <c r="H201" s="4">
        <f>'2021 NSRS wPVGR Adj'!$J10</f>
        <v>0</v>
      </c>
      <c r="I201" s="4">
        <f t="shared" si="19"/>
        <v>1490</v>
      </c>
      <c r="J201">
        <f t="shared" si="20"/>
        <v>0</v>
      </c>
    </row>
    <row r="202" spans="1:10" x14ac:dyDescent="0.35">
      <c r="A202" t="str">
        <f t="shared" si="17"/>
        <v>Sep</v>
      </c>
      <c r="B202" s="9">
        <f>DATE(2018, MONTH(DATEVALUE('[1]2019 NSRS'!$J$2&amp;" 1")), 1)</f>
        <v>43344</v>
      </c>
      <c r="C202" s="9" t="str">
        <f t="shared" si="18"/>
        <v>c. HE7-10</v>
      </c>
      <c r="D202">
        <v>9</v>
      </c>
      <c r="E202" t="s">
        <v>15</v>
      </c>
      <c r="F202" s="4">
        <f>'2020 NSRS'!$J11</f>
        <v>1490</v>
      </c>
      <c r="G202" s="4">
        <f>'2021 NSRS'!$J11</f>
        <v>0</v>
      </c>
      <c r="H202" s="4">
        <f>'2021 NSRS wPVGR Adj'!$J11</f>
        <v>0</v>
      </c>
      <c r="I202" s="4">
        <f t="shared" si="19"/>
        <v>1490</v>
      </c>
      <c r="J202">
        <f t="shared" si="20"/>
        <v>0</v>
      </c>
    </row>
    <row r="203" spans="1:10" x14ac:dyDescent="0.35">
      <c r="A203" t="str">
        <f t="shared" si="17"/>
        <v>Sep</v>
      </c>
      <c r="B203" s="9">
        <f>DATE(2018, MONTH(DATEVALUE('[1]2019 NSRS'!$J$2&amp;" 1")), 1)</f>
        <v>43344</v>
      </c>
      <c r="C203" s="9" t="str">
        <f t="shared" si="18"/>
        <v>c. HE7-10</v>
      </c>
      <c r="D203">
        <v>10</v>
      </c>
      <c r="E203" t="s">
        <v>15</v>
      </c>
      <c r="F203" s="4">
        <f>'2020 NSRS'!$J12</f>
        <v>1490</v>
      </c>
      <c r="G203" s="4">
        <f>'2021 NSRS'!$J12</f>
        <v>0</v>
      </c>
      <c r="H203" s="4">
        <f>'2021 NSRS wPVGR Adj'!$J12</f>
        <v>0</v>
      </c>
      <c r="I203" s="4">
        <f t="shared" si="19"/>
        <v>1490</v>
      </c>
      <c r="J203">
        <f t="shared" si="20"/>
        <v>0</v>
      </c>
    </row>
    <row r="204" spans="1:10" x14ac:dyDescent="0.35">
      <c r="A204" t="str">
        <f t="shared" si="17"/>
        <v>Sep</v>
      </c>
      <c r="B204" s="9">
        <f>DATE(2018, MONTH(DATEVALUE('[1]2019 NSRS'!$J$2&amp;" 1")), 1)</f>
        <v>43344</v>
      </c>
      <c r="C204" s="9" t="str">
        <f t="shared" si="18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NSRS'!$J13</f>
        <v>0</v>
      </c>
      <c r="H204" s="4">
        <f>'2021 NSRS wPVGR Adj'!$J13</f>
        <v>0</v>
      </c>
      <c r="I204" s="4">
        <f t="shared" si="19"/>
        <v>1869</v>
      </c>
      <c r="J204">
        <f t="shared" si="20"/>
        <v>0</v>
      </c>
    </row>
    <row r="205" spans="1:10" x14ac:dyDescent="0.35">
      <c r="A205" t="str">
        <f t="shared" si="17"/>
        <v>Sep</v>
      </c>
      <c r="B205" s="9">
        <f>DATE(2018, MONTH(DATEVALUE('[1]2019 NSRS'!$J$2&amp;" 1")), 1)</f>
        <v>43344</v>
      </c>
      <c r="C205" s="9" t="str">
        <f t="shared" si="18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NSRS'!$J14</f>
        <v>0</v>
      </c>
      <c r="H205" s="4">
        <f>'2021 NSRS wPVGR Adj'!$J14</f>
        <v>0</v>
      </c>
      <c r="I205" s="4">
        <f t="shared" si="19"/>
        <v>1869</v>
      </c>
      <c r="J205">
        <f t="shared" si="20"/>
        <v>0</v>
      </c>
    </row>
    <row r="206" spans="1:10" x14ac:dyDescent="0.35">
      <c r="A206" t="str">
        <f t="shared" si="17"/>
        <v>Sep</v>
      </c>
      <c r="B206" s="9">
        <f>DATE(2018, MONTH(DATEVALUE('[1]2019 NSRS'!$J$2&amp;" 1")), 1)</f>
        <v>43344</v>
      </c>
      <c r="C206" s="9" t="str">
        <f t="shared" si="18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NSRS'!$J15</f>
        <v>0</v>
      </c>
      <c r="H206" s="4">
        <f>'2021 NSRS wPVGR Adj'!$J15</f>
        <v>0</v>
      </c>
      <c r="I206" s="4">
        <f t="shared" si="19"/>
        <v>1869</v>
      </c>
      <c r="J206">
        <f t="shared" si="20"/>
        <v>0</v>
      </c>
    </row>
    <row r="207" spans="1:10" x14ac:dyDescent="0.35">
      <c r="A207" t="str">
        <f t="shared" si="17"/>
        <v>Sep</v>
      </c>
      <c r="B207" s="9">
        <f>DATE(2018, MONTH(DATEVALUE('[1]2019 NSRS'!$J$2&amp;" 1")), 1)</f>
        <v>43344</v>
      </c>
      <c r="C207" s="9" t="str">
        <f t="shared" si="18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NSRS'!$J16</f>
        <v>0</v>
      </c>
      <c r="H207" s="4">
        <f>'2021 NSRS wPVGR Adj'!$J16</f>
        <v>0</v>
      </c>
      <c r="I207" s="4">
        <f t="shared" si="19"/>
        <v>1869</v>
      </c>
      <c r="J207">
        <f t="shared" si="20"/>
        <v>0</v>
      </c>
    </row>
    <row r="208" spans="1:10" x14ac:dyDescent="0.35">
      <c r="A208" t="str">
        <f t="shared" si="17"/>
        <v>Sep</v>
      </c>
      <c r="B208" s="9">
        <f>DATE(2018, MONTH(DATEVALUE('[1]2019 NSRS'!$J$2&amp;" 1")), 1)</f>
        <v>43344</v>
      </c>
      <c r="C208" s="9" t="str">
        <f t="shared" si="18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NSRS'!$J17</f>
        <v>0</v>
      </c>
      <c r="H208" s="4">
        <f>'2021 NSRS wPVGR Adj'!$J17</f>
        <v>0</v>
      </c>
      <c r="I208" s="4">
        <f t="shared" si="19"/>
        <v>1150</v>
      </c>
      <c r="J208">
        <f t="shared" si="20"/>
        <v>0</v>
      </c>
    </row>
    <row r="209" spans="1:10" x14ac:dyDescent="0.35">
      <c r="A209" t="str">
        <f t="shared" si="17"/>
        <v>Sep</v>
      </c>
      <c r="B209" s="9">
        <f>DATE(2018, MONTH(DATEVALUE('[1]2019 NSRS'!$J$2&amp;" 1")), 1)</f>
        <v>43344</v>
      </c>
      <c r="C209" s="9" t="str">
        <f t="shared" si="18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NSRS'!$J18</f>
        <v>0</v>
      </c>
      <c r="H209" s="4">
        <f>'2021 NSRS wPVGR Adj'!$J18</f>
        <v>0</v>
      </c>
      <c r="I209" s="4">
        <f t="shared" si="19"/>
        <v>1150</v>
      </c>
      <c r="J209">
        <f t="shared" si="20"/>
        <v>0</v>
      </c>
    </row>
    <row r="210" spans="1:10" x14ac:dyDescent="0.35">
      <c r="A210" t="str">
        <f t="shared" si="17"/>
        <v>Sep</v>
      </c>
      <c r="B210" s="9">
        <f>DATE(2018, MONTH(DATEVALUE('[1]2019 NSRS'!$J$2&amp;" 1")), 1)</f>
        <v>43344</v>
      </c>
      <c r="C210" s="9" t="str">
        <f t="shared" si="18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NSRS'!$J19</f>
        <v>0</v>
      </c>
      <c r="H210" s="4">
        <f>'2021 NSRS wPVGR Adj'!$J19</f>
        <v>0</v>
      </c>
      <c r="I210" s="4">
        <f t="shared" si="19"/>
        <v>1150</v>
      </c>
      <c r="J210">
        <f t="shared" si="20"/>
        <v>0</v>
      </c>
    </row>
    <row r="211" spans="1:10" x14ac:dyDescent="0.35">
      <c r="A211" t="str">
        <f t="shared" si="17"/>
        <v>Sep</v>
      </c>
      <c r="B211" s="9">
        <f>DATE(2018, MONTH(DATEVALUE('[1]2019 NSRS'!$J$2&amp;" 1")), 1)</f>
        <v>43344</v>
      </c>
      <c r="C211" s="9" t="str">
        <f t="shared" si="18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NSRS'!$J20</f>
        <v>0</v>
      </c>
      <c r="H211" s="4">
        <f>'2021 NSRS wPVGR Adj'!$J20</f>
        <v>0</v>
      </c>
      <c r="I211" s="4">
        <f t="shared" si="19"/>
        <v>1150</v>
      </c>
      <c r="J211">
        <f t="shared" si="20"/>
        <v>0</v>
      </c>
    </row>
    <row r="212" spans="1:10" x14ac:dyDescent="0.35">
      <c r="A212" t="str">
        <f t="shared" si="17"/>
        <v>Sep</v>
      </c>
      <c r="B212" s="9">
        <f>DATE(2018, MONTH(DATEVALUE('[1]2019 NSRS'!$J$2&amp;" 1")), 1)</f>
        <v>43344</v>
      </c>
      <c r="C212" s="9" t="str">
        <f t="shared" si="18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NSRS'!$J21</f>
        <v>0</v>
      </c>
      <c r="H212" s="4">
        <f>'2021 NSRS wPVGR Adj'!$J21</f>
        <v>0</v>
      </c>
      <c r="I212" s="4">
        <f t="shared" si="19"/>
        <v>1263</v>
      </c>
      <c r="J212">
        <f t="shared" si="20"/>
        <v>0</v>
      </c>
    </row>
    <row r="213" spans="1:10" x14ac:dyDescent="0.35">
      <c r="A213" t="str">
        <f t="shared" si="17"/>
        <v>Sep</v>
      </c>
      <c r="B213" s="9">
        <f>DATE(2018, MONTH(DATEVALUE('[1]2019 NSRS'!$J$2&amp;" 1")), 1)</f>
        <v>43344</v>
      </c>
      <c r="C213" s="9" t="str">
        <f t="shared" si="18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NSRS'!$J22</f>
        <v>0</v>
      </c>
      <c r="H213" s="4">
        <f>'2021 NSRS wPVGR Adj'!$J22</f>
        <v>0</v>
      </c>
      <c r="I213" s="4">
        <f t="shared" si="19"/>
        <v>1263</v>
      </c>
      <c r="J213">
        <f t="shared" si="20"/>
        <v>0</v>
      </c>
    </row>
    <row r="214" spans="1:10" x14ac:dyDescent="0.35">
      <c r="A214" t="str">
        <f t="shared" si="17"/>
        <v>Sep</v>
      </c>
      <c r="B214" s="9">
        <f>DATE(2018, MONTH(DATEVALUE('[1]2019 NSRS'!$J$2&amp;" 1")), 1)</f>
        <v>43344</v>
      </c>
      <c r="C214" s="9" t="str">
        <f t="shared" si="18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NSRS'!$J23</f>
        <v>0</v>
      </c>
      <c r="H214" s="4">
        <f>'2021 NSRS wPVGR Adj'!$J23</f>
        <v>0</v>
      </c>
      <c r="I214" s="4">
        <f t="shared" si="19"/>
        <v>1263</v>
      </c>
      <c r="J214">
        <f t="shared" si="20"/>
        <v>0</v>
      </c>
    </row>
    <row r="215" spans="1:10" x14ac:dyDescent="0.35">
      <c r="A215" t="str">
        <f t="shared" si="17"/>
        <v>Sep</v>
      </c>
      <c r="B215" s="9">
        <f>DATE(2018, MONTH(DATEVALUE('[1]2019 NSRS'!$J$2&amp;" 1")), 1)</f>
        <v>43344</v>
      </c>
      <c r="C215" s="9" t="str">
        <f t="shared" si="18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NSRS'!$J24</f>
        <v>0</v>
      </c>
      <c r="H215" s="4">
        <f>'2021 NSRS wPVGR Adj'!$J24</f>
        <v>0</v>
      </c>
      <c r="I215" s="4">
        <f t="shared" si="19"/>
        <v>1263</v>
      </c>
      <c r="J215">
        <f t="shared" si="20"/>
        <v>0</v>
      </c>
    </row>
    <row r="216" spans="1:10" x14ac:dyDescent="0.35">
      <c r="A216" t="str">
        <f t="shared" si="17"/>
        <v>Sep</v>
      </c>
      <c r="B216" s="9">
        <f>DATE(2018, MONTH(DATEVALUE('[1]2019 NSRS'!$J$2&amp;" 1")), 1)</f>
        <v>43344</v>
      </c>
      <c r="C216" s="9" t="str">
        <f t="shared" si="18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NSRS'!$J25</f>
        <v>0</v>
      </c>
      <c r="H216" s="4">
        <f>'2021 NSRS wPVGR Adj'!$J25</f>
        <v>0</v>
      </c>
      <c r="I216" s="4">
        <f t="shared" si="19"/>
        <v>1215</v>
      </c>
      <c r="J216">
        <f t="shared" si="20"/>
        <v>0</v>
      </c>
    </row>
    <row r="217" spans="1:10" x14ac:dyDescent="0.35">
      <c r="A217" t="str">
        <f t="shared" si="17"/>
        <v>Sep</v>
      </c>
      <c r="B217" s="9">
        <f>DATE(2018, MONTH(DATEVALUE('[1]2019 NSRS'!$J$2&amp;" 1")), 1)</f>
        <v>43344</v>
      </c>
      <c r="C217" s="9" t="str">
        <f t="shared" si="18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NSRS'!$J26</f>
        <v>0</v>
      </c>
      <c r="H217" s="4">
        <f>'2021 NSRS wPVGR Adj'!$J26</f>
        <v>0</v>
      </c>
      <c r="I217" s="4">
        <f t="shared" si="19"/>
        <v>1215</v>
      </c>
      <c r="J217">
        <f t="shared" si="20"/>
        <v>0</v>
      </c>
    </row>
    <row r="218" spans="1:10" x14ac:dyDescent="0.35">
      <c r="A218" t="str">
        <f t="shared" si="17"/>
        <v>Oct</v>
      </c>
      <c r="B218" s="9">
        <f>DATE(2018, MONTH(DATEVALUE('[1]2019 NSRS'!$K$2&amp;" 1")), 1)</f>
        <v>43374</v>
      </c>
      <c r="C218" s="9" t="str">
        <f t="shared" si="18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NSRS'!$K3</f>
        <v>0</v>
      </c>
      <c r="H218" s="4">
        <f>'2021 NSRS wPVGR Adj'!$K3</f>
        <v>0</v>
      </c>
      <c r="I218" s="4">
        <f t="shared" si="19"/>
        <v>1092</v>
      </c>
      <c r="J218">
        <f t="shared" si="20"/>
        <v>0</v>
      </c>
    </row>
    <row r="219" spans="1:10" x14ac:dyDescent="0.35">
      <c r="A219" t="str">
        <f t="shared" si="17"/>
        <v>Oct</v>
      </c>
      <c r="B219" s="9">
        <f>DATE(2018, MONTH(DATEVALUE('[1]2019 NSRS'!$K$2&amp;" 1")), 1)</f>
        <v>43374</v>
      </c>
      <c r="C219" s="9" t="str">
        <f t="shared" si="18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NSRS'!$K4</f>
        <v>0</v>
      </c>
      <c r="H219" s="4">
        <f>'2021 NSRS wPVGR Adj'!$K4</f>
        <v>0</v>
      </c>
      <c r="I219" s="4">
        <f t="shared" si="19"/>
        <v>1092</v>
      </c>
      <c r="J219">
        <f t="shared" si="20"/>
        <v>0</v>
      </c>
    </row>
    <row r="220" spans="1:10" x14ac:dyDescent="0.35">
      <c r="A220" t="str">
        <f t="shared" si="17"/>
        <v>Oct</v>
      </c>
      <c r="B220" s="9">
        <f>DATE(2018, MONTH(DATEVALUE('[1]2019 NSRS'!$K$2&amp;" 1")), 1)</f>
        <v>43374</v>
      </c>
      <c r="C220" s="9" t="str">
        <f t="shared" si="18"/>
        <v>b. HE3-6</v>
      </c>
      <c r="D220">
        <v>3</v>
      </c>
      <c r="E220" t="s">
        <v>15</v>
      </c>
      <c r="F220" s="4">
        <f>'2020 NSRS'!$K5</f>
        <v>1517</v>
      </c>
      <c r="G220" s="4">
        <f>'2021 NSRS'!$K5</f>
        <v>0</v>
      </c>
      <c r="H220" s="4">
        <f>'2021 NSRS wPVGR Adj'!$K5</f>
        <v>0</v>
      </c>
      <c r="I220" s="4">
        <f t="shared" si="19"/>
        <v>1517</v>
      </c>
      <c r="J220">
        <f t="shared" si="20"/>
        <v>0</v>
      </c>
    </row>
    <row r="221" spans="1:10" x14ac:dyDescent="0.35">
      <c r="A221" t="str">
        <f t="shared" si="17"/>
        <v>Oct</v>
      </c>
      <c r="B221" s="9">
        <f>DATE(2018, MONTH(DATEVALUE('[1]2019 NSRS'!$K$2&amp;" 1")), 1)</f>
        <v>43374</v>
      </c>
      <c r="C221" s="9" t="str">
        <f t="shared" si="18"/>
        <v>b. HE3-6</v>
      </c>
      <c r="D221">
        <v>4</v>
      </c>
      <c r="E221" t="s">
        <v>15</v>
      </c>
      <c r="F221" s="4">
        <f>'2020 NSRS'!$K6</f>
        <v>1517</v>
      </c>
      <c r="G221" s="4">
        <f>'2021 NSRS'!$K6</f>
        <v>0</v>
      </c>
      <c r="H221" s="4">
        <f>'2021 NSRS wPVGR Adj'!$K6</f>
        <v>0</v>
      </c>
      <c r="I221" s="4">
        <f t="shared" si="19"/>
        <v>1517</v>
      </c>
      <c r="J221">
        <f t="shared" si="20"/>
        <v>0</v>
      </c>
    </row>
    <row r="222" spans="1:10" x14ac:dyDescent="0.35">
      <c r="A222" t="str">
        <f t="shared" si="17"/>
        <v>Oct</v>
      </c>
      <c r="B222" s="9">
        <f>DATE(2018, MONTH(DATEVALUE('[1]2019 NSRS'!$K$2&amp;" 1")), 1)</f>
        <v>43374</v>
      </c>
      <c r="C222" s="9" t="str">
        <f t="shared" si="18"/>
        <v>b. HE3-6</v>
      </c>
      <c r="D222">
        <v>5</v>
      </c>
      <c r="E222" t="s">
        <v>15</v>
      </c>
      <c r="F222" s="4">
        <f>'2020 NSRS'!$K7</f>
        <v>1517</v>
      </c>
      <c r="G222" s="4">
        <f>'2021 NSRS'!$K7</f>
        <v>0</v>
      </c>
      <c r="H222" s="4">
        <f>'2021 NSRS wPVGR Adj'!$K7</f>
        <v>0</v>
      </c>
      <c r="I222" s="4">
        <f t="shared" si="19"/>
        <v>1517</v>
      </c>
      <c r="J222">
        <f t="shared" si="20"/>
        <v>0</v>
      </c>
    </row>
    <row r="223" spans="1:10" x14ac:dyDescent="0.35">
      <c r="A223" t="str">
        <f t="shared" si="17"/>
        <v>Oct</v>
      </c>
      <c r="B223" s="9">
        <f>DATE(2018, MONTH(DATEVALUE('[1]2019 NSRS'!$K$2&amp;" 1")), 1)</f>
        <v>43374</v>
      </c>
      <c r="C223" s="9" t="str">
        <f t="shared" si="18"/>
        <v>b. HE3-6</v>
      </c>
      <c r="D223">
        <v>6</v>
      </c>
      <c r="E223" t="s">
        <v>15</v>
      </c>
      <c r="F223" s="4">
        <f>'2020 NSRS'!$K8</f>
        <v>1517</v>
      </c>
      <c r="G223" s="4">
        <f>'2021 NSRS'!$K8</f>
        <v>0</v>
      </c>
      <c r="H223" s="4">
        <f>'2021 NSRS wPVGR Adj'!$K8</f>
        <v>0</v>
      </c>
      <c r="I223" s="4">
        <f t="shared" si="19"/>
        <v>1517</v>
      </c>
      <c r="J223">
        <f t="shared" si="20"/>
        <v>0</v>
      </c>
    </row>
    <row r="224" spans="1:10" x14ac:dyDescent="0.35">
      <c r="A224" t="str">
        <f t="shared" si="17"/>
        <v>Oct</v>
      </c>
      <c r="B224" s="9">
        <f>DATE(2018, MONTH(DATEVALUE('[1]2019 NSRS'!$K$2&amp;" 1")), 1)</f>
        <v>43374</v>
      </c>
      <c r="C224" s="9" t="str">
        <f t="shared" si="18"/>
        <v>c. HE7-10</v>
      </c>
      <c r="D224">
        <v>7</v>
      </c>
      <c r="E224" t="s">
        <v>15</v>
      </c>
      <c r="F224" s="4">
        <f>'2020 NSRS'!$K9</f>
        <v>1858</v>
      </c>
      <c r="G224" s="4">
        <f>'2021 NSRS'!$K9</f>
        <v>0</v>
      </c>
      <c r="H224" s="4">
        <f>'2021 NSRS wPVGR Adj'!$K9</f>
        <v>0</v>
      </c>
      <c r="I224" s="4">
        <f t="shared" si="19"/>
        <v>1858</v>
      </c>
      <c r="J224">
        <f t="shared" si="20"/>
        <v>0</v>
      </c>
    </row>
    <row r="225" spans="1:10" x14ac:dyDescent="0.35">
      <c r="A225" t="str">
        <f t="shared" si="17"/>
        <v>Oct</v>
      </c>
      <c r="B225" s="9">
        <f>DATE(2018, MONTH(DATEVALUE('[1]2019 NSRS'!$K$2&amp;" 1")), 1)</f>
        <v>43374</v>
      </c>
      <c r="C225" s="9" t="str">
        <f t="shared" si="18"/>
        <v>c. HE7-10</v>
      </c>
      <c r="D225">
        <v>8</v>
      </c>
      <c r="E225" t="s">
        <v>15</v>
      </c>
      <c r="F225" s="4">
        <f>'2020 NSRS'!$K10</f>
        <v>1858</v>
      </c>
      <c r="G225" s="4">
        <f>'2021 NSRS'!$K10</f>
        <v>0</v>
      </c>
      <c r="H225" s="4">
        <f>'2021 NSRS wPVGR Adj'!$K10</f>
        <v>0</v>
      </c>
      <c r="I225" s="4">
        <f t="shared" si="19"/>
        <v>1858</v>
      </c>
      <c r="J225">
        <f t="shared" si="20"/>
        <v>0</v>
      </c>
    </row>
    <row r="226" spans="1:10" x14ac:dyDescent="0.35">
      <c r="A226" t="str">
        <f t="shared" si="17"/>
        <v>Oct</v>
      </c>
      <c r="B226" s="9">
        <f>DATE(2018, MONTH(DATEVALUE('[1]2019 NSRS'!$K$2&amp;" 1")), 1)</f>
        <v>43374</v>
      </c>
      <c r="C226" s="9" t="str">
        <f t="shared" si="18"/>
        <v>c. HE7-10</v>
      </c>
      <c r="D226">
        <v>9</v>
      </c>
      <c r="E226" t="s">
        <v>15</v>
      </c>
      <c r="F226" s="4">
        <f>'2020 NSRS'!$K11</f>
        <v>1858</v>
      </c>
      <c r="G226" s="4">
        <f>'2021 NSRS'!$K11</f>
        <v>0</v>
      </c>
      <c r="H226" s="4">
        <f>'2021 NSRS wPVGR Adj'!$K11</f>
        <v>0</v>
      </c>
      <c r="I226" s="4">
        <f t="shared" si="19"/>
        <v>1858</v>
      </c>
      <c r="J226">
        <f t="shared" si="20"/>
        <v>0</v>
      </c>
    </row>
    <row r="227" spans="1:10" x14ac:dyDescent="0.35">
      <c r="A227" t="str">
        <f t="shared" si="17"/>
        <v>Oct</v>
      </c>
      <c r="B227" s="9">
        <f>DATE(2018, MONTH(DATEVALUE('[1]2019 NSRS'!$K$2&amp;" 1")), 1)</f>
        <v>43374</v>
      </c>
      <c r="C227" s="9" t="str">
        <f t="shared" si="18"/>
        <v>c. HE7-10</v>
      </c>
      <c r="D227">
        <v>10</v>
      </c>
      <c r="E227" t="s">
        <v>15</v>
      </c>
      <c r="F227" s="4">
        <f>'2020 NSRS'!$K12</f>
        <v>1858</v>
      </c>
      <c r="G227" s="4">
        <f>'2021 NSRS'!$K12</f>
        <v>0</v>
      </c>
      <c r="H227" s="4">
        <f>'2021 NSRS wPVGR Adj'!$K12</f>
        <v>0</v>
      </c>
      <c r="I227" s="4">
        <f t="shared" si="19"/>
        <v>1858</v>
      </c>
      <c r="J227">
        <f t="shared" si="20"/>
        <v>0</v>
      </c>
    </row>
    <row r="228" spans="1:10" x14ac:dyDescent="0.35">
      <c r="A228" t="str">
        <f t="shared" si="17"/>
        <v>Oct</v>
      </c>
      <c r="B228" s="9">
        <f>DATE(2018, MONTH(DATEVALUE('[1]2019 NSRS'!$K$2&amp;" 1")), 1)</f>
        <v>43374</v>
      </c>
      <c r="C228" s="9" t="str">
        <f t="shared" si="18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NSRS'!$K13</f>
        <v>0</v>
      </c>
      <c r="H228" s="4">
        <f>'2021 NSRS wPVGR Adj'!$K13</f>
        <v>0</v>
      </c>
      <c r="I228" s="4">
        <f t="shared" si="19"/>
        <v>1694</v>
      </c>
      <c r="J228">
        <f t="shared" si="20"/>
        <v>0</v>
      </c>
    </row>
    <row r="229" spans="1:10" x14ac:dyDescent="0.35">
      <c r="A229" t="str">
        <f t="shared" si="17"/>
        <v>Oct</v>
      </c>
      <c r="B229" s="9">
        <f>DATE(2018, MONTH(DATEVALUE('[1]2019 NSRS'!$K$2&amp;" 1")), 1)</f>
        <v>43374</v>
      </c>
      <c r="C229" s="9" t="str">
        <f t="shared" si="18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NSRS'!$K14</f>
        <v>0</v>
      </c>
      <c r="H229" s="4">
        <f>'2021 NSRS wPVGR Adj'!$K14</f>
        <v>0</v>
      </c>
      <c r="I229" s="4">
        <f t="shared" si="19"/>
        <v>1694</v>
      </c>
      <c r="J229">
        <f t="shared" si="20"/>
        <v>0</v>
      </c>
    </row>
    <row r="230" spans="1:10" x14ac:dyDescent="0.35">
      <c r="A230" t="str">
        <f t="shared" si="17"/>
        <v>Oct</v>
      </c>
      <c r="B230" s="9">
        <f>DATE(2018, MONTH(DATEVALUE('[1]2019 NSRS'!$K$2&amp;" 1")), 1)</f>
        <v>43374</v>
      </c>
      <c r="C230" s="9" t="str">
        <f t="shared" si="18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NSRS'!$K15</f>
        <v>0</v>
      </c>
      <c r="H230" s="4">
        <f>'2021 NSRS wPVGR Adj'!$K15</f>
        <v>0</v>
      </c>
      <c r="I230" s="4">
        <f t="shared" si="19"/>
        <v>1694</v>
      </c>
      <c r="J230">
        <f t="shared" si="20"/>
        <v>0</v>
      </c>
    </row>
    <row r="231" spans="1:10" x14ac:dyDescent="0.35">
      <c r="A231" t="str">
        <f t="shared" si="17"/>
        <v>Oct</v>
      </c>
      <c r="B231" s="9">
        <f>DATE(2018, MONTH(DATEVALUE('[1]2019 NSRS'!$K$2&amp;" 1")), 1)</f>
        <v>43374</v>
      </c>
      <c r="C231" s="9" t="str">
        <f t="shared" si="18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NSRS'!$K16</f>
        <v>0</v>
      </c>
      <c r="H231" s="4">
        <f>'2021 NSRS wPVGR Adj'!$K16</f>
        <v>0</v>
      </c>
      <c r="I231" s="4">
        <f t="shared" si="19"/>
        <v>1694</v>
      </c>
      <c r="J231">
        <f t="shared" si="20"/>
        <v>0</v>
      </c>
    </row>
    <row r="232" spans="1:10" x14ac:dyDescent="0.35">
      <c r="A232" t="str">
        <f t="shared" si="17"/>
        <v>Oct</v>
      </c>
      <c r="B232" s="9">
        <f>DATE(2018, MONTH(DATEVALUE('[1]2019 NSRS'!$K$2&amp;" 1")), 1)</f>
        <v>43374</v>
      </c>
      <c r="C232" s="9" t="str">
        <f t="shared" si="18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NSRS'!$K17</f>
        <v>0</v>
      </c>
      <c r="H232" s="4">
        <f>'2021 NSRS wPVGR Adj'!$K17</f>
        <v>0</v>
      </c>
      <c r="I232" s="4">
        <f t="shared" si="19"/>
        <v>1366</v>
      </c>
      <c r="J232">
        <f t="shared" si="20"/>
        <v>0</v>
      </c>
    </row>
    <row r="233" spans="1:10" x14ac:dyDescent="0.35">
      <c r="A233" t="str">
        <f t="shared" si="17"/>
        <v>Oct</v>
      </c>
      <c r="B233" s="9">
        <f>DATE(2018, MONTH(DATEVALUE('[1]2019 NSRS'!$K$2&amp;" 1")), 1)</f>
        <v>43374</v>
      </c>
      <c r="C233" s="9" t="str">
        <f t="shared" si="18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NSRS'!$K18</f>
        <v>0</v>
      </c>
      <c r="H233" s="4">
        <f>'2021 NSRS wPVGR Adj'!$K18</f>
        <v>0</v>
      </c>
      <c r="I233" s="4">
        <f t="shared" si="19"/>
        <v>1366</v>
      </c>
      <c r="J233">
        <f t="shared" si="20"/>
        <v>0</v>
      </c>
    </row>
    <row r="234" spans="1:10" x14ac:dyDescent="0.35">
      <c r="A234" t="str">
        <f t="shared" si="17"/>
        <v>Oct</v>
      </c>
      <c r="B234" s="9">
        <f>DATE(2018, MONTH(DATEVALUE('[1]2019 NSRS'!$K$2&amp;" 1")), 1)</f>
        <v>43374</v>
      </c>
      <c r="C234" s="9" t="str">
        <f t="shared" si="18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NSRS'!$K19</f>
        <v>0</v>
      </c>
      <c r="H234" s="4">
        <f>'2021 NSRS wPVGR Adj'!$K19</f>
        <v>0</v>
      </c>
      <c r="I234" s="4">
        <f t="shared" si="19"/>
        <v>1366</v>
      </c>
      <c r="J234">
        <f t="shared" si="20"/>
        <v>0</v>
      </c>
    </row>
    <row r="235" spans="1:10" x14ac:dyDescent="0.35">
      <c r="A235" t="str">
        <f t="shared" ref="A235:A265" si="21">TEXT(B235, "mmm")</f>
        <v>Oct</v>
      </c>
      <c r="B235" s="9">
        <f>DATE(2018, MONTH(DATEVALUE('[1]2019 NSRS'!$K$2&amp;" 1")), 1)</f>
        <v>43374</v>
      </c>
      <c r="C235" s="9" t="str">
        <f t="shared" si="18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NSRS'!$K20</f>
        <v>0</v>
      </c>
      <c r="H235" s="4">
        <f>'2021 NSRS wPVGR Adj'!$K20</f>
        <v>0</v>
      </c>
      <c r="I235" s="4">
        <f t="shared" si="19"/>
        <v>1366</v>
      </c>
      <c r="J235">
        <f t="shared" si="20"/>
        <v>0</v>
      </c>
    </row>
    <row r="236" spans="1:10" x14ac:dyDescent="0.35">
      <c r="A236" t="str">
        <f t="shared" si="21"/>
        <v>Oct</v>
      </c>
      <c r="B236" s="9">
        <f>DATE(2018, MONTH(DATEVALUE('[1]2019 NSRS'!$K$2&amp;" 1")), 1)</f>
        <v>43374</v>
      </c>
      <c r="C236" s="9" t="str">
        <f t="shared" si="18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NSRS'!$K21</f>
        <v>0</v>
      </c>
      <c r="H236" s="4">
        <f>'2021 NSRS wPVGR Adj'!$K21</f>
        <v>0</v>
      </c>
      <c r="I236" s="4">
        <f t="shared" si="19"/>
        <v>1231</v>
      </c>
      <c r="J236">
        <f t="shared" si="20"/>
        <v>0</v>
      </c>
    </row>
    <row r="237" spans="1:10" x14ac:dyDescent="0.35">
      <c r="A237" t="str">
        <f t="shared" si="21"/>
        <v>Oct</v>
      </c>
      <c r="B237" s="9">
        <f>DATE(2018, MONTH(DATEVALUE('[1]2019 NSRS'!$K$2&amp;" 1")), 1)</f>
        <v>43374</v>
      </c>
      <c r="C237" s="9" t="str">
        <f t="shared" si="18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NSRS'!$K22</f>
        <v>0</v>
      </c>
      <c r="H237" s="4">
        <f>'2021 NSRS wPVGR Adj'!$K22</f>
        <v>0</v>
      </c>
      <c r="I237" s="4">
        <f t="shared" si="19"/>
        <v>1231</v>
      </c>
      <c r="J237">
        <f t="shared" si="20"/>
        <v>0</v>
      </c>
    </row>
    <row r="238" spans="1:10" x14ac:dyDescent="0.35">
      <c r="A238" t="str">
        <f t="shared" si="21"/>
        <v>Oct</v>
      </c>
      <c r="B238" s="9">
        <f>DATE(2018, MONTH(DATEVALUE('[1]2019 NSRS'!$K$2&amp;" 1")), 1)</f>
        <v>43374</v>
      </c>
      <c r="C238" s="9" t="str">
        <f t="shared" si="18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NSRS'!$K23</f>
        <v>0</v>
      </c>
      <c r="H238" s="4">
        <f>'2021 NSRS wPVGR Adj'!$K23</f>
        <v>0</v>
      </c>
      <c r="I238" s="4">
        <f t="shared" si="19"/>
        <v>1231</v>
      </c>
      <c r="J238">
        <f t="shared" si="20"/>
        <v>0</v>
      </c>
    </row>
    <row r="239" spans="1:10" x14ac:dyDescent="0.35">
      <c r="A239" t="str">
        <f t="shared" si="21"/>
        <v>Oct</v>
      </c>
      <c r="B239" s="9">
        <f>DATE(2018, MONTH(DATEVALUE('[1]2019 NSRS'!$K$2&amp;" 1")), 1)</f>
        <v>43374</v>
      </c>
      <c r="C239" s="9" t="str">
        <f t="shared" si="18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NSRS'!$K24</f>
        <v>0</v>
      </c>
      <c r="H239" s="4">
        <f>'2021 NSRS wPVGR Adj'!$K24</f>
        <v>0</v>
      </c>
      <c r="I239" s="4">
        <f t="shared" si="19"/>
        <v>1231</v>
      </c>
      <c r="J239">
        <f t="shared" si="20"/>
        <v>0</v>
      </c>
    </row>
    <row r="240" spans="1:10" x14ac:dyDescent="0.35">
      <c r="A240" t="str">
        <f t="shared" si="21"/>
        <v>Oct</v>
      </c>
      <c r="B240" s="9">
        <f>DATE(2018, MONTH(DATEVALUE('[1]2019 NSRS'!$K$2&amp;" 1")), 1)</f>
        <v>43374</v>
      </c>
      <c r="C240" s="9" t="str">
        <f t="shared" si="18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NSRS'!$K25</f>
        <v>0</v>
      </c>
      <c r="H240" s="4">
        <f>'2021 NSRS wPVGR Adj'!$K25</f>
        <v>0</v>
      </c>
      <c r="I240" s="4">
        <f t="shared" si="19"/>
        <v>1092</v>
      </c>
      <c r="J240">
        <f t="shared" si="20"/>
        <v>0</v>
      </c>
    </row>
    <row r="241" spans="1:10" x14ac:dyDescent="0.35">
      <c r="A241" t="str">
        <f t="shared" si="21"/>
        <v>Oct</v>
      </c>
      <c r="B241" s="9">
        <f>DATE(2018, MONTH(DATEVALUE('[1]2019 NSRS'!$K$2&amp;" 1")), 1)</f>
        <v>43374</v>
      </c>
      <c r="C241" s="9" t="str">
        <f t="shared" si="18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NSRS'!$K26</f>
        <v>0</v>
      </c>
      <c r="H241" s="4">
        <f>'2021 NSRS wPVGR Adj'!$K26</f>
        <v>0</v>
      </c>
      <c r="I241" s="4">
        <f t="shared" si="19"/>
        <v>1092</v>
      </c>
      <c r="J241">
        <f t="shared" si="20"/>
        <v>0</v>
      </c>
    </row>
    <row r="242" spans="1:10" x14ac:dyDescent="0.35">
      <c r="A242" t="str">
        <f t="shared" si="21"/>
        <v>Nov</v>
      </c>
      <c r="B242" s="9">
        <f>DATE(2018, MONTH(DATEVALUE('[1]2019 NSRS'!$L$2&amp;" 1")), 1)</f>
        <v>43405</v>
      </c>
      <c r="C242" s="9" t="str">
        <f t="shared" si="18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NSRS'!$L3</f>
        <v>0</v>
      </c>
      <c r="H242" s="4">
        <f>'2021 NSRS wPVGR Adj'!$L3</f>
        <v>0</v>
      </c>
      <c r="I242" s="4">
        <f t="shared" si="19"/>
        <v>1252</v>
      </c>
      <c r="J242">
        <f t="shared" si="20"/>
        <v>0</v>
      </c>
    </row>
    <row r="243" spans="1:10" x14ac:dyDescent="0.35">
      <c r="A243" t="str">
        <f t="shared" si="21"/>
        <v>Nov</v>
      </c>
      <c r="B243" s="9">
        <f>DATE(2018, MONTH(DATEVALUE('[1]2019 NSRS'!$L$2&amp;" 1")), 1)</f>
        <v>43405</v>
      </c>
      <c r="C243" s="9" t="str">
        <f t="shared" si="18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NSRS'!$L4</f>
        <v>0</v>
      </c>
      <c r="H243" s="4">
        <f>'2021 NSRS wPVGR Adj'!$L4</f>
        <v>0</v>
      </c>
      <c r="I243" s="4">
        <f t="shared" si="19"/>
        <v>1252</v>
      </c>
      <c r="J243">
        <f t="shared" si="20"/>
        <v>0</v>
      </c>
    </row>
    <row r="244" spans="1:10" x14ac:dyDescent="0.35">
      <c r="A244" t="str">
        <f t="shared" si="21"/>
        <v>Nov</v>
      </c>
      <c r="B244" s="9">
        <f>DATE(2018, MONTH(DATEVALUE('[1]2019 NSRS'!$L$2&amp;" 1")), 1)</f>
        <v>43405</v>
      </c>
      <c r="C244" s="9" t="str">
        <f t="shared" si="18"/>
        <v>b. HE3-6</v>
      </c>
      <c r="D244">
        <v>3</v>
      </c>
      <c r="E244" t="s">
        <v>15</v>
      </c>
      <c r="F244" s="4">
        <f>'2020 NSRS'!$L5</f>
        <v>1499</v>
      </c>
      <c r="G244" s="4">
        <f>'2021 NSRS'!$L5</f>
        <v>0</v>
      </c>
      <c r="H244" s="4">
        <f>'2021 NSRS wPVGR Adj'!$L5</f>
        <v>0</v>
      </c>
      <c r="I244" s="4">
        <f t="shared" si="19"/>
        <v>1499</v>
      </c>
      <c r="J244">
        <f t="shared" si="20"/>
        <v>0</v>
      </c>
    </row>
    <row r="245" spans="1:10" x14ac:dyDescent="0.35">
      <c r="A245" t="str">
        <f t="shared" si="21"/>
        <v>Nov</v>
      </c>
      <c r="B245" s="9">
        <f>DATE(2018, MONTH(DATEVALUE('[1]2019 NSRS'!$L$2&amp;" 1")), 1)</f>
        <v>43405</v>
      </c>
      <c r="C245" s="9" t="str">
        <f t="shared" si="18"/>
        <v>b. HE3-6</v>
      </c>
      <c r="D245">
        <v>4</v>
      </c>
      <c r="E245" t="s">
        <v>15</v>
      </c>
      <c r="F245" s="4">
        <f>'2020 NSRS'!$L6</f>
        <v>1499</v>
      </c>
      <c r="G245" s="4">
        <f>'2021 NSRS'!$L6</f>
        <v>0</v>
      </c>
      <c r="H245" s="4">
        <f>'2021 NSRS wPVGR Adj'!$L6</f>
        <v>0</v>
      </c>
      <c r="I245" s="4">
        <f t="shared" si="19"/>
        <v>1499</v>
      </c>
      <c r="J245">
        <f t="shared" si="20"/>
        <v>0</v>
      </c>
    </row>
    <row r="246" spans="1:10" x14ac:dyDescent="0.35">
      <c r="A246" t="str">
        <f t="shared" si="21"/>
        <v>Nov</v>
      </c>
      <c r="B246" s="9">
        <f>DATE(2018, MONTH(DATEVALUE('[1]2019 NSRS'!$L$2&amp;" 1")), 1)</f>
        <v>43405</v>
      </c>
      <c r="C246" s="9" t="str">
        <f t="shared" si="18"/>
        <v>b. HE3-6</v>
      </c>
      <c r="D246">
        <v>5</v>
      </c>
      <c r="E246" t="s">
        <v>15</v>
      </c>
      <c r="F246" s="4">
        <f>'2020 NSRS'!$L7</f>
        <v>1499</v>
      </c>
      <c r="G246" s="4">
        <f>'2021 NSRS'!$L7</f>
        <v>0</v>
      </c>
      <c r="H246" s="4">
        <f>'2021 NSRS wPVGR Adj'!$L7</f>
        <v>0</v>
      </c>
      <c r="I246" s="4">
        <f t="shared" si="19"/>
        <v>1499</v>
      </c>
      <c r="J246">
        <f t="shared" si="20"/>
        <v>0</v>
      </c>
    </row>
    <row r="247" spans="1:10" x14ac:dyDescent="0.35">
      <c r="A247" t="str">
        <f t="shared" si="21"/>
        <v>Nov</v>
      </c>
      <c r="B247" s="9">
        <f>DATE(2018, MONTH(DATEVALUE('[1]2019 NSRS'!$L$2&amp;" 1")), 1)</f>
        <v>43405</v>
      </c>
      <c r="C247" s="9" t="str">
        <f t="shared" si="18"/>
        <v>b. HE3-6</v>
      </c>
      <c r="D247">
        <v>6</v>
      </c>
      <c r="E247" t="s">
        <v>15</v>
      </c>
      <c r="F247" s="4">
        <f>'2020 NSRS'!$L8</f>
        <v>1499</v>
      </c>
      <c r="G247" s="4">
        <f>'2021 NSRS'!$L8</f>
        <v>0</v>
      </c>
      <c r="H247" s="4">
        <f>'2021 NSRS wPVGR Adj'!$L8</f>
        <v>0</v>
      </c>
      <c r="I247" s="4">
        <f t="shared" si="19"/>
        <v>1499</v>
      </c>
      <c r="J247">
        <f t="shared" si="20"/>
        <v>0</v>
      </c>
    </row>
    <row r="248" spans="1:10" x14ac:dyDescent="0.35">
      <c r="A248" t="str">
        <f t="shared" si="21"/>
        <v>Nov</v>
      </c>
      <c r="B248" s="9">
        <f>DATE(2018, MONTH(DATEVALUE('[1]2019 NSRS'!$L$2&amp;" 1")), 1)</f>
        <v>43405</v>
      </c>
      <c r="C248" s="9" t="str">
        <f t="shared" si="18"/>
        <v>c. HE7-10</v>
      </c>
      <c r="D248">
        <v>7</v>
      </c>
      <c r="E248" t="s">
        <v>15</v>
      </c>
      <c r="F248" s="4">
        <f>'2020 NSRS'!$L9</f>
        <v>1894</v>
      </c>
      <c r="G248" s="4">
        <f>'2021 NSRS'!$L9</f>
        <v>0</v>
      </c>
      <c r="H248" s="4">
        <f>'2021 NSRS wPVGR Adj'!$L9</f>
        <v>0</v>
      </c>
      <c r="I248" s="4">
        <f t="shared" si="19"/>
        <v>1894</v>
      </c>
      <c r="J248">
        <f t="shared" si="20"/>
        <v>0</v>
      </c>
    </row>
    <row r="249" spans="1:10" x14ac:dyDescent="0.35">
      <c r="A249" t="str">
        <f t="shared" si="21"/>
        <v>Nov</v>
      </c>
      <c r="B249" s="9">
        <f>DATE(2018, MONTH(DATEVALUE('[1]2019 NSRS'!$L$2&amp;" 1")), 1)</f>
        <v>43405</v>
      </c>
      <c r="C249" s="9" t="str">
        <f t="shared" si="18"/>
        <v>c. HE7-10</v>
      </c>
      <c r="D249">
        <v>8</v>
      </c>
      <c r="E249" t="s">
        <v>15</v>
      </c>
      <c r="F249" s="4">
        <f>'2020 NSRS'!$L10</f>
        <v>1894</v>
      </c>
      <c r="G249" s="4">
        <f>'2021 NSRS'!$L10</f>
        <v>0</v>
      </c>
      <c r="H249" s="4">
        <f>'2021 NSRS wPVGR Adj'!$L10</f>
        <v>0</v>
      </c>
      <c r="I249" s="4">
        <f t="shared" si="19"/>
        <v>1894</v>
      </c>
      <c r="J249">
        <f t="shared" si="20"/>
        <v>0</v>
      </c>
    </row>
    <row r="250" spans="1:10" x14ac:dyDescent="0.35">
      <c r="A250" t="str">
        <f t="shared" si="21"/>
        <v>Nov</v>
      </c>
      <c r="B250" s="9">
        <f>DATE(2018, MONTH(DATEVALUE('[1]2019 NSRS'!$L$2&amp;" 1")), 1)</f>
        <v>43405</v>
      </c>
      <c r="C250" s="9" t="str">
        <f t="shared" si="18"/>
        <v>c. HE7-10</v>
      </c>
      <c r="D250">
        <v>9</v>
      </c>
      <c r="E250" t="s">
        <v>15</v>
      </c>
      <c r="F250" s="4">
        <f>'2020 NSRS'!$L11</f>
        <v>1894</v>
      </c>
      <c r="G250" s="4">
        <f>'2021 NSRS'!$L11</f>
        <v>0</v>
      </c>
      <c r="H250" s="4">
        <f>'2021 NSRS wPVGR Adj'!$L11</f>
        <v>0</v>
      </c>
      <c r="I250" s="4">
        <f t="shared" si="19"/>
        <v>1894</v>
      </c>
      <c r="J250">
        <f t="shared" si="20"/>
        <v>0</v>
      </c>
    </row>
    <row r="251" spans="1:10" x14ac:dyDescent="0.35">
      <c r="A251" t="str">
        <f t="shared" si="21"/>
        <v>Nov</v>
      </c>
      <c r="B251" s="9">
        <f>DATE(2018, MONTH(DATEVALUE('[1]2019 NSRS'!$L$2&amp;" 1")), 1)</f>
        <v>43405</v>
      </c>
      <c r="C251" s="9" t="str">
        <f t="shared" si="18"/>
        <v>c. HE7-10</v>
      </c>
      <c r="D251">
        <v>10</v>
      </c>
      <c r="E251" t="s">
        <v>15</v>
      </c>
      <c r="F251" s="4">
        <f>'2020 NSRS'!$L12</f>
        <v>1894</v>
      </c>
      <c r="G251" s="4">
        <f>'2021 NSRS'!$L12</f>
        <v>0</v>
      </c>
      <c r="H251" s="4">
        <f>'2021 NSRS wPVGR Adj'!$L12</f>
        <v>0</v>
      </c>
      <c r="I251" s="4">
        <f t="shared" si="19"/>
        <v>1894</v>
      </c>
      <c r="J251">
        <f t="shared" si="20"/>
        <v>0</v>
      </c>
    </row>
    <row r="252" spans="1:10" x14ac:dyDescent="0.35">
      <c r="A252" t="str">
        <f t="shared" si="21"/>
        <v>Nov</v>
      </c>
      <c r="B252" s="9">
        <f>DATE(2018, MONTH(DATEVALUE('[1]2019 NSRS'!$L$2&amp;" 1")), 1)</f>
        <v>43405</v>
      </c>
      <c r="C252" s="9" t="str">
        <f t="shared" si="18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NSRS'!$L13</f>
        <v>0</v>
      </c>
      <c r="H252" s="4">
        <f>'2021 NSRS wPVGR Adj'!$L13</f>
        <v>0</v>
      </c>
      <c r="I252" s="4">
        <f t="shared" si="19"/>
        <v>1362</v>
      </c>
      <c r="J252">
        <f t="shared" si="20"/>
        <v>0</v>
      </c>
    </row>
    <row r="253" spans="1:10" x14ac:dyDescent="0.35">
      <c r="A253" t="str">
        <f t="shared" si="21"/>
        <v>Nov</v>
      </c>
      <c r="B253" s="9">
        <f>DATE(2018, MONTH(DATEVALUE('[1]2019 NSRS'!$L$2&amp;" 1")), 1)</f>
        <v>43405</v>
      </c>
      <c r="C253" s="9" t="str">
        <f t="shared" si="18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NSRS'!$L14</f>
        <v>0</v>
      </c>
      <c r="H253" s="4">
        <f>'2021 NSRS wPVGR Adj'!$L14</f>
        <v>0</v>
      </c>
      <c r="I253" s="4">
        <f t="shared" si="19"/>
        <v>1362</v>
      </c>
      <c r="J253">
        <f t="shared" si="20"/>
        <v>0</v>
      </c>
    </row>
    <row r="254" spans="1:10" x14ac:dyDescent="0.35">
      <c r="A254" t="str">
        <f t="shared" si="21"/>
        <v>Nov</v>
      </c>
      <c r="B254" s="9">
        <f>DATE(2018, MONTH(DATEVALUE('[1]2019 NSRS'!$L$2&amp;" 1")), 1)</f>
        <v>43405</v>
      </c>
      <c r="C254" s="9" t="str">
        <f t="shared" si="18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NSRS'!$L15</f>
        <v>0</v>
      </c>
      <c r="H254" s="4">
        <f>'2021 NSRS wPVGR Adj'!$L15</f>
        <v>0</v>
      </c>
      <c r="I254" s="4">
        <f t="shared" si="19"/>
        <v>1362</v>
      </c>
      <c r="J254">
        <f t="shared" si="20"/>
        <v>0</v>
      </c>
    </row>
    <row r="255" spans="1:10" x14ac:dyDescent="0.35">
      <c r="A255" t="str">
        <f t="shared" si="21"/>
        <v>Nov</v>
      </c>
      <c r="B255" s="9">
        <f>DATE(2018, MONTH(DATEVALUE('[1]2019 NSRS'!$L$2&amp;" 1")), 1)</f>
        <v>43405</v>
      </c>
      <c r="C255" s="9" t="str">
        <f t="shared" si="18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NSRS'!$L16</f>
        <v>0</v>
      </c>
      <c r="H255" s="4">
        <f>'2021 NSRS wPVGR Adj'!$L16</f>
        <v>0</v>
      </c>
      <c r="I255" s="4">
        <f t="shared" si="19"/>
        <v>1362</v>
      </c>
      <c r="J255">
        <f t="shared" si="20"/>
        <v>0</v>
      </c>
    </row>
    <row r="256" spans="1:10" x14ac:dyDescent="0.35">
      <c r="A256" t="str">
        <f t="shared" si="21"/>
        <v>Nov</v>
      </c>
      <c r="B256" s="9">
        <f>DATE(2018, MONTH(DATEVALUE('[1]2019 NSRS'!$L$2&amp;" 1")), 1)</f>
        <v>43405</v>
      </c>
      <c r="C256" s="9" t="str">
        <f t="shared" si="18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NSRS'!$L17</f>
        <v>0</v>
      </c>
      <c r="H256" s="4">
        <f>'2021 NSRS wPVGR Adj'!$L17</f>
        <v>0</v>
      </c>
      <c r="I256" s="4">
        <f t="shared" si="19"/>
        <v>1481</v>
      </c>
      <c r="J256">
        <f t="shared" si="20"/>
        <v>0</v>
      </c>
    </row>
    <row r="257" spans="1:10" x14ac:dyDescent="0.35">
      <c r="A257" t="str">
        <f t="shared" si="21"/>
        <v>Nov</v>
      </c>
      <c r="B257" s="9">
        <f>DATE(2018, MONTH(DATEVALUE('[1]2019 NSRS'!$L$2&amp;" 1")), 1)</f>
        <v>43405</v>
      </c>
      <c r="C257" s="9" t="str">
        <f t="shared" si="18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NSRS'!$L18</f>
        <v>0</v>
      </c>
      <c r="H257" s="4">
        <f>'2021 NSRS wPVGR Adj'!$L18</f>
        <v>0</v>
      </c>
      <c r="I257" s="4">
        <f t="shared" si="19"/>
        <v>1481</v>
      </c>
      <c r="J257">
        <f t="shared" si="20"/>
        <v>0</v>
      </c>
    </row>
    <row r="258" spans="1:10" x14ac:dyDescent="0.35">
      <c r="A258" t="str">
        <f t="shared" si="21"/>
        <v>Nov</v>
      </c>
      <c r="B258" s="9">
        <f>DATE(2018, MONTH(DATEVALUE('[1]2019 NSRS'!$L$2&amp;" 1")), 1)</f>
        <v>43405</v>
      </c>
      <c r="C258" s="9" t="str">
        <f t="shared" si="18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NSRS'!$L19</f>
        <v>0</v>
      </c>
      <c r="H258" s="4">
        <f>'2021 NSRS wPVGR Adj'!$L19</f>
        <v>0</v>
      </c>
      <c r="I258" s="4">
        <f t="shared" si="19"/>
        <v>1481</v>
      </c>
      <c r="J258">
        <f t="shared" si="20"/>
        <v>0</v>
      </c>
    </row>
    <row r="259" spans="1:10" x14ac:dyDescent="0.35">
      <c r="A259" t="str">
        <f t="shared" si="21"/>
        <v>Nov</v>
      </c>
      <c r="B259" s="9">
        <f>DATE(2018, MONTH(DATEVALUE('[1]2019 NSRS'!$L$2&amp;" 1")), 1)</f>
        <v>43405</v>
      </c>
      <c r="C259" s="9" t="str">
        <f t="shared" ref="C259:C289" si="2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NSRS'!$L20</f>
        <v>0</v>
      </c>
      <c r="H259" s="4">
        <f>'2021 NSRS wPVGR Adj'!$L20</f>
        <v>0</v>
      </c>
      <c r="I259" s="4">
        <f t="shared" ref="I259:I289" si="23">ABS(G259-F259)</f>
        <v>1481</v>
      </c>
      <c r="J259">
        <f t="shared" ref="J259:J289" si="24">ABS(H259-G259)</f>
        <v>0</v>
      </c>
    </row>
    <row r="260" spans="1:10" x14ac:dyDescent="0.35">
      <c r="A260" t="str">
        <f t="shared" si="21"/>
        <v>Nov</v>
      </c>
      <c r="B260" s="9">
        <f>DATE(2018, MONTH(DATEVALUE('[1]2019 NSRS'!$L$2&amp;" 1")), 1)</f>
        <v>43405</v>
      </c>
      <c r="C260" s="9" t="str">
        <f t="shared" si="22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NSRS'!$L21</f>
        <v>0</v>
      </c>
      <c r="H260" s="4">
        <f>'2021 NSRS wPVGR Adj'!$L21</f>
        <v>0</v>
      </c>
      <c r="I260" s="4">
        <f t="shared" si="23"/>
        <v>1287</v>
      </c>
      <c r="J260">
        <f t="shared" si="24"/>
        <v>0</v>
      </c>
    </row>
    <row r="261" spans="1:10" x14ac:dyDescent="0.35">
      <c r="A261" t="str">
        <f t="shared" si="21"/>
        <v>Nov</v>
      </c>
      <c r="B261" s="9">
        <f>DATE(2018, MONTH(DATEVALUE('[1]2019 NSRS'!$L$2&amp;" 1")), 1)</f>
        <v>43405</v>
      </c>
      <c r="C261" s="9" t="str">
        <f t="shared" si="22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NSRS'!$L22</f>
        <v>0</v>
      </c>
      <c r="H261" s="4">
        <f>'2021 NSRS wPVGR Adj'!$L22</f>
        <v>0</v>
      </c>
      <c r="I261" s="4">
        <f t="shared" si="23"/>
        <v>1287</v>
      </c>
      <c r="J261">
        <f t="shared" si="24"/>
        <v>0</v>
      </c>
    </row>
    <row r="262" spans="1:10" x14ac:dyDescent="0.35">
      <c r="A262" t="str">
        <f t="shared" si="21"/>
        <v>Nov</v>
      </c>
      <c r="B262" s="9">
        <f>DATE(2018, MONTH(DATEVALUE('[1]2019 NSRS'!$L$2&amp;" 1")), 1)</f>
        <v>43405</v>
      </c>
      <c r="C262" s="9" t="str">
        <f t="shared" si="22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NSRS'!$L23</f>
        <v>0</v>
      </c>
      <c r="H262" s="4">
        <f>'2021 NSRS wPVGR Adj'!$L23</f>
        <v>0</v>
      </c>
      <c r="I262" s="4">
        <f t="shared" si="23"/>
        <v>1287</v>
      </c>
      <c r="J262">
        <f t="shared" si="24"/>
        <v>0</v>
      </c>
    </row>
    <row r="263" spans="1:10" x14ac:dyDescent="0.35">
      <c r="A263" t="str">
        <f t="shared" si="21"/>
        <v>Nov</v>
      </c>
      <c r="B263" s="9">
        <f>DATE(2018, MONTH(DATEVALUE('[1]2019 NSRS'!$L$2&amp;" 1")), 1)</f>
        <v>43405</v>
      </c>
      <c r="C263" s="9" t="str">
        <f t="shared" si="22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NSRS'!$L24</f>
        <v>0</v>
      </c>
      <c r="H263" s="4">
        <f>'2021 NSRS wPVGR Adj'!$L24</f>
        <v>0</v>
      </c>
      <c r="I263" s="4">
        <f t="shared" si="23"/>
        <v>1287</v>
      </c>
      <c r="J263">
        <f t="shared" si="24"/>
        <v>0</v>
      </c>
    </row>
    <row r="264" spans="1:10" x14ac:dyDescent="0.35">
      <c r="A264" t="str">
        <f t="shared" si="21"/>
        <v>Nov</v>
      </c>
      <c r="B264" s="9">
        <f>DATE(2018, MONTH(DATEVALUE('[1]2019 NSRS'!$L$2&amp;" 1")), 1)</f>
        <v>43405</v>
      </c>
      <c r="C264" s="9" t="str">
        <f t="shared" si="22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NSRS'!$L25</f>
        <v>0</v>
      </c>
      <c r="H264" s="4">
        <f>'2021 NSRS wPVGR Adj'!$L25</f>
        <v>0</v>
      </c>
      <c r="I264" s="4">
        <f t="shared" si="23"/>
        <v>1252</v>
      </c>
      <c r="J264">
        <f t="shared" si="24"/>
        <v>0</v>
      </c>
    </row>
    <row r="265" spans="1:10" x14ac:dyDescent="0.35">
      <c r="A265" t="str">
        <f t="shared" si="21"/>
        <v>Nov</v>
      </c>
      <c r="B265" s="9">
        <f>DATE(2018, MONTH(DATEVALUE('[1]2019 NSRS'!$L$2&amp;" 1")), 1)</f>
        <v>43405</v>
      </c>
      <c r="C265" s="9" t="str">
        <f t="shared" si="22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NSRS'!$L26</f>
        <v>0</v>
      </c>
      <c r="H265" s="4">
        <f>'2021 NSRS wPVGR Adj'!$L26</f>
        <v>0</v>
      </c>
      <c r="I265" s="4">
        <f t="shared" si="23"/>
        <v>1252</v>
      </c>
      <c r="J265">
        <f t="shared" si="24"/>
        <v>0</v>
      </c>
    </row>
    <row r="266" spans="1:10" x14ac:dyDescent="0.35">
      <c r="A266" t="str">
        <f t="shared" ref="A266:A289" si="25">TEXT(B266, "mmm")</f>
        <v>Dec</v>
      </c>
      <c r="B266" s="9">
        <f>DATE(2018, MONTH(DATEVALUE('[1]2019 NSRS'!$M$2&amp;" 1")), 1)</f>
        <v>43435</v>
      </c>
      <c r="C266" s="9" t="str">
        <f t="shared" si="22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NSRS'!$M3</f>
        <v>0</v>
      </c>
      <c r="H266" s="4">
        <f>'2021 NSRS wPVGR Adj'!$M3</f>
        <v>0</v>
      </c>
      <c r="I266" s="4">
        <f t="shared" si="23"/>
        <v>1210</v>
      </c>
      <c r="J266">
        <f t="shared" si="24"/>
        <v>0</v>
      </c>
    </row>
    <row r="267" spans="1:10" x14ac:dyDescent="0.35">
      <c r="A267" t="str">
        <f t="shared" si="25"/>
        <v>Dec</v>
      </c>
      <c r="B267" s="9">
        <f>DATE(2018, MONTH(DATEVALUE('[1]2019 NSRS'!$M$2&amp;" 1")), 1)</f>
        <v>43435</v>
      </c>
      <c r="C267" s="9" t="str">
        <f t="shared" si="22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NSRS'!$M4</f>
        <v>0</v>
      </c>
      <c r="H267" s="4">
        <f>'2021 NSRS wPVGR Adj'!$M4</f>
        <v>0</v>
      </c>
      <c r="I267" s="4">
        <f t="shared" si="23"/>
        <v>1210</v>
      </c>
      <c r="J267">
        <f t="shared" si="24"/>
        <v>0</v>
      </c>
    </row>
    <row r="268" spans="1:10" x14ac:dyDescent="0.35">
      <c r="A268" t="str">
        <f t="shared" si="25"/>
        <v>Dec</v>
      </c>
      <c r="B268" s="9">
        <f>DATE(2018, MONTH(DATEVALUE('[1]2019 NSRS'!$M$2&amp;" 1")), 1)</f>
        <v>43435</v>
      </c>
      <c r="C268" s="9" t="str">
        <f t="shared" si="22"/>
        <v>b. HE3-6</v>
      </c>
      <c r="D268">
        <v>3</v>
      </c>
      <c r="E268" t="s">
        <v>15</v>
      </c>
      <c r="F268" s="4">
        <f>'2020 NSRS'!$M5</f>
        <v>1345</v>
      </c>
      <c r="G268" s="4">
        <f>'2021 NSRS'!$M5</f>
        <v>0</v>
      </c>
      <c r="H268" s="4">
        <f>'2021 NSRS wPVGR Adj'!$M5</f>
        <v>0</v>
      </c>
      <c r="I268" s="4">
        <f t="shared" si="23"/>
        <v>1345</v>
      </c>
      <c r="J268">
        <f t="shared" si="24"/>
        <v>0</v>
      </c>
    </row>
    <row r="269" spans="1:10" x14ac:dyDescent="0.35">
      <c r="A269" t="str">
        <f t="shared" si="25"/>
        <v>Dec</v>
      </c>
      <c r="B269" s="9">
        <f>DATE(2018, MONTH(DATEVALUE('[1]2019 NSRS'!$M$2&amp;" 1")), 1)</f>
        <v>43435</v>
      </c>
      <c r="C269" s="9" t="str">
        <f t="shared" si="22"/>
        <v>b. HE3-6</v>
      </c>
      <c r="D269">
        <v>4</v>
      </c>
      <c r="E269" t="s">
        <v>15</v>
      </c>
      <c r="F269" s="4">
        <f>'2020 NSRS'!$M6</f>
        <v>1345</v>
      </c>
      <c r="G269" s="4">
        <f>'2021 NSRS'!$M6</f>
        <v>0</v>
      </c>
      <c r="H269" s="4">
        <f>'2021 NSRS wPVGR Adj'!$M6</f>
        <v>0</v>
      </c>
      <c r="I269" s="4">
        <f t="shared" si="23"/>
        <v>1345</v>
      </c>
      <c r="J269">
        <f t="shared" si="24"/>
        <v>0</v>
      </c>
    </row>
    <row r="270" spans="1:10" x14ac:dyDescent="0.35">
      <c r="A270" t="str">
        <f t="shared" si="25"/>
        <v>Dec</v>
      </c>
      <c r="B270" s="9">
        <f>DATE(2018, MONTH(DATEVALUE('[1]2019 NSRS'!$M$2&amp;" 1")), 1)</f>
        <v>43435</v>
      </c>
      <c r="C270" s="9" t="str">
        <f t="shared" si="22"/>
        <v>b. HE3-6</v>
      </c>
      <c r="D270">
        <v>5</v>
      </c>
      <c r="E270" t="s">
        <v>15</v>
      </c>
      <c r="F270" s="4">
        <f>'2020 NSRS'!$M7</f>
        <v>1345</v>
      </c>
      <c r="G270" s="4">
        <f>'2021 NSRS'!$M7</f>
        <v>0</v>
      </c>
      <c r="H270" s="4">
        <f>'2021 NSRS wPVGR Adj'!$M7</f>
        <v>0</v>
      </c>
      <c r="I270" s="4">
        <f t="shared" si="23"/>
        <v>1345</v>
      </c>
      <c r="J270">
        <f t="shared" si="24"/>
        <v>0</v>
      </c>
    </row>
    <row r="271" spans="1:10" x14ac:dyDescent="0.35">
      <c r="A271" t="str">
        <f t="shared" si="25"/>
        <v>Dec</v>
      </c>
      <c r="B271" s="9">
        <f>DATE(2018, MONTH(DATEVALUE('[1]2019 NSRS'!$M$2&amp;" 1")), 1)</f>
        <v>43435</v>
      </c>
      <c r="C271" s="9" t="str">
        <f t="shared" si="22"/>
        <v>b. HE3-6</v>
      </c>
      <c r="D271">
        <v>6</v>
      </c>
      <c r="E271" t="s">
        <v>15</v>
      </c>
      <c r="F271" s="4">
        <f>'2020 NSRS'!$M8</f>
        <v>1345</v>
      </c>
      <c r="G271" s="4">
        <f>'2021 NSRS'!$M8</f>
        <v>0</v>
      </c>
      <c r="H271" s="4">
        <f>'2021 NSRS wPVGR Adj'!$M8</f>
        <v>0</v>
      </c>
      <c r="I271" s="4">
        <f t="shared" si="23"/>
        <v>1345</v>
      </c>
      <c r="J271">
        <f t="shared" si="24"/>
        <v>0</v>
      </c>
    </row>
    <row r="272" spans="1:10" x14ac:dyDescent="0.35">
      <c r="A272" t="str">
        <f t="shared" si="25"/>
        <v>Dec</v>
      </c>
      <c r="B272" s="9">
        <f>DATE(2018, MONTH(DATEVALUE('[1]2019 NSRS'!$M$2&amp;" 1")), 1)</f>
        <v>43435</v>
      </c>
      <c r="C272" s="9" t="str">
        <f t="shared" si="22"/>
        <v>c. HE7-10</v>
      </c>
      <c r="D272">
        <v>7</v>
      </c>
      <c r="E272" t="s">
        <v>15</v>
      </c>
      <c r="F272" s="4">
        <f>'2020 NSRS'!$M9</f>
        <v>1818</v>
      </c>
      <c r="G272" s="4">
        <f>'2021 NSRS'!$M9</f>
        <v>0</v>
      </c>
      <c r="H272" s="4">
        <f>'2021 NSRS wPVGR Adj'!$M9</f>
        <v>0</v>
      </c>
      <c r="I272" s="4">
        <f t="shared" si="23"/>
        <v>1818</v>
      </c>
      <c r="J272">
        <f t="shared" si="24"/>
        <v>0</v>
      </c>
    </row>
    <row r="273" spans="1:10" x14ac:dyDescent="0.35">
      <c r="A273" t="str">
        <f t="shared" si="25"/>
        <v>Dec</v>
      </c>
      <c r="B273" s="9">
        <f>DATE(2018, MONTH(DATEVALUE('[1]2019 NSRS'!$M$2&amp;" 1")), 1)</f>
        <v>43435</v>
      </c>
      <c r="C273" s="9" t="str">
        <f t="shared" si="22"/>
        <v>c. HE7-10</v>
      </c>
      <c r="D273">
        <v>8</v>
      </c>
      <c r="E273" t="s">
        <v>15</v>
      </c>
      <c r="F273" s="4">
        <f>'2020 NSRS'!$M10</f>
        <v>1818</v>
      </c>
      <c r="G273" s="4">
        <f>'2021 NSRS'!$M10</f>
        <v>0</v>
      </c>
      <c r="H273" s="4">
        <f>'2021 NSRS wPVGR Adj'!$M10</f>
        <v>0</v>
      </c>
      <c r="I273" s="4">
        <f t="shared" si="23"/>
        <v>1818</v>
      </c>
      <c r="J273">
        <f t="shared" si="24"/>
        <v>0</v>
      </c>
    </row>
    <row r="274" spans="1:10" x14ac:dyDescent="0.35">
      <c r="A274" t="str">
        <f t="shared" si="25"/>
        <v>Dec</v>
      </c>
      <c r="B274" s="9">
        <f>DATE(2018, MONTH(DATEVALUE('[1]2019 NSRS'!$M$2&amp;" 1")), 1)</f>
        <v>43435</v>
      </c>
      <c r="C274" s="9" t="str">
        <f t="shared" si="22"/>
        <v>c. HE7-10</v>
      </c>
      <c r="D274">
        <v>9</v>
      </c>
      <c r="E274" t="s">
        <v>15</v>
      </c>
      <c r="F274" s="4">
        <f>'2020 NSRS'!$M11</f>
        <v>1818</v>
      </c>
      <c r="G274" s="4">
        <f>'2021 NSRS'!$M11</f>
        <v>0</v>
      </c>
      <c r="H274" s="4">
        <f>'2021 NSRS wPVGR Adj'!$M11</f>
        <v>0</v>
      </c>
      <c r="I274" s="4">
        <f t="shared" si="23"/>
        <v>1818</v>
      </c>
      <c r="J274">
        <f t="shared" si="24"/>
        <v>0</v>
      </c>
    </row>
    <row r="275" spans="1:10" x14ac:dyDescent="0.35">
      <c r="A275" t="str">
        <f t="shared" si="25"/>
        <v>Dec</v>
      </c>
      <c r="B275" s="9">
        <f>DATE(2018, MONTH(DATEVALUE('[1]2019 NSRS'!$M$2&amp;" 1")), 1)</f>
        <v>43435</v>
      </c>
      <c r="C275" s="9" t="str">
        <f t="shared" si="22"/>
        <v>c. HE7-10</v>
      </c>
      <c r="D275">
        <v>10</v>
      </c>
      <c r="E275" t="s">
        <v>15</v>
      </c>
      <c r="F275" s="4">
        <f>'2020 NSRS'!$M12</f>
        <v>1818</v>
      </c>
      <c r="G275" s="4">
        <f>'2021 NSRS'!$M12</f>
        <v>0</v>
      </c>
      <c r="H275" s="4">
        <f>'2021 NSRS wPVGR Adj'!$M12</f>
        <v>0</v>
      </c>
      <c r="I275" s="4">
        <f t="shared" si="23"/>
        <v>1818</v>
      </c>
      <c r="J275">
        <f t="shared" si="24"/>
        <v>0</v>
      </c>
    </row>
    <row r="276" spans="1:10" x14ac:dyDescent="0.35">
      <c r="A276" t="str">
        <f t="shared" si="25"/>
        <v>Dec</v>
      </c>
      <c r="B276" s="9">
        <f>DATE(2018, MONTH(DATEVALUE('[1]2019 NSRS'!$M$2&amp;" 1")), 1)</f>
        <v>43435</v>
      </c>
      <c r="C276" s="9" t="str">
        <f t="shared" si="22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NSRS'!$M13</f>
        <v>0</v>
      </c>
      <c r="H276" s="4">
        <f>'2021 NSRS wPVGR Adj'!$M13</f>
        <v>0</v>
      </c>
      <c r="I276" s="4">
        <f t="shared" si="23"/>
        <v>1633</v>
      </c>
      <c r="J276">
        <f t="shared" si="24"/>
        <v>0</v>
      </c>
    </row>
    <row r="277" spans="1:10" x14ac:dyDescent="0.35">
      <c r="A277" t="str">
        <f t="shared" si="25"/>
        <v>Dec</v>
      </c>
      <c r="B277" s="9">
        <f>DATE(2018, MONTH(DATEVALUE('[1]2019 NSRS'!$M$2&amp;" 1")), 1)</f>
        <v>43435</v>
      </c>
      <c r="C277" s="9" t="str">
        <f t="shared" si="22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NSRS'!$M14</f>
        <v>0</v>
      </c>
      <c r="H277" s="4">
        <f>'2021 NSRS wPVGR Adj'!$M14</f>
        <v>0</v>
      </c>
      <c r="I277" s="4">
        <f t="shared" si="23"/>
        <v>1633</v>
      </c>
      <c r="J277">
        <f t="shared" si="24"/>
        <v>0</v>
      </c>
    </row>
    <row r="278" spans="1:10" x14ac:dyDescent="0.35">
      <c r="A278" t="str">
        <f t="shared" si="25"/>
        <v>Dec</v>
      </c>
      <c r="B278" s="9">
        <f>DATE(2018, MONTH(DATEVALUE('[1]2019 NSRS'!$M$2&amp;" 1")), 1)</f>
        <v>43435</v>
      </c>
      <c r="C278" s="9" t="str">
        <f t="shared" si="22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NSRS'!$M15</f>
        <v>0</v>
      </c>
      <c r="H278" s="4">
        <f>'2021 NSRS wPVGR Adj'!$M15</f>
        <v>0</v>
      </c>
      <c r="I278" s="4">
        <f t="shared" si="23"/>
        <v>1633</v>
      </c>
      <c r="J278">
        <f t="shared" si="24"/>
        <v>0</v>
      </c>
    </row>
    <row r="279" spans="1:10" x14ac:dyDescent="0.35">
      <c r="A279" t="str">
        <f t="shared" si="25"/>
        <v>Dec</v>
      </c>
      <c r="B279" s="9">
        <f>DATE(2018, MONTH(DATEVALUE('[1]2019 NSRS'!$M$2&amp;" 1")), 1)</f>
        <v>43435</v>
      </c>
      <c r="C279" s="9" t="str">
        <f t="shared" si="22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NSRS'!$M16</f>
        <v>0</v>
      </c>
      <c r="H279" s="4">
        <f>'2021 NSRS wPVGR Adj'!$M16</f>
        <v>0</v>
      </c>
      <c r="I279" s="4">
        <f t="shared" si="23"/>
        <v>1633</v>
      </c>
      <c r="J279">
        <f t="shared" si="24"/>
        <v>0</v>
      </c>
    </row>
    <row r="280" spans="1:10" x14ac:dyDescent="0.35">
      <c r="A280" t="str">
        <f t="shared" si="25"/>
        <v>Dec</v>
      </c>
      <c r="B280" s="9">
        <f>DATE(2018, MONTH(DATEVALUE('[1]2019 NSRS'!$M$2&amp;" 1")), 1)</f>
        <v>43435</v>
      </c>
      <c r="C280" s="9" t="str">
        <f t="shared" si="22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NSRS'!$M17</f>
        <v>0</v>
      </c>
      <c r="H280" s="4">
        <f>'2021 NSRS wPVGR Adj'!$M17</f>
        <v>0</v>
      </c>
      <c r="I280" s="4">
        <f t="shared" si="23"/>
        <v>1867</v>
      </c>
      <c r="J280">
        <f t="shared" si="24"/>
        <v>0</v>
      </c>
    </row>
    <row r="281" spans="1:10" x14ac:dyDescent="0.35">
      <c r="A281" t="str">
        <f t="shared" si="25"/>
        <v>Dec</v>
      </c>
      <c r="B281" s="9">
        <f>DATE(2018, MONTH(DATEVALUE('[1]2019 NSRS'!$M$2&amp;" 1")), 1)</f>
        <v>43435</v>
      </c>
      <c r="C281" s="9" t="str">
        <f t="shared" si="22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NSRS'!$M18</f>
        <v>0</v>
      </c>
      <c r="H281" s="4">
        <f>'2021 NSRS wPVGR Adj'!$M18</f>
        <v>0</v>
      </c>
      <c r="I281" s="4">
        <f t="shared" si="23"/>
        <v>1867</v>
      </c>
      <c r="J281">
        <f t="shared" si="24"/>
        <v>0</v>
      </c>
    </row>
    <row r="282" spans="1:10" x14ac:dyDescent="0.35">
      <c r="A282" t="str">
        <f t="shared" si="25"/>
        <v>Dec</v>
      </c>
      <c r="B282" s="9">
        <f>DATE(2018, MONTH(DATEVALUE('[1]2019 NSRS'!$M$2&amp;" 1")), 1)</f>
        <v>43435</v>
      </c>
      <c r="C282" s="9" t="str">
        <f t="shared" si="22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NSRS'!$M19</f>
        <v>0</v>
      </c>
      <c r="H282" s="4">
        <f>'2021 NSRS wPVGR Adj'!$M19</f>
        <v>0</v>
      </c>
      <c r="I282" s="4">
        <f t="shared" si="23"/>
        <v>1867</v>
      </c>
      <c r="J282">
        <f t="shared" si="24"/>
        <v>0</v>
      </c>
    </row>
    <row r="283" spans="1:10" x14ac:dyDescent="0.35">
      <c r="A283" t="str">
        <f t="shared" si="25"/>
        <v>Dec</v>
      </c>
      <c r="B283" s="9">
        <f>DATE(2018, MONTH(DATEVALUE('[1]2019 NSRS'!$M$2&amp;" 1")), 1)</f>
        <v>43435</v>
      </c>
      <c r="C283" s="9" t="str">
        <f t="shared" si="22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NSRS'!$M20</f>
        <v>0</v>
      </c>
      <c r="H283" s="4">
        <f>'2021 NSRS wPVGR Adj'!$M20</f>
        <v>0</v>
      </c>
      <c r="I283" s="4">
        <f t="shared" si="23"/>
        <v>1867</v>
      </c>
      <c r="J283">
        <f t="shared" si="24"/>
        <v>0</v>
      </c>
    </row>
    <row r="284" spans="1:10" x14ac:dyDescent="0.35">
      <c r="A284" t="str">
        <f t="shared" si="25"/>
        <v>Dec</v>
      </c>
      <c r="B284" s="9">
        <f>DATE(2018, MONTH(DATEVALUE('[1]2019 NSRS'!$M$2&amp;" 1")), 1)</f>
        <v>43435</v>
      </c>
      <c r="C284" s="9" t="str">
        <f t="shared" si="22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NSRS'!$M21</f>
        <v>0</v>
      </c>
      <c r="H284" s="4">
        <f>'2021 NSRS wPVGR Adj'!$M21</f>
        <v>0</v>
      </c>
      <c r="I284" s="4">
        <f t="shared" si="23"/>
        <v>1338</v>
      </c>
      <c r="J284">
        <f t="shared" si="24"/>
        <v>0</v>
      </c>
    </row>
    <row r="285" spans="1:10" x14ac:dyDescent="0.35">
      <c r="A285" t="str">
        <f t="shared" si="25"/>
        <v>Dec</v>
      </c>
      <c r="B285" s="9">
        <f>DATE(2018, MONTH(DATEVALUE('[1]2019 NSRS'!$M$2&amp;" 1")), 1)</f>
        <v>43435</v>
      </c>
      <c r="C285" s="9" t="str">
        <f t="shared" si="22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NSRS'!$M22</f>
        <v>0</v>
      </c>
      <c r="H285" s="4">
        <f>'2021 NSRS wPVGR Adj'!$M22</f>
        <v>0</v>
      </c>
      <c r="I285" s="4">
        <f t="shared" si="23"/>
        <v>1338</v>
      </c>
      <c r="J285">
        <f t="shared" si="24"/>
        <v>0</v>
      </c>
    </row>
    <row r="286" spans="1:10" x14ac:dyDescent="0.35">
      <c r="A286" t="str">
        <f t="shared" si="25"/>
        <v>Dec</v>
      </c>
      <c r="B286" s="9">
        <f>DATE(2018, MONTH(DATEVALUE('[1]2019 NSRS'!$M$2&amp;" 1")), 1)</f>
        <v>43435</v>
      </c>
      <c r="C286" s="9" t="str">
        <f t="shared" si="22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NSRS'!$M23</f>
        <v>0</v>
      </c>
      <c r="H286" s="4">
        <f>'2021 NSRS wPVGR Adj'!$M23</f>
        <v>0</v>
      </c>
      <c r="I286" s="4">
        <f t="shared" si="23"/>
        <v>1338</v>
      </c>
      <c r="J286">
        <f t="shared" si="24"/>
        <v>0</v>
      </c>
    </row>
    <row r="287" spans="1:10" x14ac:dyDescent="0.35">
      <c r="A287" t="str">
        <f t="shared" si="25"/>
        <v>Dec</v>
      </c>
      <c r="B287" s="9">
        <f>DATE(2018, MONTH(DATEVALUE('[1]2019 NSRS'!$M$2&amp;" 1")), 1)</f>
        <v>43435</v>
      </c>
      <c r="C287" s="9" t="str">
        <f t="shared" si="22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NSRS'!$M24</f>
        <v>0</v>
      </c>
      <c r="H287" s="4">
        <f>'2021 NSRS wPVGR Adj'!$M24</f>
        <v>0</v>
      </c>
      <c r="I287" s="4">
        <f t="shared" si="23"/>
        <v>1338</v>
      </c>
      <c r="J287">
        <f t="shared" si="24"/>
        <v>0</v>
      </c>
    </row>
    <row r="288" spans="1:10" x14ac:dyDescent="0.35">
      <c r="A288" t="str">
        <f t="shared" si="25"/>
        <v>Dec</v>
      </c>
      <c r="B288" s="9">
        <f>DATE(2018, MONTH(DATEVALUE('[1]2019 NSRS'!$M$2&amp;" 1")), 1)</f>
        <v>43435</v>
      </c>
      <c r="C288" s="9" t="str">
        <f t="shared" si="22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NSRS'!$M25</f>
        <v>0</v>
      </c>
      <c r="H288" s="4">
        <f>'2021 NSRS wPVGR Adj'!$M25</f>
        <v>0</v>
      </c>
      <c r="I288" s="4">
        <f t="shared" si="23"/>
        <v>1210</v>
      </c>
      <c r="J288">
        <f t="shared" si="24"/>
        <v>0</v>
      </c>
    </row>
    <row r="289" spans="1:10" x14ac:dyDescent="0.35">
      <c r="A289" t="str">
        <f t="shared" si="25"/>
        <v>Dec</v>
      </c>
      <c r="B289" s="9">
        <f>DATE(2018, MONTH(DATEVALUE('[1]2019 NSRS'!$M$2&amp;" 1")), 1)</f>
        <v>43435</v>
      </c>
      <c r="C289" s="9" t="str">
        <f t="shared" si="22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NSRS'!$M26</f>
        <v>0</v>
      </c>
      <c r="H289" s="4">
        <f>'2021 NSRS wPVGR Adj'!$M26</f>
        <v>0</v>
      </c>
      <c r="I289" s="4">
        <f t="shared" si="23"/>
        <v>1210</v>
      </c>
      <c r="J289">
        <f t="shared" si="24"/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 NSRS</vt:lpstr>
      <vt:lpstr>2021 NSRS</vt:lpstr>
      <vt:lpstr>2021 NSRS wPVGR Adj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2020-09-16T20:06:13Z</dcterms:modified>
</cp:coreProperties>
</file>