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240" yWindow="110" windowWidth="14810" windowHeight="8010" firstSheet="2" activeTab="2"/>
  </bookViews>
  <sheets>
    <sheet name="2020 Regulation-up" sheetId="14" state="hidden" r:id="rId1"/>
    <sheet name="2020 Regulation-down" sheetId="15" state="hidden" r:id="rId2"/>
    <sheet name="2021 Regulation-up" sheetId="18" r:id="rId3"/>
    <sheet name="2021 Regulation-down" sheetId="19" r:id="rId4"/>
    <sheet name="2021 Regulation-up-PreSCR811" sheetId="22" r:id="rId5"/>
    <sheet name="2021 Regulation-down-PreSCR811" sheetId="23" r:id="rId6"/>
    <sheet name="2021 Regulation-up-PostSCR811" sheetId="24" r:id="rId7"/>
    <sheet name="2021 Regulation-down-PostSCR811" sheetId="25" r:id="rId8"/>
    <sheet name="2021 Wind Adj Table" sheetId="21" state="hidden" r:id="rId9"/>
    <sheet name="2021 Solar Adj Table" sheetId="26" state="hidden" r:id="rId10"/>
    <sheet name="Charts" sheetId="20" r:id="rId11"/>
  </sheets>
  <calcPr calcId="152511"/>
  <pivotCaches>
    <pivotCache cacheId="0" r:id="rId12"/>
    <pivotCache cacheId="1" r:id="rId13"/>
  </pivotCaches>
</workbook>
</file>

<file path=xl/calcChain.xml><?xml version="1.0" encoding="utf-8"?>
<calcChain xmlns="http://schemas.openxmlformats.org/spreadsheetml/2006/main">
  <c r="T55" i="20" l="1"/>
  <c r="T56" i="20"/>
  <c r="T57" i="20"/>
  <c r="T58" i="20"/>
  <c r="T59" i="20"/>
  <c r="T60" i="20"/>
  <c r="T61" i="20"/>
  <c r="T62" i="20"/>
  <c r="T63" i="20"/>
  <c r="T64" i="20"/>
  <c r="T65" i="20"/>
  <c r="T54" i="20"/>
  <c r="R55" i="20"/>
  <c r="S55" i="20"/>
  <c r="R56" i="20"/>
  <c r="S56" i="20"/>
  <c r="R57" i="20"/>
  <c r="S57" i="20"/>
  <c r="R58" i="20"/>
  <c r="S58" i="20"/>
  <c r="R59" i="20"/>
  <c r="S59" i="20"/>
  <c r="R60" i="20"/>
  <c r="S60" i="20"/>
  <c r="R61" i="20"/>
  <c r="S61" i="20"/>
  <c r="R62" i="20"/>
  <c r="S62" i="20"/>
  <c r="R63" i="20"/>
  <c r="S63" i="20"/>
  <c r="R64" i="20"/>
  <c r="S64" i="20"/>
  <c r="R65" i="20"/>
  <c r="S65" i="20"/>
  <c r="S54" i="20"/>
  <c r="R54" i="20"/>
  <c r="J2" i="20"/>
  <c r="I3" i="20" l="1"/>
  <c r="J3" i="20"/>
  <c r="K3" i="20"/>
  <c r="I4" i="20"/>
  <c r="J4" i="20"/>
  <c r="K4" i="20"/>
  <c r="I5" i="20"/>
  <c r="J5" i="20"/>
  <c r="K5" i="20"/>
  <c r="I6" i="20"/>
  <c r="J6" i="20"/>
  <c r="K6" i="20"/>
  <c r="I7" i="20"/>
  <c r="J7" i="20"/>
  <c r="K7" i="20"/>
  <c r="I8" i="20"/>
  <c r="J8" i="20"/>
  <c r="K8" i="20"/>
  <c r="I9" i="20"/>
  <c r="J9" i="20"/>
  <c r="K9" i="20"/>
  <c r="I10" i="20"/>
  <c r="J10" i="20"/>
  <c r="K10" i="20"/>
  <c r="I11" i="20"/>
  <c r="J11" i="20"/>
  <c r="K11" i="20"/>
  <c r="I12" i="20"/>
  <c r="J12" i="20"/>
  <c r="K12" i="20"/>
  <c r="I13" i="20"/>
  <c r="J13" i="20"/>
  <c r="K13" i="20"/>
  <c r="I14" i="20"/>
  <c r="J14" i="20"/>
  <c r="K14" i="20"/>
  <c r="I15" i="20"/>
  <c r="J15" i="20"/>
  <c r="K15" i="20"/>
  <c r="I16" i="20"/>
  <c r="J16" i="20"/>
  <c r="K16" i="20"/>
  <c r="I17" i="20"/>
  <c r="J17" i="20"/>
  <c r="K17" i="20"/>
  <c r="I18" i="20"/>
  <c r="J18" i="20"/>
  <c r="K18" i="20"/>
  <c r="I19" i="20"/>
  <c r="J19" i="20"/>
  <c r="K19" i="20"/>
  <c r="I20" i="20"/>
  <c r="J20" i="20"/>
  <c r="K20" i="20"/>
  <c r="I21" i="20"/>
  <c r="J21" i="20"/>
  <c r="K21" i="20"/>
  <c r="I22" i="20"/>
  <c r="J22" i="20"/>
  <c r="K22" i="20"/>
  <c r="I23" i="20"/>
  <c r="J23" i="20"/>
  <c r="K23" i="20"/>
  <c r="I24" i="20"/>
  <c r="J24" i="20"/>
  <c r="K24" i="20"/>
  <c r="I25" i="20"/>
  <c r="J25" i="20"/>
  <c r="K25" i="20"/>
  <c r="I26" i="20"/>
  <c r="J26" i="20"/>
  <c r="K26" i="20"/>
  <c r="I27" i="20"/>
  <c r="J27" i="20"/>
  <c r="K27" i="20"/>
  <c r="I28" i="20"/>
  <c r="J28" i="20"/>
  <c r="K28" i="20"/>
  <c r="I29" i="20"/>
  <c r="J29" i="20"/>
  <c r="K29" i="20"/>
  <c r="I30" i="20"/>
  <c r="J30" i="20"/>
  <c r="K30" i="20"/>
  <c r="I31" i="20"/>
  <c r="J31" i="20"/>
  <c r="K31" i="20"/>
  <c r="I32" i="20"/>
  <c r="J32" i="20"/>
  <c r="K32" i="20"/>
  <c r="I33" i="20"/>
  <c r="J33" i="20"/>
  <c r="K33" i="20"/>
  <c r="I34" i="20"/>
  <c r="J34" i="20"/>
  <c r="K34" i="20"/>
  <c r="I35" i="20"/>
  <c r="J35" i="20"/>
  <c r="K35" i="20"/>
  <c r="I36" i="20"/>
  <c r="J36" i="20"/>
  <c r="K36" i="20"/>
  <c r="I37" i="20"/>
  <c r="J37" i="20"/>
  <c r="K37" i="20"/>
  <c r="I38" i="20"/>
  <c r="J38" i="20"/>
  <c r="K38" i="20"/>
  <c r="I39" i="20"/>
  <c r="J39" i="20"/>
  <c r="K39" i="20"/>
  <c r="I40" i="20"/>
  <c r="J40" i="20"/>
  <c r="K40" i="20"/>
  <c r="I41" i="20"/>
  <c r="J41" i="20"/>
  <c r="K41" i="20"/>
  <c r="I42" i="20"/>
  <c r="J42" i="20"/>
  <c r="K42" i="20"/>
  <c r="I43" i="20"/>
  <c r="J43" i="20"/>
  <c r="K43" i="20"/>
  <c r="I44" i="20"/>
  <c r="J44" i="20"/>
  <c r="K44" i="20"/>
  <c r="I45" i="20"/>
  <c r="J45" i="20"/>
  <c r="K45" i="20"/>
  <c r="I46" i="20"/>
  <c r="J46" i="20"/>
  <c r="K46" i="20"/>
  <c r="I47" i="20"/>
  <c r="J47" i="20"/>
  <c r="K47" i="20"/>
  <c r="I48" i="20"/>
  <c r="J48" i="20"/>
  <c r="K48" i="20"/>
  <c r="I49" i="20"/>
  <c r="J49" i="20"/>
  <c r="K49" i="20"/>
  <c r="I50" i="20"/>
  <c r="J50" i="20"/>
  <c r="K50" i="20"/>
  <c r="I51" i="20"/>
  <c r="J51" i="20"/>
  <c r="K51" i="20"/>
  <c r="I52" i="20"/>
  <c r="J52" i="20"/>
  <c r="K52" i="20"/>
  <c r="I53" i="20"/>
  <c r="J53" i="20"/>
  <c r="K53" i="20"/>
  <c r="I54" i="20"/>
  <c r="J54" i="20"/>
  <c r="K54" i="20"/>
  <c r="I55" i="20"/>
  <c r="J55" i="20"/>
  <c r="K55" i="20"/>
  <c r="I56" i="20"/>
  <c r="J56" i="20"/>
  <c r="K56" i="20"/>
  <c r="I57" i="20"/>
  <c r="J57" i="20"/>
  <c r="K57" i="20"/>
  <c r="I58" i="20"/>
  <c r="J58" i="20"/>
  <c r="K58" i="20"/>
  <c r="I59" i="20"/>
  <c r="J59" i="20"/>
  <c r="K59" i="20"/>
  <c r="I60" i="20"/>
  <c r="J60" i="20"/>
  <c r="K60" i="20"/>
  <c r="I61" i="20"/>
  <c r="J61" i="20"/>
  <c r="K61" i="20"/>
  <c r="I62" i="20"/>
  <c r="J62" i="20"/>
  <c r="K62" i="20"/>
  <c r="I63" i="20"/>
  <c r="J63" i="20"/>
  <c r="K63" i="20"/>
  <c r="I64" i="20"/>
  <c r="J64" i="20"/>
  <c r="K64" i="20"/>
  <c r="I65" i="20"/>
  <c r="J65" i="20"/>
  <c r="K65" i="20"/>
  <c r="I66" i="20"/>
  <c r="J66" i="20"/>
  <c r="K66" i="20"/>
  <c r="I67" i="20"/>
  <c r="J67" i="20"/>
  <c r="K67" i="20"/>
  <c r="I68" i="20"/>
  <c r="J68" i="20"/>
  <c r="K68" i="20"/>
  <c r="I69" i="20"/>
  <c r="J69" i="20"/>
  <c r="K69" i="20"/>
  <c r="I70" i="20"/>
  <c r="J70" i="20"/>
  <c r="K70" i="20"/>
  <c r="I71" i="20"/>
  <c r="J71" i="20"/>
  <c r="K71" i="20"/>
  <c r="I72" i="20"/>
  <c r="J72" i="20"/>
  <c r="K72" i="20"/>
  <c r="I73" i="20"/>
  <c r="J73" i="20"/>
  <c r="K73" i="20"/>
  <c r="I74" i="20"/>
  <c r="J74" i="20"/>
  <c r="K74" i="20"/>
  <c r="I75" i="20"/>
  <c r="J75" i="20"/>
  <c r="K75" i="20"/>
  <c r="I76" i="20"/>
  <c r="J76" i="20"/>
  <c r="K76" i="20"/>
  <c r="I77" i="20"/>
  <c r="J77" i="20"/>
  <c r="K77" i="20"/>
  <c r="I78" i="20"/>
  <c r="J78" i="20"/>
  <c r="K78" i="20"/>
  <c r="I79" i="20"/>
  <c r="J79" i="20"/>
  <c r="K79" i="20"/>
  <c r="I80" i="20"/>
  <c r="J80" i="20"/>
  <c r="K80" i="20"/>
  <c r="I81" i="20"/>
  <c r="J81" i="20"/>
  <c r="K81" i="20"/>
  <c r="I82" i="20"/>
  <c r="J82" i="20"/>
  <c r="K82" i="20"/>
  <c r="I83" i="20"/>
  <c r="J83" i="20"/>
  <c r="K83" i="20"/>
  <c r="I84" i="20"/>
  <c r="J84" i="20"/>
  <c r="K84" i="20"/>
  <c r="I85" i="20"/>
  <c r="J85" i="20"/>
  <c r="K85" i="20"/>
  <c r="I86" i="20"/>
  <c r="J86" i="20"/>
  <c r="K86" i="20"/>
  <c r="I87" i="20"/>
  <c r="J87" i="20"/>
  <c r="K87" i="20"/>
  <c r="I88" i="20"/>
  <c r="J88" i="20"/>
  <c r="K88" i="20"/>
  <c r="I89" i="20"/>
  <c r="J89" i="20"/>
  <c r="K89" i="20"/>
  <c r="I90" i="20"/>
  <c r="J90" i="20"/>
  <c r="K90" i="20"/>
  <c r="I91" i="20"/>
  <c r="J91" i="20"/>
  <c r="K91" i="20"/>
  <c r="I92" i="20"/>
  <c r="J92" i="20"/>
  <c r="K92" i="20"/>
  <c r="I93" i="20"/>
  <c r="J93" i="20"/>
  <c r="K93" i="20"/>
  <c r="I94" i="20"/>
  <c r="J94" i="20"/>
  <c r="K94" i="20"/>
  <c r="I95" i="20"/>
  <c r="J95" i="20"/>
  <c r="K95" i="20"/>
  <c r="I96" i="20"/>
  <c r="J96" i="20"/>
  <c r="K96" i="20"/>
  <c r="I97" i="20"/>
  <c r="J97" i="20"/>
  <c r="K97" i="20"/>
  <c r="I98" i="20"/>
  <c r="J98" i="20"/>
  <c r="K98" i="20"/>
  <c r="I99" i="20"/>
  <c r="J99" i="20"/>
  <c r="K99" i="20"/>
  <c r="I100" i="20"/>
  <c r="J100" i="20"/>
  <c r="K100" i="20"/>
  <c r="I101" i="20"/>
  <c r="J101" i="20"/>
  <c r="K101" i="20"/>
  <c r="I102" i="20"/>
  <c r="J102" i="20"/>
  <c r="K102" i="20"/>
  <c r="I103" i="20"/>
  <c r="J103" i="20"/>
  <c r="K103" i="20"/>
  <c r="I104" i="20"/>
  <c r="J104" i="20"/>
  <c r="K104" i="20"/>
  <c r="I105" i="20"/>
  <c r="J105" i="20"/>
  <c r="K105" i="20"/>
  <c r="I106" i="20"/>
  <c r="J106" i="20"/>
  <c r="K106" i="20"/>
  <c r="I107" i="20"/>
  <c r="J107" i="20"/>
  <c r="K107" i="20"/>
  <c r="I108" i="20"/>
  <c r="J108" i="20"/>
  <c r="K108" i="20"/>
  <c r="I109" i="20"/>
  <c r="J109" i="20"/>
  <c r="K109" i="20"/>
  <c r="I110" i="20"/>
  <c r="J110" i="20"/>
  <c r="K110" i="20"/>
  <c r="I111" i="20"/>
  <c r="J111" i="20"/>
  <c r="K111" i="20"/>
  <c r="I112" i="20"/>
  <c r="J112" i="20"/>
  <c r="K112" i="20"/>
  <c r="I113" i="20"/>
  <c r="J113" i="20"/>
  <c r="K113" i="20"/>
  <c r="I114" i="20"/>
  <c r="J114" i="20"/>
  <c r="K114" i="20"/>
  <c r="I115" i="20"/>
  <c r="J115" i="20"/>
  <c r="K115" i="20"/>
  <c r="I116" i="20"/>
  <c r="J116" i="20"/>
  <c r="K116" i="20"/>
  <c r="I117" i="20"/>
  <c r="J117" i="20"/>
  <c r="K117" i="20"/>
  <c r="I118" i="20"/>
  <c r="J118" i="20"/>
  <c r="K118" i="20"/>
  <c r="I119" i="20"/>
  <c r="J119" i="20"/>
  <c r="K119" i="20"/>
  <c r="I120" i="20"/>
  <c r="J120" i="20"/>
  <c r="K120" i="20"/>
  <c r="I121" i="20"/>
  <c r="J121" i="20"/>
  <c r="K121" i="20"/>
  <c r="I122" i="20"/>
  <c r="J122" i="20"/>
  <c r="K122" i="20"/>
  <c r="I123" i="20"/>
  <c r="J123" i="20"/>
  <c r="K123" i="20"/>
  <c r="I124" i="20"/>
  <c r="J124" i="20"/>
  <c r="K124" i="20"/>
  <c r="I125" i="20"/>
  <c r="J125" i="20"/>
  <c r="K125" i="20"/>
  <c r="I126" i="20"/>
  <c r="J126" i="20"/>
  <c r="K126" i="20"/>
  <c r="I127" i="20"/>
  <c r="J127" i="20"/>
  <c r="K127" i="20"/>
  <c r="I128" i="20"/>
  <c r="J128" i="20"/>
  <c r="K128" i="20"/>
  <c r="I129" i="20"/>
  <c r="J129" i="20"/>
  <c r="K129" i="20"/>
  <c r="I130" i="20"/>
  <c r="J130" i="20"/>
  <c r="K130" i="20"/>
  <c r="I131" i="20"/>
  <c r="J131" i="20"/>
  <c r="K131" i="20"/>
  <c r="I132" i="20"/>
  <c r="J132" i="20"/>
  <c r="K132" i="20"/>
  <c r="I133" i="20"/>
  <c r="J133" i="20"/>
  <c r="K133" i="20"/>
  <c r="I134" i="20"/>
  <c r="J134" i="20"/>
  <c r="K134" i="20"/>
  <c r="I135" i="20"/>
  <c r="J135" i="20"/>
  <c r="K135" i="20"/>
  <c r="I136" i="20"/>
  <c r="J136" i="20"/>
  <c r="K136" i="20"/>
  <c r="I137" i="20"/>
  <c r="J137" i="20"/>
  <c r="K137" i="20"/>
  <c r="I138" i="20"/>
  <c r="J138" i="20"/>
  <c r="K138" i="20"/>
  <c r="I139" i="20"/>
  <c r="J139" i="20"/>
  <c r="K139" i="20"/>
  <c r="I140" i="20"/>
  <c r="J140" i="20"/>
  <c r="K140" i="20"/>
  <c r="I141" i="20"/>
  <c r="J141" i="20"/>
  <c r="K141" i="20"/>
  <c r="I142" i="20"/>
  <c r="J142" i="20"/>
  <c r="K142" i="20"/>
  <c r="I143" i="20"/>
  <c r="J143" i="20"/>
  <c r="K143" i="20"/>
  <c r="I144" i="20"/>
  <c r="J144" i="20"/>
  <c r="K144" i="20"/>
  <c r="I145" i="20"/>
  <c r="J145" i="20"/>
  <c r="K145" i="20"/>
  <c r="I146" i="20"/>
  <c r="J146" i="20"/>
  <c r="K146" i="20"/>
  <c r="I147" i="20"/>
  <c r="J147" i="20"/>
  <c r="K147" i="20"/>
  <c r="I148" i="20"/>
  <c r="J148" i="20"/>
  <c r="K148" i="20"/>
  <c r="I149" i="20"/>
  <c r="J149" i="20"/>
  <c r="K149" i="20"/>
  <c r="I150" i="20"/>
  <c r="J150" i="20"/>
  <c r="K150" i="20"/>
  <c r="I151" i="20"/>
  <c r="J151" i="20"/>
  <c r="K151" i="20"/>
  <c r="I152" i="20"/>
  <c r="J152" i="20"/>
  <c r="K152" i="20"/>
  <c r="I153" i="20"/>
  <c r="J153" i="20"/>
  <c r="K153" i="20"/>
  <c r="I154" i="20"/>
  <c r="J154" i="20"/>
  <c r="K154" i="20"/>
  <c r="I155" i="20"/>
  <c r="J155" i="20"/>
  <c r="K155" i="20"/>
  <c r="I156" i="20"/>
  <c r="J156" i="20"/>
  <c r="K156" i="20"/>
  <c r="I157" i="20"/>
  <c r="J157" i="20"/>
  <c r="K157" i="20"/>
  <c r="I158" i="20"/>
  <c r="J158" i="20"/>
  <c r="K158" i="20"/>
  <c r="I159" i="20"/>
  <c r="J159" i="20"/>
  <c r="K159" i="20"/>
  <c r="I160" i="20"/>
  <c r="J160" i="20"/>
  <c r="K160" i="20"/>
  <c r="I161" i="20"/>
  <c r="J161" i="20"/>
  <c r="K161" i="20"/>
  <c r="I162" i="20"/>
  <c r="J162" i="20"/>
  <c r="K162" i="20"/>
  <c r="I163" i="20"/>
  <c r="J163" i="20"/>
  <c r="K163" i="20"/>
  <c r="I164" i="20"/>
  <c r="J164" i="20"/>
  <c r="K164" i="20"/>
  <c r="I165" i="20"/>
  <c r="J165" i="20"/>
  <c r="K165" i="20"/>
  <c r="I166" i="20"/>
  <c r="J166" i="20"/>
  <c r="K166" i="20"/>
  <c r="I167" i="20"/>
  <c r="J167" i="20"/>
  <c r="K167" i="20"/>
  <c r="I168" i="20"/>
  <c r="J168" i="20"/>
  <c r="K168" i="20"/>
  <c r="I169" i="20"/>
  <c r="J169" i="20"/>
  <c r="K169" i="20"/>
  <c r="I170" i="20"/>
  <c r="J170" i="20"/>
  <c r="K170" i="20"/>
  <c r="I171" i="20"/>
  <c r="J171" i="20"/>
  <c r="K171" i="20"/>
  <c r="I172" i="20"/>
  <c r="J172" i="20"/>
  <c r="K172" i="20"/>
  <c r="I173" i="20"/>
  <c r="J173" i="20"/>
  <c r="K173" i="20"/>
  <c r="I174" i="20"/>
  <c r="J174" i="20"/>
  <c r="K174" i="20"/>
  <c r="I175" i="20"/>
  <c r="J175" i="20"/>
  <c r="K175" i="20"/>
  <c r="I176" i="20"/>
  <c r="J176" i="20"/>
  <c r="K176" i="20"/>
  <c r="I177" i="20"/>
  <c r="J177" i="20"/>
  <c r="K177" i="20"/>
  <c r="I178" i="20"/>
  <c r="J178" i="20"/>
  <c r="K178" i="20"/>
  <c r="I179" i="20"/>
  <c r="J179" i="20"/>
  <c r="K179" i="20"/>
  <c r="I180" i="20"/>
  <c r="J180" i="20"/>
  <c r="K180" i="20"/>
  <c r="I181" i="20"/>
  <c r="J181" i="20"/>
  <c r="K181" i="20"/>
  <c r="I182" i="20"/>
  <c r="J182" i="20"/>
  <c r="K182" i="20"/>
  <c r="I183" i="20"/>
  <c r="J183" i="20"/>
  <c r="K183" i="20"/>
  <c r="I184" i="20"/>
  <c r="J184" i="20"/>
  <c r="K184" i="20"/>
  <c r="I185" i="20"/>
  <c r="J185" i="20"/>
  <c r="K185" i="20"/>
  <c r="I186" i="20"/>
  <c r="J186" i="20"/>
  <c r="K186" i="20"/>
  <c r="I187" i="20"/>
  <c r="J187" i="20"/>
  <c r="K187" i="20"/>
  <c r="I188" i="20"/>
  <c r="J188" i="20"/>
  <c r="K188" i="20"/>
  <c r="I189" i="20"/>
  <c r="J189" i="20"/>
  <c r="K189" i="20"/>
  <c r="I190" i="20"/>
  <c r="J190" i="20"/>
  <c r="K190" i="20"/>
  <c r="I191" i="20"/>
  <c r="J191" i="20"/>
  <c r="K191" i="20"/>
  <c r="I192" i="20"/>
  <c r="J192" i="20"/>
  <c r="K192" i="20"/>
  <c r="I193" i="20"/>
  <c r="J193" i="20"/>
  <c r="K193" i="20"/>
  <c r="I194" i="20"/>
  <c r="J194" i="20"/>
  <c r="K194" i="20"/>
  <c r="I195" i="20"/>
  <c r="J195" i="20"/>
  <c r="K195" i="20"/>
  <c r="I196" i="20"/>
  <c r="J196" i="20"/>
  <c r="K196" i="20"/>
  <c r="I197" i="20"/>
  <c r="J197" i="20"/>
  <c r="K197" i="20"/>
  <c r="I198" i="20"/>
  <c r="J198" i="20"/>
  <c r="K198" i="20"/>
  <c r="I199" i="20"/>
  <c r="J199" i="20"/>
  <c r="K199" i="20"/>
  <c r="I200" i="20"/>
  <c r="J200" i="20"/>
  <c r="K200" i="20"/>
  <c r="I201" i="20"/>
  <c r="J201" i="20"/>
  <c r="K201" i="20"/>
  <c r="I202" i="20"/>
  <c r="J202" i="20"/>
  <c r="K202" i="20"/>
  <c r="I203" i="20"/>
  <c r="J203" i="20"/>
  <c r="K203" i="20"/>
  <c r="I204" i="20"/>
  <c r="J204" i="20"/>
  <c r="K204" i="20"/>
  <c r="I205" i="20"/>
  <c r="J205" i="20"/>
  <c r="K205" i="20"/>
  <c r="I206" i="20"/>
  <c r="J206" i="20"/>
  <c r="K206" i="20"/>
  <c r="I207" i="20"/>
  <c r="J207" i="20"/>
  <c r="K207" i="20"/>
  <c r="I208" i="20"/>
  <c r="J208" i="20"/>
  <c r="K208" i="20"/>
  <c r="I209" i="20"/>
  <c r="J209" i="20"/>
  <c r="K209" i="20"/>
  <c r="I210" i="20"/>
  <c r="J210" i="20"/>
  <c r="K210" i="20"/>
  <c r="I211" i="20"/>
  <c r="J211" i="20"/>
  <c r="K211" i="20"/>
  <c r="I212" i="20"/>
  <c r="J212" i="20"/>
  <c r="K212" i="20"/>
  <c r="I213" i="20"/>
  <c r="J213" i="20"/>
  <c r="K213" i="20"/>
  <c r="I214" i="20"/>
  <c r="J214" i="20"/>
  <c r="K214" i="20"/>
  <c r="I215" i="20"/>
  <c r="J215" i="20"/>
  <c r="K215" i="20"/>
  <c r="I216" i="20"/>
  <c r="J216" i="20"/>
  <c r="K216" i="20"/>
  <c r="I217" i="20"/>
  <c r="J217" i="20"/>
  <c r="K217" i="20"/>
  <c r="I218" i="20"/>
  <c r="J218" i="20"/>
  <c r="K218" i="20"/>
  <c r="I219" i="20"/>
  <c r="J219" i="20"/>
  <c r="K219" i="20"/>
  <c r="I220" i="20"/>
  <c r="J220" i="20"/>
  <c r="K220" i="20"/>
  <c r="I221" i="20"/>
  <c r="J221" i="20"/>
  <c r="K221" i="20"/>
  <c r="I222" i="20"/>
  <c r="J222" i="20"/>
  <c r="K222" i="20"/>
  <c r="I223" i="20"/>
  <c r="J223" i="20"/>
  <c r="K223" i="20"/>
  <c r="I224" i="20"/>
  <c r="J224" i="20"/>
  <c r="K224" i="20"/>
  <c r="I225" i="20"/>
  <c r="J225" i="20"/>
  <c r="K225" i="20"/>
  <c r="I226" i="20"/>
  <c r="J226" i="20"/>
  <c r="K226" i="20"/>
  <c r="I227" i="20"/>
  <c r="J227" i="20"/>
  <c r="K227" i="20"/>
  <c r="I228" i="20"/>
  <c r="J228" i="20"/>
  <c r="K228" i="20"/>
  <c r="I229" i="20"/>
  <c r="J229" i="20"/>
  <c r="K229" i="20"/>
  <c r="I230" i="20"/>
  <c r="J230" i="20"/>
  <c r="K230" i="20"/>
  <c r="I231" i="20"/>
  <c r="J231" i="20"/>
  <c r="K231" i="20"/>
  <c r="I232" i="20"/>
  <c r="J232" i="20"/>
  <c r="K232" i="20"/>
  <c r="I233" i="20"/>
  <c r="J233" i="20"/>
  <c r="K233" i="20"/>
  <c r="I234" i="20"/>
  <c r="J234" i="20"/>
  <c r="K234" i="20"/>
  <c r="I235" i="20"/>
  <c r="J235" i="20"/>
  <c r="K235" i="20"/>
  <c r="I236" i="20"/>
  <c r="J236" i="20"/>
  <c r="K236" i="20"/>
  <c r="I237" i="20"/>
  <c r="J237" i="20"/>
  <c r="K237" i="20"/>
  <c r="I238" i="20"/>
  <c r="J238" i="20"/>
  <c r="K238" i="20"/>
  <c r="I239" i="20"/>
  <c r="J239" i="20"/>
  <c r="K239" i="20"/>
  <c r="I240" i="20"/>
  <c r="J240" i="20"/>
  <c r="K240" i="20"/>
  <c r="I241" i="20"/>
  <c r="J241" i="20"/>
  <c r="K241" i="20"/>
  <c r="I242" i="20"/>
  <c r="J242" i="20"/>
  <c r="K242" i="20"/>
  <c r="I243" i="20"/>
  <c r="J243" i="20"/>
  <c r="K243" i="20"/>
  <c r="I244" i="20"/>
  <c r="J244" i="20"/>
  <c r="K244" i="20"/>
  <c r="I245" i="20"/>
  <c r="J245" i="20"/>
  <c r="K245" i="20"/>
  <c r="I246" i="20"/>
  <c r="J246" i="20"/>
  <c r="K246" i="20"/>
  <c r="I247" i="20"/>
  <c r="J247" i="20"/>
  <c r="K247" i="20"/>
  <c r="I248" i="20"/>
  <c r="J248" i="20"/>
  <c r="K248" i="20"/>
  <c r="I249" i="20"/>
  <c r="J249" i="20"/>
  <c r="K249" i="20"/>
  <c r="I250" i="20"/>
  <c r="J250" i="20"/>
  <c r="K250" i="20"/>
  <c r="I251" i="20"/>
  <c r="J251" i="20"/>
  <c r="K251" i="20"/>
  <c r="I252" i="20"/>
  <c r="J252" i="20"/>
  <c r="K252" i="20"/>
  <c r="I253" i="20"/>
  <c r="J253" i="20"/>
  <c r="K253" i="20"/>
  <c r="I254" i="20"/>
  <c r="J254" i="20"/>
  <c r="K254" i="20"/>
  <c r="I255" i="20"/>
  <c r="J255" i="20"/>
  <c r="K255" i="20"/>
  <c r="I256" i="20"/>
  <c r="J256" i="20"/>
  <c r="K256" i="20"/>
  <c r="I257" i="20"/>
  <c r="J257" i="20"/>
  <c r="K257" i="20"/>
  <c r="I258" i="20"/>
  <c r="J258" i="20"/>
  <c r="K258" i="20"/>
  <c r="I259" i="20"/>
  <c r="J259" i="20"/>
  <c r="K259" i="20"/>
  <c r="I260" i="20"/>
  <c r="J260" i="20"/>
  <c r="K260" i="20"/>
  <c r="I261" i="20"/>
  <c r="J261" i="20"/>
  <c r="K261" i="20"/>
  <c r="I262" i="20"/>
  <c r="J262" i="20"/>
  <c r="K262" i="20"/>
  <c r="I263" i="20"/>
  <c r="J263" i="20"/>
  <c r="K263" i="20"/>
  <c r="I264" i="20"/>
  <c r="J264" i="20"/>
  <c r="K264" i="20"/>
  <c r="I265" i="20"/>
  <c r="J265" i="20"/>
  <c r="K265" i="20"/>
  <c r="I266" i="20"/>
  <c r="J266" i="20"/>
  <c r="K266" i="20"/>
  <c r="I267" i="20"/>
  <c r="J267" i="20"/>
  <c r="K267" i="20"/>
  <c r="I268" i="20"/>
  <c r="J268" i="20"/>
  <c r="K268" i="20"/>
  <c r="I269" i="20"/>
  <c r="J269" i="20"/>
  <c r="K269" i="20"/>
  <c r="I270" i="20"/>
  <c r="J270" i="20"/>
  <c r="K270" i="20"/>
  <c r="I271" i="20"/>
  <c r="J271" i="20"/>
  <c r="K271" i="20"/>
  <c r="I272" i="20"/>
  <c r="J272" i="20"/>
  <c r="K272" i="20"/>
  <c r="I273" i="20"/>
  <c r="J273" i="20"/>
  <c r="K273" i="20"/>
  <c r="I274" i="20"/>
  <c r="J274" i="20"/>
  <c r="K274" i="20"/>
  <c r="I275" i="20"/>
  <c r="J275" i="20"/>
  <c r="K275" i="20"/>
  <c r="I276" i="20"/>
  <c r="J276" i="20"/>
  <c r="K276" i="20"/>
  <c r="I277" i="20"/>
  <c r="J277" i="20"/>
  <c r="K277" i="20"/>
  <c r="I278" i="20"/>
  <c r="J278" i="20"/>
  <c r="K278" i="20"/>
  <c r="I279" i="20"/>
  <c r="J279" i="20"/>
  <c r="K279" i="20"/>
  <c r="I280" i="20"/>
  <c r="J280" i="20"/>
  <c r="K280" i="20"/>
  <c r="I281" i="20"/>
  <c r="J281" i="20"/>
  <c r="K281" i="20"/>
  <c r="I282" i="20"/>
  <c r="J282" i="20"/>
  <c r="K282" i="20"/>
  <c r="I283" i="20"/>
  <c r="J283" i="20"/>
  <c r="K283" i="20"/>
  <c r="I284" i="20"/>
  <c r="J284" i="20"/>
  <c r="K284" i="20"/>
  <c r="I285" i="20"/>
  <c r="J285" i="20"/>
  <c r="K285" i="20"/>
  <c r="I286" i="20"/>
  <c r="J286" i="20"/>
  <c r="K286" i="20"/>
  <c r="I287" i="20"/>
  <c r="J287" i="20"/>
  <c r="K287" i="20"/>
  <c r="I288" i="20"/>
  <c r="J288" i="20"/>
  <c r="K288" i="20"/>
  <c r="I289" i="20"/>
  <c r="J289" i="20"/>
  <c r="K289" i="20"/>
  <c r="I290" i="20"/>
  <c r="J290" i="20"/>
  <c r="K290" i="20"/>
  <c r="I291" i="20"/>
  <c r="J291" i="20"/>
  <c r="K291" i="20"/>
  <c r="I292" i="20"/>
  <c r="J292" i="20"/>
  <c r="K292" i="20"/>
  <c r="I293" i="20"/>
  <c r="J293" i="20"/>
  <c r="K293" i="20"/>
  <c r="I294" i="20"/>
  <c r="J294" i="20"/>
  <c r="K294" i="20"/>
  <c r="I295" i="20"/>
  <c r="J295" i="20"/>
  <c r="K295" i="20"/>
  <c r="I296" i="20"/>
  <c r="J296" i="20"/>
  <c r="K296" i="20"/>
  <c r="I297" i="20"/>
  <c r="J297" i="20"/>
  <c r="K297" i="20"/>
  <c r="I298" i="20"/>
  <c r="J298" i="20"/>
  <c r="K298" i="20"/>
  <c r="I299" i="20"/>
  <c r="J299" i="20"/>
  <c r="K299" i="20"/>
  <c r="I300" i="20"/>
  <c r="J300" i="20"/>
  <c r="K300" i="20"/>
  <c r="I301" i="20"/>
  <c r="J301" i="20"/>
  <c r="K301" i="20"/>
  <c r="I302" i="20"/>
  <c r="J302" i="20"/>
  <c r="K302" i="20"/>
  <c r="I303" i="20"/>
  <c r="J303" i="20"/>
  <c r="K303" i="20"/>
  <c r="I304" i="20"/>
  <c r="J304" i="20"/>
  <c r="K304" i="20"/>
  <c r="I305" i="20"/>
  <c r="J305" i="20"/>
  <c r="K305" i="20"/>
  <c r="I306" i="20"/>
  <c r="J306" i="20"/>
  <c r="K306" i="20"/>
  <c r="I307" i="20"/>
  <c r="J307" i="20"/>
  <c r="K307" i="20"/>
  <c r="I308" i="20"/>
  <c r="J308" i="20"/>
  <c r="K308" i="20"/>
  <c r="I309" i="20"/>
  <c r="J309" i="20"/>
  <c r="K309" i="20"/>
  <c r="I310" i="20"/>
  <c r="J310" i="20"/>
  <c r="K310" i="20"/>
  <c r="I311" i="20"/>
  <c r="J311" i="20"/>
  <c r="K311" i="20"/>
  <c r="I312" i="20"/>
  <c r="J312" i="20"/>
  <c r="K312" i="20"/>
  <c r="I313" i="20"/>
  <c r="J313" i="20"/>
  <c r="K313" i="20"/>
  <c r="I314" i="20"/>
  <c r="J314" i="20"/>
  <c r="K314" i="20"/>
  <c r="I315" i="20"/>
  <c r="J315" i="20"/>
  <c r="K315" i="20"/>
  <c r="I316" i="20"/>
  <c r="J316" i="20"/>
  <c r="K316" i="20"/>
  <c r="I317" i="20"/>
  <c r="J317" i="20"/>
  <c r="K317" i="20"/>
  <c r="I318" i="20"/>
  <c r="J318" i="20"/>
  <c r="K318" i="20"/>
  <c r="I319" i="20"/>
  <c r="J319" i="20"/>
  <c r="K319" i="20"/>
  <c r="I320" i="20"/>
  <c r="J320" i="20"/>
  <c r="K320" i="20"/>
  <c r="I321" i="20"/>
  <c r="J321" i="20"/>
  <c r="K321" i="20"/>
  <c r="I322" i="20"/>
  <c r="J322" i="20"/>
  <c r="K322" i="20"/>
  <c r="I323" i="20"/>
  <c r="J323" i="20"/>
  <c r="K323" i="20"/>
  <c r="I324" i="20"/>
  <c r="J324" i="20"/>
  <c r="K324" i="20"/>
  <c r="I325" i="20"/>
  <c r="J325" i="20"/>
  <c r="K325" i="20"/>
  <c r="I326" i="20"/>
  <c r="J326" i="20"/>
  <c r="K326" i="20"/>
  <c r="I327" i="20"/>
  <c r="J327" i="20"/>
  <c r="K327" i="20"/>
  <c r="I328" i="20"/>
  <c r="J328" i="20"/>
  <c r="K328" i="20"/>
  <c r="I329" i="20"/>
  <c r="J329" i="20"/>
  <c r="K329" i="20"/>
  <c r="I330" i="20"/>
  <c r="J330" i="20"/>
  <c r="K330" i="20"/>
  <c r="I331" i="20"/>
  <c r="J331" i="20"/>
  <c r="K331" i="20"/>
  <c r="I332" i="20"/>
  <c r="J332" i="20"/>
  <c r="K332" i="20"/>
  <c r="I333" i="20"/>
  <c r="J333" i="20"/>
  <c r="K333" i="20"/>
  <c r="I334" i="20"/>
  <c r="J334" i="20"/>
  <c r="K334" i="20"/>
  <c r="I335" i="20"/>
  <c r="J335" i="20"/>
  <c r="K335" i="20"/>
  <c r="I336" i="20"/>
  <c r="J336" i="20"/>
  <c r="K336" i="20"/>
  <c r="I337" i="20"/>
  <c r="J337" i="20"/>
  <c r="K337" i="20"/>
  <c r="I386" i="20"/>
  <c r="J386" i="20"/>
  <c r="K386" i="20"/>
  <c r="I387" i="20"/>
  <c r="J387" i="20"/>
  <c r="K387" i="20"/>
  <c r="I388" i="20"/>
  <c r="J388" i="20"/>
  <c r="K388" i="20"/>
  <c r="I389" i="20"/>
  <c r="J389" i="20"/>
  <c r="K389" i="20"/>
  <c r="I390" i="20"/>
  <c r="J390" i="20"/>
  <c r="K390" i="20"/>
  <c r="I391" i="20"/>
  <c r="J391" i="20"/>
  <c r="K391" i="20"/>
  <c r="I392" i="20"/>
  <c r="J392" i="20"/>
  <c r="K392" i="20"/>
  <c r="I393" i="20"/>
  <c r="J393" i="20"/>
  <c r="K393" i="20"/>
  <c r="I394" i="20"/>
  <c r="J394" i="20"/>
  <c r="K394" i="20"/>
  <c r="I395" i="20"/>
  <c r="J395" i="20"/>
  <c r="K395" i="20"/>
  <c r="I396" i="20"/>
  <c r="J396" i="20"/>
  <c r="K396" i="20"/>
  <c r="I397" i="20"/>
  <c r="J397" i="20"/>
  <c r="K397" i="20"/>
  <c r="I398" i="20"/>
  <c r="J398" i="20"/>
  <c r="K398" i="20"/>
  <c r="I399" i="20"/>
  <c r="J399" i="20"/>
  <c r="K399" i="20"/>
  <c r="I400" i="20"/>
  <c r="J400" i="20"/>
  <c r="K400" i="20"/>
  <c r="I401" i="20"/>
  <c r="J401" i="20"/>
  <c r="K401" i="20"/>
  <c r="I402" i="20"/>
  <c r="J402" i="20"/>
  <c r="K402" i="20"/>
  <c r="I403" i="20"/>
  <c r="J403" i="20"/>
  <c r="K403" i="20"/>
  <c r="I404" i="20"/>
  <c r="J404" i="20"/>
  <c r="K404" i="20"/>
  <c r="I405" i="20"/>
  <c r="J405" i="20"/>
  <c r="K405" i="20"/>
  <c r="I406" i="20"/>
  <c r="J406" i="20"/>
  <c r="K406" i="20"/>
  <c r="I407" i="20"/>
  <c r="J407" i="20"/>
  <c r="K407" i="20"/>
  <c r="I408" i="20"/>
  <c r="J408" i="20"/>
  <c r="K408" i="20"/>
  <c r="I409" i="20"/>
  <c r="J409" i="20"/>
  <c r="K409" i="20"/>
  <c r="I410" i="20"/>
  <c r="J410" i="20"/>
  <c r="K410" i="20"/>
  <c r="I411" i="20"/>
  <c r="J411" i="20"/>
  <c r="K411" i="20"/>
  <c r="I412" i="20"/>
  <c r="J412" i="20"/>
  <c r="K412" i="20"/>
  <c r="I413" i="20"/>
  <c r="J413" i="20"/>
  <c r="K413" i="20"/>
  <c r="I414" i="20"/>
  <c r="J414" i="20"/>
  <c r="K414" i="20"/>
  <c r="I415" i="20"/>
  <c r="J415" i="20"/>
  <c r="K415" i="20"/>
  <c r="I416" i="20"/>
  <c r="J416" i="20"/>
  <c r="K416" i="20"/>
  <c r="I417" i="20"/>
  <c r="J417" i="20"/>
  <c r="K417" i="20"/>
  <c r="I418" i="20"/>
  <c r="J418" i="20"/>
  <c r="K418" i="20"/>
  <c r="I419" i="20"/>
  <c r="J419" i="20"/>
  <c r="K419" i="20"/>
  <c r="I420" i="20"/>
  <c r="J420" i="20"/>
  <c r="K420" i="20"/>
  <c r="I421" i="20"/>
  <c r="J421" i="20"/>
  <c r="K421" i="20"/>
  <c r="I422" i="20"/>
  <c r="J422" i="20"/>
  <c r="K422" i="20"/>
  <c r="I423" i="20"/>
  <c r="J423" i="20"/>
  <c r="K423" i="20"/>
  <c r="I424" i="20"/>
  <c r="J424" i="20"/>
  <c r="K424" i="20"/>
  <c r="I425" i="20"/>
  <c r="J425" i="20"/>
  <c r="K425" i="20"/>
  <c r="I426" i="20"/>
  <c r="J426" i="20"/>
  <c r="K426" i="20"/>
  <c r="I427" i="20"/>
  <c r="J427" i="20"/>
  <c r="K427" i="20"/>
  <c r="I428" i="20"/>
  <c r="J428" i="20"/>
  <c r="K428" i="20"/>
  <c r="I429" i="20"/>
  <c r="J429" i="20"/>
  <c r="K429" i="20"/>
  <c r="I430" i="20"/>
  <c r="J430" i="20"/>
  <c r="K430" i="20"/>
  <c r="I431" i="20"/>
  <c r="J431" i="20"/>
  <c r="K431" i="20"/>
  <c r="I432" i="20"/>
  <c r="J432" i="20"/>
  <c r="K432" i="20"/>
  <c r="I433" i="20"/>
  <c r="J433" i="20"/>
  <c r="K433" i="20"/>
  <c r="I434" i="20"/>
  <c r="J434" i="20"/>
  <c r="K434" i="20"/>
  <c r="I435" i="20"/>
  <c r="J435" i="20"/>
  <c r="K435" i="20"/>
  <c r="I436" i="20"/>
  <c r="J436" i="20"/>
  <c r="K436" i="20"/>
  <c r="I437" i="20"/>
  <c r="J437" i="20"/>
  <c r="K437" i="20"/>
  <c r="I438" i="20"/>
  <c r="J438" i="20"/>
  <c r="K438" i="20"/>
  <c r="I439" i="20"/>
  <c r="J439" i="20"/>
  <c r="K439" i="20"/>
  <c r="I440" i="20"/>
  <c r="J440" i="20"/>
  <c r="K440" i="20"/>
  <c r="I441" i="20"/>
  <c r="J441" i="20"/>
  <c r="K441" i="20"/>
  <c r="I442" i="20"/>
  <c r="J442" i="20"/>
  <c r="K442" i="20"/>
  <c r="I443" i="20"/>
  <c r="J443" i="20"/>
  <c r="K443" i="20"/>
  <c r="I444" i="20"/>
  <c r="J444" i="20"/>
  <c r="K444" i="20"/>
  <c r="I445" i="20"/>
  <c r="J445" i="20"/>
  <c r="K445" i="20"/>
  <c r="I446" i="20"/>
  <c r="J446" i="20"/>
  <c r="K446" i="20"/>
  <c r="I447" i="20"/>
  <c r="J447" i="20"/>
  <c r="K447" i="20"/>
  <c r="I448" i="20"/>
  <c r="J448" i="20"/>
  <c r="K448" i="20"/>
  <c r="I449" i="20"/>
  <c r="J449" i="20"/>
  <c r="K449" i="20"/>
  <c r="I450" i="20"/>
  <c r="J450" i="20"/>
  <c r="K450" i="20"/>
  <c r="I451" i="20"/>
  <c r="J451" i="20"/>
  <c r="K451" i="20"/>
  <c r="I452" i="20"/>
  <c r="J452" i="20"/>
  <c r="K452" i="20"/>
  <c r="I453" i="20"/>
  <c r="J453" i="20"/>
  <c r="K453" i="20"/>
  <c r="I454" i="20"/>
  <c r="J454" i="20"/>
  <c r="K454" i="20"/>
  <c r="I455" i="20"/>
  <c r="J455" i="20"/>
  <c r="K455" i="20"/>
  <c r="I456" i="20"/>
  <c r="J456" i="20"/>
  <c r="K456" i="20"/>
  <c r="I457" i="20"/>
  <c r="J457" i="20"/>
  <c r="K457" i="20"/>
  <c r="I458" i="20"/>
  <c r="J458" i="20"/>
  <c r="K458" i="20"/>
  <c r="I459" i="20"/>
  <c r="J459" i="20"/>
  <c r="K459" i="20"/>
  <c r="I460" i="20"/>
  <c r="J460" i="20"/>
  <c r="K460" i="20"/>
  <c r="I461" i="20"/>
  <c r="J461" i="20"/>
  <c r="K461" i="20"/>
  <c r="I462" i="20"/>
  <c r="J462" i="20"/>
  <c r="K462" i="20"/>
  <c r="I463" i="20"/>
  <c r="J463" i="20"/>
  <c r="K463" i="20"/>
  <c r="I464" i="20"/>
  <c r="J464" i="20"/>
  <c r="K464" i="20"/>
  <c r="I465" i="20"/>
  <c r="J465" i="20"/>
  <c r="K465" i="20"/>
  <c r="I466" i="20"/>
  <c r="J466" i="20"/>
  <c r="K466" i="20"/>
  <c r="I467" i="20"/>
  <c r="J467" i="20"/>
  <c r="K467" i="20"/>
  <c r="I468" i="20"/>
  <c r="J468" i="20"/>
  <c r="K468" i="20"/>
  <c r="I469" i="20"/>
  <c r="J469" i="20"/>
  <c r="K469" i="20"/>
  <c r="I470" i="20"/>
  <c r="J470" i="20"/>
  <c r="K470" i="20"/>
  <c r="I471" i="20"/>
  <c r="J471" i="20"/>
  <c r="K471" i="20"/>
  <c r="I472" i="20"/>
  <c r="J472" i="20"/>
  <c r="K472" i="20"/>
  <c r="I473" i="20"/>
  <c r="J473" i="20"/>
  <c r="K473" i="20"/>
  <c r="I474" i="20"/>
  <c r="J474" i="20"/>
  <c r="K474" i="20"/>
  <c r="I475" i="20"/>
  <c r="J475" i="20"/>
  <c r="K475" i="20"/>
  <c r="I476" i="20"/>
  <c r="J476" i="20"/>
  <c r="K476" i="20"/>
  <c r="I477" i="20"/>
  <c r="J477" i="20"/>
  <c r="K477" i="20"/>
  <c r="I478" i="20"/>
  <c r="J478" i="20"/>
  <c r="K478" i="20"/>
  <c r="I479" i="20"/>
  <c r="J479" i="20"/>
  <c r="K479" i="20"/>
  <c r="I480" i="20"/>
  <c r="J480" i="20"/>
  <c r="K480" i="20"/>
  <c r="I481" i="20"/>
  <c r="J481" i="20"/>
  <c r="K481" i="20"/>
  <c r="I482" i="20"/>
  <c r="J482" i="20"/>
  <c r="K482" i="20"/>
  <c r="I483" i="20"/>
  <c r="J483" i="20"/>
  <c r="K483" i="20"/>
  <c r="I484" i="20"/>
  <c r="J484" i="20"/>
  <c r="K484" i="20"/>
  <c r="I485" i="20"/>
  <c r="J485" i="20"/>
  <c r="K485" i="20"/>
  <c r="I486" i="20"/>
  <c r="J486" i="20"/>
  <c r="K486" i="20"/>
  <c r="I487" i="20"/>
  <c r="J487" i="20"/>
  <c r="K487" i="20"/>
  <c r="I488" i="20"/>
  <c r="J488" i="20"/>
  <c r="K488" i="20"/>
  <c r="I489" i="20"/>
  <c r="J489" i="20"/>
  <c r="K489" i="20"/>
  <c r="I490" i="20"/>
  <c r="J490" i="20"/>
  <c r="K490" i="20"/>
  <c r="I491" i="20"/>
  <c r="J491" i="20"/>
  <c r="K491" i="20"/>
  <c r="I492" i="20"/>
  <c r="J492" i="20"/>
  <c r="K492" i="20"/>
  <c r="I493" i="20"/>
  <c r="J493" i="20"/>
  <c r="K493" i="20"/>
  <c r="I494" i="20"/>
  <c r="J494" i="20"/>
  <c r="K494" i="20"/>
  <c r="I495" i="20"/>
  <c r="J495" i="20"/>
  <c r="K495" i="20"/>
  <c r="I496" i="20"/>
  <c r="J496" i="20"/>
  <c r="K496" i="20"/>
  <c r="I497" i="20"/>
  <c r="J497" i="20"/>
  <c r="K497" i="20"/>
  <c r="I498" i="20"/>
  <c r="J498" i="20"/>
  <c r="K498" i="20"/>
  <c r="I499" i="20"/>
  <c r="J499" i="20"/>
  <c r="K499" i="20"/>
  <c r="I500" i="20"/>
  <c r="J500" i="20"/>
  <c r="K500" i="20"/>
  <c r="I501" i="20"/>
  <c r="J501" i="20"/>
  <c r="K501" i="20"/>
  <c r="I502" i="20"/>
  <c r="J502" i="20"/>
  <c r="K502" i="20"/>
  <c r="I503" i="20"/>
  <c r="J503" i="20"/>
  <c r="K503" i="20"/>
  <c r="I504" i="20"/>
  <c r="J504" i="20"/>
  <c r="K504" i="20"/>
  <c r="I505" i="20"/>
  <c r="J505" i="20"/>
  <c r="K505" i="20"/>
  <c r="I506" i="20"/>
  <c r="J506" i="20"/>
  <c r="K506" i="20"/>
  <c r="I507" i="20"/>
  <c r="J507" i="20"/>
  <c r="K507" i="20"/>
  <c r="I508" i="20"/>
  <c r="J508" i="20"/>
  <c r="K508" i="20"/>
  <c r="I509" i="20"/>
  <c r="J509" i="20"/>
  <c r="K509" i="20"/>
  <c r="I510" i="20"/>
  <c r="J510" i="20"/>
  <c r="K510" i="20"/>
  <c r="I511" i="20"/>
  <c r="J511" i="20"/>
  <c r="K511" i="20"/>
  <c r="I512" i="20"/>
  <c r="J512" i="20"/>
  <c r="K512" i="20"/>
  <c r="I513" i="20"/>
  <c r="J513" i="20"/>
  <c r="K513" i="20"/>
  <c r="I514" i="20"/>
  <c r="J514" i="20"/>
  <c r="K514" i="20"/>
  <c r="I515" i="20"/>
  <c r="J515" i="20"/>
  <c r="K515" i="20"/>
  <c r="I516" i="20"/>
  <c r="J516" i="20"/>
  <c r="K516" i="20"/>
  <c r="I517" i="20"/>
  <c r="J517" i="20"/>
  <c r="K517" i="20"/>
  <c r="I518" i="20"/>
  <c r="J518" i="20"/>
  <c r="K518" i="20"/>
  <c r="I519" i="20"/>
  <c r="J519" i="20"/>
  <c r="K519" i="20"/>
  <c r="I520" i="20"/>
  <c r="J520" i="20"/>
  <c r="K520" i="20"/>
  <c r="I521" i="20"/>
  <c r="J521" i="20"/>
  <c r="K521" i="20"/>
  <c r="I522" i="20"/>
  <c r="J522" i="20"/>
  <c r="K522" i="20"/>
  <c r="I523" i="20"/>
  <c r="J523" i="20"/>
  <c r="K523" i="20"/>
  <c r="I524" i="20"/>
  <c r="J524" i="20"/>
  <c r="K524" i="20"/>
  <c r="I525" i="20"/>
  <c r="J525" i="20"/>
  <c r="K525" i="20"/>
  <c r="I526" i="20"/>
  <c r="J526" i="20"/>
  <c r="K526" i="20"/>
  <c r="I527" i="20"/>
  <c r="J527" i="20"/>
  <c r="K527" i="20"/>
  <c r="I528" i="20"/>
  <c r="J528" i="20"/>
  <c r="K528" i="20"/>
  <c r="I529" i="20"/>
  <c r="J529" i="20"/>
  <c r="K529" i="20"/>
  <c r="I530" i="20"/>
  <c r="J530" i="20"/>
  <c r="K530" i="20"/>
  <c r="I531" i="20"/>
  <c r="J531" i="20"/>
  <c r="K531" i="20"/>
  <c r="I532" i="20"/>
  <c r="J532" i="20"/>
  <c r="K532" i="20"/>
  <c r="I533" i="20"/>
  <c r="J533" i="20"/>
  <c r="K533" i="20"/>
  <c r="I534" i="20"/>
  <c r="J534" i="20"/>
  <c r="K534" i="20"/>
  <c r="I535" i="20"/>
  <c r="J535" i="20"/>
  <c r="K535" i="20"/>
  <c r="I536" i="20"/>
  <c r="J536" i="20"/>
  <c r="K536" i="20"/>
  <c r="I537" i="20"/>
  <c r="J537" i="20"/>
  <c r="K537" i="20"/>
  <c r="I538" i="20"/>
  <c r="J538" i="20"/>
  <c r="K538" i="20"/>
  <c r="I539" i="20"/>
  <c r="J539" i="20"/>
  <c r="K539" i="20"/>
  <c r="I540" i="20"/>
  <c r="J540" i="20"/>
  <c r="K540" i="20"/>
  <c r="I541" i="20"/>
  <c r="J541" i="20"/>
  <c r="K541" i="20"/>
  <c r="I542" i="20"/>
  <c r="J542" i="20"/>
  <c r="K542" i="20"/>
  <c r="I543" i="20"/>
  <c r="J543" i="20"/>
  <c r="K543" i="20"/>
  <c r="I544" i="20"/>
  <c r="J544" i="20"/>
  <c r="K544" i="20"/>
  <c r="I545" i="20"/>
  <c r="J545" i="20"/>
  <c r="K545" i="20"/>
  <c r="I546" i="20"/>
  <c r="J546" i="20"/>
  <c r="K546" i="20"/>
  <c r="I547" i="20"/>
  <c r="J547" i="20"/>
  <c r="K547" i="20"/>
  <c r="I548" i="20"/>
  <c r="J548" i="20"/>
  <c r="K548" i="20"/>
  <c r="I549" i="20"/>
  <c r="J549" i="20"/>
  <c r="K549" i="20"/>
  <c r="I550" i="20"/>
  <c r="J550" i="20"/>
  <c r="K550" i="20"/>
  <c r="I551" i="20"/>
  <c r="J551" i="20"/>
  <c r="K551" i="20"/>
  <c r="I552" i="20"/>
  <c r="J552" i="20"/>
  <c r="K552" i="20"/>
  <c r="I553" i="20"/>
  <c r="J553" i="20"/>
  <c r="K553" i="20"/>
  <c r="I554" i="20"/>
  <c r="J554" i="20"/>
  <c r="K554" i="20"/>
  <c r="I555" i="20"/>
  <c r="J555" i="20"/>
  <c r="K555" i="20"/>
  <c r="I556" i="20"/>
  <c r="J556" i="20"/>
  <c r="K556" i="20"/>
  <c r="I557" i="20"/>
  <c r="J557" i="20"/>
  <c r="K557" i="20"/>
  <c r="I558" i="20"/>
  <c r="J558" i="20"/>
  <c r="K558" i="20"/>
  <c r="I559" i="20"/>
  <c r="J559" i="20"/>
  <c r="K559" i="20"/>
  <c r="I560" i="20"/>
  <c r="J560" i="20"/>
  <c r="K560" i="20"/>
  <c r="I561" i="20"/>
  <c r="J561" i="20"/>
  <c r="K561" i="20"/>
  <c r="I562" i="20"/>
  <c r="J562" i="20"/>
  <c r="K562" i="20"/>
  <c r="I563" i="20"/>
  <c r="J563" i="20"/>
  <c r="K563" i="20"/>
  <c r="I564" i="20"/>
  <c r="J564" i="20"/>
  <c r="K564" i="20"/>
  <c r="I565" i="20"/>
  <c r="J565" i="20"/>
  <c r="K565" i="20"/>
  <c r="I566" i="20"/>
  <c r="J566" i="20"/>
  <c r="K566" i="20"/>
  <c r="I567" i="20"/>
  <c r="J567" i="20"/>
  <c r="K567" i="20"/>
  <c r="I568" i="20"/>
  <c r="J568" i="20"/>
  <c r="K568" i="20"/>
  <c r="I569" i="20"/>
  <c r="J569" i="20"/>
  <c r="K569" i="20"/>
  <c r="I570" i="20"/>
  <c r="J570" i="20"/>
  <c r="K570" i="20"/>
  <c r="I571" i="20"/>
  <c r="J571" i="20"/>
  <c r="K571" i="20"/>
  <c r="I572" i="20"/>
  <c r="J572" i="20"/>
  <c r="K572" i="20"/>
  <c r="I573" i="20"/>
  <c r="J573" i="20"/>
  <c r="K573" i="20"/>
  <c r="I574" i="20"/>
  <c r="J574" i="20"/>
  <c r="K574" i="20"/>
  <c r="I575" i="20"/>
  <c r="J575" i="20"/>
  <c r="K575" i="20"/>
  <c r="I576" i="20"/>
  <c r="J576" i="20"/>
  <c r="K576" i="20"/>
  <c r="I577" i="20"/>
  <c r="J577" i="20"/>
  <c r="K577" i="20"/>
  <c r="K2" i="20"/>
  <c r="I2" i="20"/>
  <c r="H2" i="20" l="1"/>
  <c r="H577" i="20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E14" i="26"/>
  <c r="E15" i="26" s="1"/>
  <c r="D14" i="26"/>
  <c r="C14" i="26"/>
  <c r="C15" i="26" s="1"/>
  <c r="B14" i="26"/>
  <c r="E15" i="21"/>
  <c r="C15" i="21"/>
  <c r="C14" i="21"/>
  <c r="D14" i="21"/>
  <c r="E14" i="21"/>
  <c r="B14" i="21"/>
  <c r="M28" i="25" l="1"/>
  <c r="L28" i="25"/>
  <c r="K28" i="25"/>
  <c r="J28" i="25"/>
  <c r="I28" i="25"/>
  <c r="H28" i="25"/>
  <c r="G28" i="25"/>
  <c r="F28" i="25"/>
  <c r="E28" i="25"/>
  <c r="D28" i="25"/>
  <c r="C28" i="25"/>
  <c r="B28" i="25"/>
  <c r="M27" i="25"/>
  <c r="L27" i="25"/>
  <c r="K27" i="25"/>
  <c r="J27" i="25"/>
  <c r="I27" i="25"/>
  <c r="H27" i="25"/>
  <c r="G27" i="25"/>
  <c r="F27" i="25"/>
  <c r="E27" i="25"/>
  <c r="D27" i="25"/>
  <c r="C27" i="25"/>
  <c r="B27" i="25"/>
  <c r="M28" i="24"/>
  <c r="L28" i="24"/>
  <c r="K28" i="24"/>
  <c r="J28" i="24"/>
  <c r="I28" i="24"/>
  <c r="H28" i="24"/>
  <c r="G28" i="24"/>
  <c r="F28" i="24"/>
  <c r="E28" i="24"/>
  <c r="D28" i="24"/>
  <c r="C28" i="24"/>
  <c r="B28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H27" i="23" l="1"/>
  <c r="D28" i="23"/>
  <c r="C27" i="23"/>
  <c r="E28" i="22"/>
  <c r="K28" i="22"/>
  <c r="L28" i="22"/>
  <c r="M28" i="23"/>
  <c r="L28" i="23"/>
  <c r="K28" i="23"/>
  <c r="J28" i="23"/>
  <c r="I28" i="23"/>
  <c r="H28" i="23"/>
  <c r="G28" i="23"/>
  <c r="E28" i="23"/>
  <c r="B28" i="23"/>
  <c r="M27" i="23"/>
  <c r="L27" i="23"/>
  <c r="K27" i="23"/>
  <c r="J27" i="23"/>
  <c r="I27" i="23"/>
  <c r="G27" i="23"/>
  <c r="E27" i="23"/>
  <c r="B27" i="23"/>
  <c r="M28" i="22"/>
  <c r="J28" i="22"/>
  <c r="M27" i="22"/>
  <c r="K27" i="22"/>
  <c r="J27" i="22"/>
  <c r="M27" i="19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F28" i="23" l="1"/>
  <c r="D27" i="23"/>
  <c r="F27" i="23"/>
  <c r="C28" i="23"/>
  <c r="E27" i="22"/>
  <c r="G27" i="22"/>
  <c r="F27" i="22"/>
  <c r="H28" i="22"/>
  <c r="G28" i="22"/>
  <c r="H27" i="22"/>
  <c r="F28" i="22"/>
  <c r="C28" i="22"/>
  <c r="D28" i="22"/>
  <c r="C27" i="22"/>
  <c r="I27" i="22"/>
  <c r="D27" i="22"/>
  <c r="L27" i="22"/>
  <c r="I28" i="22"/>
  <c r="B27" i="22"/>
  <c r="B28" i="22"/>
  <c r="Q51" i="20" l="1"/>
  <c r="Q32" i="20"/>
  <c r="Q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E194" i="20"/>
  <c r="B194" i="20"/>
  <c r="A194" i="20" s="1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E98" i="20"/>
  <c r="B98" i="20"/>
  <c r="A98" i="20" s="1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I363" i="20" l="1"/>
  <c r="J363" i="20"/>
  <c r="K363" i="20"/>
  <c r="I375" i="20"/>
  <c r="J375" i="20"/>
  <c r="K375" i="20"/>
  <c r="I374" i="20"/>
  <c r="J374" i="20"/>
  <c r="K374" i="20"/>
  <c r="I364" i="20"/>
  <c r="J364" i="20"/>
  <c r="K364" i="20"/>
  <c r="I376" i="20"/>
  <c r="J376" i="20"/>
  <c r="K376" i="20"/>
  <c r="I362" i="20"/>
  <c r="J362" i="20"/>
  <c r="K362" i="20"/>
  <c r="I365" i="20"/>
  <c r="J365" i="20"/>
  <c r="K365" i="20"/>
  <c r="I377" i="20"/>
  <c r="J377" i="20"/>
  <c r="K377" i="20"/>
  <c r="I366" i="20"/>
  <c r="J366" i="20"/>
  <c r="K366" i="20"/>
  <c r="I378" i="20"/>
  <c r="J378" i="20"/>
  <c r="K378" i="20"/>
  <c r="I367" i="20"/>
  <c r="J367" i="20"/>
  <c r="K367" i="20"/>
  <c r="I379" i="20"/>
  <c r="J379" i="20"/>
  <c r="K379" i="20"/>
  <c r="I368" i="20"/>
  <c r="J368" i="20"/>
  <c r="K368" i="20"/>
  <c r="I380" i="20"/>
  <c r="J380" i="20"/>
  <c r="K380" i="20"/>
  <c r="I369" i="20"/>
  <c r="J369" i="20"/>
  <c r="K369" i="20"/>
  <c r="I381" i="20"/>
  <c r="J381" i="20"/>
  <c r="K381" i="20"/>
  <c r="I382" i="20"/>
  <c r="J382" i="20"/>
  <c r="K382" i="20"/>
  <c r="I371" i="20"/>
  <c r="J371" i="20"/>
  <c r="K371" i="20"/>
  <c r="I383" i="20"/>
  <c r="J383" i="20"/>
  <c r="K383" i="20"/>
  <c r="I372" i="20"/>
  <c r="J372" i="20"/>
  <c r="K372" i="20"/>
  <c r="I384" i="20"/>
  <c r="J384" i="20"/>
  <c r="K384" i="20"/>
  <c r="I370" i="20"/>
  <c r="J370" i="20"/>
  <c r="K370" i="20"/>
  <c r="I373" i="20"/>
  <c r="J373" i="20"/>
  <c r="K373" i="20"/>
  <c r="I385" i="20"/>
  <c r="J385" i="20"/>
  <c r="K385" i="20"/>
  <c r="J338" i="20"/>
  <c r="K338" i="20"/>
  <c r="I338" i="20"/>
  <c r="J350" i="20"/>
  <c r="K350" i="20"/>
  <c r="I350" i="20"/>
  <c r="I339" i="20"/>
  <c r="J339" i="20"/>
  <c r="K339" i="20"/>
  <c r="I351" i="20"/>
  <c r="J351" i="20"/>
  <c r="K351" i="20"/>
  <c r="K340" i="20"/>
  <c r="I340" i="20"/>
  <c r="J340" i="20"/>
  <c r="K352" i="20"/>
  <c r="I352" i="20"/>
  <c r="J352" i="20"/>
  <c r="I341" i="20"/>
  <c r="J341" i="20"/>
  <c r="K341" i="20"/>
  <c r="I353" i="20"/>
  <c r="J353" i="20"/>
  <c r="K353" i="20"/>
  <c r="J342" i="20"/>
  <c r="I342" i="20"/>
  <c r="K342" i="20"/>
  <c r="I354" i="20"/>
  <c r="J354" i="20"/>
  <c r="K354" i="20"/>
  <c r="I343" i="20"/>
  <c r="J343" i="20"/>
  <c r="K343" i="20"/>
  <c r="I355" i="20"/>
  <c r="J355" i="20"/>
  <c r="K355" i="20"/>
  <c r="I356" i="20"/>
  <c r="J356" i="20"/>
  <c r="K356" i="20"/>
  <c r="I345" i="20"/>
  <c r="J345" i="20"/>
  <c r="K345" i="20"/>
  <c r="I357" i="20"/>
  <c r="J357" i="20"/>
  <c r="K357" i="20"/>
  <c r="I346" i="20"/>
  <c r="K346" i="20"/>
  <c r="J346" i="20"/>
  <c r="J358" i="20"/>
  <c r="K358" i="20"/>
  <c r="I358" i="20"/>
  <c r="I344" i="20"/>
  <c r="J344" i="20"/>
  <c r="K344" i="20"/>
  <c r="I347" i="20"/>
  <c r="J347" i="20"/>
  <c r="K347" i="20"/>
  <c r="I359" i="20"/>
  <c r="J359" i="20"/>
  <c r="K359" i="20"/>
  <c r="K348" i="20"/>
  <c r="I348" i="20"/>
  <c r="J348" i="20"/>
  <c r="K360" i="20"/>
  <c r="I360" i="20"/>
  <c r="J360" i="20"/>
  <c r="I349" i="20"/>
  <c r="J349" i="20"/>
  <c r="K349" i="20"/>
  <c r="I361" i="20"/>
  <c r="J361" i="20"/>
  <c r="K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<sst xmlns="http://schemas.openxmlformats.org/spreadsheetml/2006/main" count="1094" uniqueCount="81">
  <si>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</si>
  <si>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</si>
  <si>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</si>
  <si>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</si>
  <si>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</si>
  <si>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</si>
  <si>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</si>
  <si>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</si>
  <si>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</si>
  <si>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</si>
  <si>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</si>
  <si>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</si>
  <si>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</si>
  <si>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</si>
  <si>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</si>
  <si>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</si>
  <si>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</si>
  <si>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</si>
  <si>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</si>
  <si>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</si>
  <si>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</si>
  <si>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</si>
  <si>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</si>
  <si>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</si>
  <si>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</si>
  <si>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</si>
  <si>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</si>
  <si>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</si>
  <si>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</si>
  <si>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</si>
  <si>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</si>
  <si>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</si>
  <si>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</si>
  <si>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</si>
  <si>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2020 Regulation-up</t>
  </si>
  <si>
    <t>2020 Regulation-down</t>
  </si>
  <si>
    <t>2020 Value</t>
  </si>
  <si>
    <t>2020</t>
  </si>
  <si>
    <t>2020 Hourly Avg</t>
  </si>
  <si>
    <t>Reg-Up Adj 2020</t>
  </si>
  <si>
    <t>Reg-Down Adj 2020</t>
  </si>
  <si>
    <t>2021 Regulation-up</t>
  </si>
  <si>
    <t>2021 Regulation-down</t>
  </si>
  <si>
    <t>2021 Regulation-up Pre-SCR811</t>
  </si>
  <si>
    <t>2020 Regulation-down PreSCR811</t>
  </si>
  <si>
    <t>2021 Regulation-up Post-SCR811</t>
  </si>
  <si>
    <t>2021 Regulation-down Post-SCR811</t>
  </si>
  <si>
    <t>Reg-Up Adj 2021</t>
  </si>
  <si>
    <t>Reg-Down Adj 2021</t>
  </si>
  <si>
    <t>Reg-Up Adj Pre SCR811</t>
  </si>
  <si>
    <t>Reg-Up Adj Post SCR811</t>
  </si>
  <si>
    <t>Reg-Down Adj PreSCR811</t>
  </si>
  <si>
    <t>Reg-Down Adj SCR811</t>
  </si>
  <si>
    <t>2021 Value</t>
  </si>
  <si>
    <t>2021 Value PreSCR811</t>
  </si>
  <si>
    <t>2021 Value PostSCR811</t>
  </si>
  <si>
    <t>2021</t>
  </si>
  <si>
    <t>2021 PreSCR811</t>
  </si>
  <si>
    <t>2021 PostSCR811</t>
  </si>
  <si>
    <t>2021 Hourly Avg</t>
  </si>
  <si>
    <t>2021 Pre SCR811 Hourly Avg</t>
  </si>
  <si>
    <t>2021 Post SCR811 Hourly Avg</t>
  </si>
  <si>
    <t>Delta-1</t>
  </si>
  <si>
    <t>Delta-2</t>
  </si>
  <si>
    <t>Delta-3</t>
  </si>
  <si>
    <t>Grand Total</t>
  </si>
  <si>
    <t>Max of Delta-1</t>
  </si>
  <si>
    <t>Max of Delta-2</t>
  </si>
  <si>
    <t>Max of Delta-3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</si>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</sst>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164" fontId="0" fillId="0" borderId="0" xfId="0" applyNumberFormat="1"/>
  </cellXfs>
  <cellStyles count="3">
    <cellStyle name="Normal" xfId="0" builtinId="0"/>
    <cellStyle name="Normal 2" xfId="1"/>
    <cellStyle name="Normal 3" xfId="2"/>
  </cellStyles>
  <dxfs count="1">
    <dxf>
      <numFmt numFmtId="1" formatCode="0"/>
    </dxf>
  </dxfs>
  <tableStyles count="0" defaultTableStyle="TableStyleMedium2" defaultPivotStyle="PivotStyleMedium9"/>
  <colors>
    <mruColors>
      <color rgb="FFFF8200"/>
      <color rgb="FF5B6770"/>
      <color rgb="FF00AE75"/>
      <color rgb="FF890C58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Table'!$B$1</c:f>
              <c:strCache>
                <c:ptCount val="1"/>
                <c:pt idx="0">
                  <c:v>Reg-Up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Table'!$B$2:$B$13</c:f>
              <c:numCache>
                <c:formatCode>General</c:formatCode>
                <c:ptCount val="12"/>
                <c:pt idx="0">
                  <c:v>2.3249479828289892</c:v>
                </c:pt>
                <c:pt idx="1">
                  <c:v>3.1875614173224611</c:v>
                </c:pt>
                <c:pt idx="2">
                  <c:v>3.5934558728699781</c:v>
                </c:pt>
                <c:pt idx="3">
                  <c:v>3.1759499234272819</c:v>
                </c:pt>
                <c:pt idx="4">
                  <c:v>3.9597756256588261</c:v>
                </c:pt>
                <c:pt idx="5">
                  <c:v>3.561243546865267</c:v>
                </c:pt>
                <c:pt idx="6">
                  <c:v>2.8498208830876464</c:v>
                </c:pt>
                <c:pt idx="7">
                  <c:v>3.1361827892547871</c:v>
                </c:pt>
                <c:pt idx="8">
                  <c:v>2.1508527520862653</c:v>
                </c:pt>
                <c:pt idx="9">
                  <c:v>2.7443608973230567</c:v>
                </c:pt>
                <c:pt idx="10">
                  <c:v>2.832465483581414</c:v>
                </c:pt>
                <c:pt idx="11">
                  <c:v>2.6237376903908891</c:v>
                </c:pt>
              </c:numCache>
            </c:numRef>
          </c:val>
        </c:ser>
        <c:ser>
          <c:idx val="1"/>
          <c:order val="1"/>
          <c:tx>
            <c:strRef>
              <c:f>'2021 Wind Adj Table'!$C$1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Table'!$C$2:$C$13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78171472"/>
        <c:axId val="478171864"/>
      </c:barChart>
      <c:catAx>
        <c:axId val="478171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78171864"/>
        <c:crosses val="autoZero"/>
        <c:auto val="1"/>
        <c:lblAlgn val="ctr"/>
        <c:lblOffset val="100"/>
        <c:noMultiLvlLbl val="0"/>
      </c:catAx>
      <c:valAx>
        <c:axId val="4781718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78171472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Table'!$D$1</c:f>
              <c:strCache>
                <c:ptCount val="1"/>
                <c:pt idx="0">
                  <c:v>Reg-Down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Table'!$D$2:$D$13</c:f>
              <c:numCache>
                <c:formatCode>General</c:formatCode>
                <c:ptCount val="12"/>
                <c:pt idx="0">
                  <c:v>1.5522327900243102</c:v>
                </c:pt>
                <c:pt idx="1">
                  <c:v>1.8269446839583674</c:v>
                </c:pt>
                <c:pt idx="2">
                  <c:v>2.3622418871189113</c:v>
                </c:pt>
                <c:pt idx="3">
                  <c:v>1.8501870494576071</c:v>
                </c:pt>
                <c:pt idx="4">
                  <c:v>1.366634413822762</c:v>
                </c:pt>
                <c:pt idx="5">
                  <c:v>1.3806622355291234</c:v>
                </c:pt>
                <c:pt idx="6">
                  <c:v>1.1469795406576118</c:v>
                </c:pt>
                <c:pt idx="7">
                  <c:v>1.1564058104198727</c:v>
                </c:pt>
                <c:pt idx="8">
                  <c:v>1.171617834909034</c:v>
                </c:pt>
                <c:pt idx="9">
                  <c:v>1.2253922777605408</c:v>
                </c:pt>
                <c:pt idx="10">
                  <c:v>1.446731651253194</c:v>
                </c:pt>
                <c:pt idx="11">
                  <c:v>2.4933328054732677</c:v>
                </c:pt>
              </c:numCache>
            </c:numRef>
          </c:val>
        </c:ser>
        <c:ser>
          <c:idx val="1"/>
          <c:order val="1"/>
          <c:tx>
            <c:strRef>
              <c:f>'2021 Wind Adj Table'!$E$1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Table'!$E$2:$E$13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78172256"/>
        <c:axId val="478172648"/>
      </c:barChart>
      <c:catAx>
        <c:axId val="47817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78172648"/>
        <c:crosses val="autoZero"/>
        <c:auto val="1"/>
        <c:lblAlgn val="ctr"/>
        <c:lblOffset val="100"/>
        <c:noMultiLvlLbl val="0"/>
      </c:catAx>
      <c:valAx>
        <c:axId val="478172648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78172256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Table'!$B$1</c:f>
              <c:strCache>
                <c:ptCount val="1"/>
                <c:pt idx="0">
                  <c:v>Reg-Up Adj Pre 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Table'!$B$2:$B$13</c:f>
              <c:numCache>
                <c:formatCode>General</c:formatCode>
                <c:ptCount val="12"/>
                <c:pt idx="0">
                  <c:v>11.208333333333334</c:v>
                </c:pt>
                <c:pt idx="1">
                  <c:v>18.0625</c:v>
                </c:pt>
                <c:pt idx="2">
                  <c:v>21.317708333333332</c:v>
                </c:pt>
                <c:pt idx="3">
                  <c:v>21.192708333333332</c:v>
                </c:pt>
                <c:pt idx="4">
                  <c:v>19.979166666666668</c:v>
                </c:pt>
                <c:pt idx="5">
                  <c:v>15.848958333333334</c:v>
                </c:pt>
                <c:pt idx="6">
                  <c:v>12.854166666666666</c:v>
                </c:pt>
                <c:pt idx="7">
                  <c:v>12.46875</c:v>
                </c:pt>
                <c:pt idx="8">
                  <c:v>14.692708333333334</c:v>
                </c:pt>
                <c:pt idx="9">
                  <c:v>13.286458333333334</c:v>
                </c:pt>
                <c:pt idx="10">
                  <c:v>13.53125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Table'!$C$1</c:f>
              <c:strCache>
                <c:ptCount val="1"/>
                <c:pt idx="0">
                  <c:v>Reg-Up Adj Post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Table'!$C$2:$C$13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1992800"/>
        <c:axId val="191995152"/>
      </c:barChart>
      <c:catAx>
        <c:axId val="191992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1995152"/>
        <c:crosses val="autoZero"/>
        <c:auto val="1"/>
        <c:lblAlgn val="ctr"/>
        <c:lblOffset val="100"/>
        <c:noMultiLvlLbl val="0"/>
      </c:catAx>
      <c:valAx>
        <c:axId val="191995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1992800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Table'!$D$1</c:f>
              <c:strCache>
                <c:ptCount val="1"/>
                <c:pt idx="0">
                  <c:v>Reg-Down Adj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Table'!$D$2:$D$13</c:f>
              <c:numCache>
                <c:formatCode>0.0</c:formatCode>
                <c:ptCount val="12"/>
                <c:pt idx="0">
                  <c:v>11.666666666666666</c:v>
                </c:pt>
                <c:pt idx="1">
                  <c:v>18.119791666666668</c:v>
                </c:pt>
                <c:pt idx="2">
                  <c:v>20.911458333333332</c:v>
                </c:pt>
                <c:pt idx="3">
                  <c:v>22.083333333333332</c:v>
                </c:pt>
                <c:pt idx="4">
                  <c:v>21</c:v>
                </c:pt>
                <c:pt idx="5">
                  <c:v>16.244791666666668</c:v>
                </c:pt>
                <c:pt idx="6">
                  <c:v>13.234375</c:v>
                </c:pt>
                <c:pt idx="7">
                  <c:v>13.369791666666666</c:v>
                </c:pt>
                <c:pt idx="8">
                  <c:v>15.5625</c:v>
                </c:pt>
                <c:pt idx="9">
                  <c:v>13.65625</c:v>
                </c:pt>
                <c:pt idx="10">
                  <c:v>13.057291666666666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Table'!$E$1</c:f>
              <c:strCache>
                <c:ptCount val="1"/>
                <c:pt idx="0">
                  <c:v>Reg-Down Adj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Table'!$E$2:$E$13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1994368"/>
        <c:axId val="191997896"/>
      </c:barChart>
      <c:catAx>
        <c:axId val="191994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1997896"/>
        <c:crosses val="autoZero"/>
        <c:auto val="1"/>
        <c:lblAlgn val="ctr"/>
        <c:lblOffset val="100"/>
        <c:noMultiLvlLbl val="0"/>
      </c:catAx>
      <c:valAx>
        <c:axId val="191997896"/>
        <c:scaling>
          <c:orientation val="minMax"/>
          <c:max val="2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19943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[01_2020_Regulation_09122020.xlsx]Charts!PivotTable1</c:name>
    <c:fmtId val="0"/>
  </c:pivotSource>
  <c:chart>
    <c:title>
      <c:tx>
        <c:strRef>
          <c:f>Charts!$Q$2</c:f>
          <c:strCache>
            <c:ptCount val="1"/>
            <c:pt idx="0">
              <c:v>Regulation Up Requirement Comparison for August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FF8200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250</c:v>
                </c:pt>
                <c:pt idx="1">
                  <c:v>146</c:v>
                </c:pt>
                <c:pt idx="2">
                  <c:v>128</c:v>
                </c:pt>
                <c:pt idx="3">
                  <c:v>178</c:v>
                </c:pt>
                <c:pt idx="4">
                  <c:v>245</c:v>
                </c:pt>
                <c:pt idx="5">
                  <c:v>414</c:v>
                </c:pt>
                <c:pt idx="6">
                  <c:v>533</c:v>
                </c:pt>
                <c:pt idx="7">
                  <c:v>371</c:v>
                </c:pt>
                <c:pt idx="8">
                  <c:v>439</c:v>
                </c:pt>
                <c:pt idx="9">
                  <c:v>456</c:v>
                </c:pt>
                <c:pt idx="10">
                  <c:v>567</c:v>
                </c:pt>
                <c:pt idx="11">
                  <c:v>550</c:v>
                </c:pt>
                <c:pt idx="12">
                  <c:v>515</c:v>
                </c:pt>
                <c:pt idx="13">
                  <c:v>449</c:v>
                </c:pt>
                <c:pt idx="14">
                  <c:v>332</c:v>
                </c:pt>
                <c:pt idx="15">
                  <c:v>280</c:v>
                </c:pt>
                <c:pt idx="16">
                  <c:v>256</c:v>
                </c:pt>
                <c:pt idx="17">
                  <c:v>214</c:v>
                </c:pt>
                <c:pt idx="18">
                  <c:v>208</c:v>
                </c:pt>
                <c:pt idx="19">
                  <c:v>272</c:v>
                </c:pt>
                <c:pt idx="20">
                  <c:v>202</c:v>
                </c:pt>
                <c:pt idx="21">
                  <c:v>119</c:v>
                </c:pt>
                <c:pt idx="22">
                  <c:v>163</c:v>
                </c:pt>
                <c:pt idx="23">
                  <c:v>173</c:v>
                </c:pt>
              </c:numCache>
            </c:numRef>
          </c:val>
        </c:ser>
        <c:ser>
          <c:idx val="1"/>
          <c:order val="1"/>
          <c:tx>
            <c:strRef>
              <c:f>Charts!$Q$2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254</c:v>
                </c:pt>
                <c:pt idx="1">
                  <c:v>148</c:v>
                </c:pt>
                <c:pt idx="2">
                  <c:v>140</c:v>
                </c:pt>
                <c:pt idx="3">
                  <c:v>193</c:v>
                </c:pt>
                <c:pt idx="4">
                  <c:v>239</c:v>
                </c:pt>
                <c:pt idx="5">
                  <c:v>375</c:v>
                </c:pt>
                <c:pt idx="6">
                  <c:v>473</c:v>
                </c:pt>
                <c:pt idx="7">
                  <c:v>376</c:v>
                </c:pt>
                <c:pt idx="8">
                  <c:v>448</c:v>
                </c:pt>
                <c:pt idx="9">
                  <c:v>487</c:v>
                </c:pt>
                <c:pt idx="10">
                  <c:v>603</c:v>
                </c:pt>
                <c:pt idx="11">
                  <c:v>576</c:v>
                </c:pt>
                <c:pt idx="12">
                  <c:v>502</c:v>
                </c:pt>
                <c:pt idx="13">
                  <c:v>434</c:v>
                </c:pt>
                <c:pt idx="14">
                  <c:v>382</c:v>
                </c:pt>
                <c:pt idx="15">
                  <c:v>296</c:v>
                </c:pt>
                <c:pt idx="16">
                  <c:v>265</c:v>
                </c:pt>
                <c:pt idx="17">
                  <c:v>218</c:v>
                </c:pt>
                <c:pt idx="18">
                  <c:v>224</c:v>
                </c:pt>
                <c:pt idx="19">
                  <c:v>271</c:v>
                </c:pt>
                <c:pt idx="20">
                  <c:v>199</c:v>
                </c:pt>
                <c:pt idx="21">
                  <c:v>117</c:v>
                </c:pt>
                <c:pt idx="22">
                  <c:v>165</c:v>
                </c:pt>
                <c:pt idx="23">
                  <c:v>175</c:v>
                </c:pt>
              </c:numCache>
            </c:numRef>
          </c:val>
        </c:ser>
        <c:ser>
          <c:idx val="2"/>
          <c:order val="2"/>
          <c:tx>
            <c:strRef>
              <c:f>Charts!$Q$2</c:f>
              <c:strCache>
                <c:ptCount val="1"/>
                <c:pt idx="0">
                  <c:v>2021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254</c:v>
                </c:pt>
                <c:pt idx="1">
                  <c:v>148</c:v>
                </c:pt>
                <c:pt idx="2">
                  <c:v>140</c:v>
                </c:pt>
                <c:pt idx="3">
                  <c:v>193</c:v>
                </c:pt>
                <c:pt idx="4">
                  <c:v>239</c:v>
                </c:pt>
                <c:pt idx="5">
                  <c:v>375</c:v>
                </c:pt>
                <c:pt idx="6">
                  <c:v>467.34399999999999</c:v>
                </c:pt>
                <c:pt idx="7">
                  <c:v>332.166</c:v>
                </c:pt>
                <c:pt idx="8">
                  <c:v>391.44</c:v>
                </c:pt>
                <c:pt idx="9">
                  <c:v>520.93600000000004</c:v>
                </c:pt>
                <c:pt idx="10">
                  <c:v>664.50900000000001</c:v>
                </c:pt>
                <c:pt idx="11">
                  <c:v>679.22199999999998</c:v>
                </c:pt>
                <c:pt idx="12">
                  <c:v>600.98</c:v>
                </c:pt>
                <c:pt idx="13">
                  <c:v>557.72500000000002</c:v>
                </c:pt>
                <c:pt idx="14">
                  <c:v>558.04300000000001</c:v>
                </c:pt>
                <c:pt idx="15">
                  <c:v>517.99800000000005</c:v>
                </c:pt>
                <c:pt idx="16">
                  <c:v>502.55200000000002</c:v>
                </c:pt>
                <c:pt idx="17">
                  <c:v>448.48199999999997</c:v>
                </c:pt>
                <c:pt idx="18">
                  <c:v>470.74299999999999</c:v>
                </c:pt>
                <c:pt idx="19">
                  <c:v>463.30399999999997</c:v>
                </c:pt>
                <c:pt idx="20">
                  <c:v>264.75099999999998</c:v>
                </c:pt>
                <c:pt idx="21">
                  <c:v>123.363</c:v>
                </c:pt>
                <c:pt idx="22">
                  <c:v>165</c:v>
                </c:pt>
                <c:pt idx="23">
                  <c:v>175</c:v>
                </c:pt>
              </c:numCache>
            </c:numRef>
          </c:val>
        </c:ser>
        <c:ser>
          <c:idx val="3"/>
          <c:order val="3"/>
          <c:tx>
            <c:strRef>
              <c:f>Charts!$Q$2</c:f>
              <c:strCache>
                <c:ptCount val="1"/>
                <c:pt idx="0">
                  <c:v>2021 PostSCR811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254</c:v>
                </c:pt>
                <c:pt idx="1">
                  <c:v>148</c:v>
                </c:pt>
                <c:pt idx="2">
                  <c:v>140</c:v>
                </c:pt>
                <c:pt idx="3">
                  <c:v>193</c:v>
                </c:pt>
                <c:pt idx="4">
                  <c:v>239</c:v>
                </c:pt>
                <c:pt idx="5">
                  <c:v>375</c:v>
                </c:pt>
                <c:pt idx="6">
                  <c:v>470.87900000000002</c:v>
                </c:pt>
                <c:pt idx="7">
                  <c:v>361.15300000000002</c:v>
                </c:pt>
                <c:pt idx="8">
                  <c:v>433.15300000000002</c:v>
                </c:pt>
                <c:pt idx="9">
                  <c:v>501.84699999999998</c:v>
                </c:pt>
                <c:pt idx="10">
                  <c:v>617.84699999999998</c:v>
                </c:pt>
                <c:pt idx="11">
                  <c:v>592.96799999999996</c:v>
                </c:pt>
                <c:pt idx="12">
                  <c:v>521.08899999999994</c:v>
                </c:pt>
                <c:pt idx="13">
                  <c:v>466.52199999999999</c:v>
                </c:pt>
                <c:pt idx="14">
                  <c:v>433.61099999999999</c:v>
                </c:pt>
                <c:pt idx="15">
                  <c:v>356.80200000000002</c:v>
                </c:pt>
                <c:pt idx="16">
                  <c:v>314.49</c:v>
                </c:pt>
                <c:pt idx="17">
                  <c:v>257.59199999999998</c:v>
                </c:pt>
                <c:pt idx="18">
                  <c:v>256.52199999999999</c:v>
                </c:pt>
                <c:pt idx="19">
                  <c:v>285.84699999999998</c:v>
                </c:pt>
                <c:pt idx="20">
                  <c:v>201.828</c:v>
                </c:pt>
                <c:pt idx="21">
                  <c:v>117</c:v>
                </c:pt>
                <c:pt idx="22">
                  <c:v>165</c:v>
                </c:pt>
                <c:pt idx="23">
                  <c:v>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91997504"/>
        <c:axId val="191998288"/>
      </c:barChart>
      <c:catAx>
        <c:axId val="19199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1998288"/>
        <c:crosses val="autoZero"/>
        <c:auto val="1"/>
        <c:lblAlgn val="ctr"/>
        <c:lblOffset val="100"/>
        <c:noMultiLvlLbl val="0"/>
      </c:catAx>
      <c:valAx>
        <c:axId val="191998288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199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[01_2020_Regulation_09122020.xlsx]Charts!PivotTable2</c:name>
    <c:fmtId val="0"/>
  </c:pivotSource>
  <c:chart>
    <c:title>
      <c:tx>
        <c:strRef>
          <c:f>Charts!$Q$32</c:f>
          <c:strCache>
            <c:ptCount val="1"/>
            <c:pt idx="0">
              <c:v>Hourly Average Regulation Up Requirment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Charts!$Q$32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307.41666666666669</c:v>
                </c:pt>
                <c:pt idx="9">
                  <c:v>299.54166666666669</c:v>
                </c:pt>
                <c:pt idx="10">
                  <c:v>284</c:v>
                </c:pt>
                <c:pt idx="11">
                  <c:v>272.20833333333331</c:v>
                </c:pt>
              </c:numCache>
            </c:numRef>
          </c:val>
        </c:ser>
        <c:ser>
          <c:idx val="1"/>
          <c:order val="1"/>
          <c:tx>
            <c:strRef>
              <c:f>Charts!$Q$32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307.04166666666669</c:v>
                </c:pt>
                <c:pt idx="1">
                  <c:v>316.45833333333331</c:v>
                </c:pt>
                <c:pt idx="2">
                  <c:v>303.25</c:v>
                </c:pt>
                <c:pt idx="3">
                  <c:v>320.125</c:v>
                </c:pt>
                <c:pt idx="4">
                  <c:v>326.66666666666669</c:v>
                </c:pt>
                <c:pt idx="5">
                  <c:v>319.125</c:v>
                </c:pt>
                <c:pt idx="6">
                  <c:v>292.5</c:v>
                </c:pt>
                <c:pt idx="7">
                  <c:v>315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Charts!$Q$32</c:f>
              <c:strCache>
                <c:ptCount val="1"/>
                <c:pt idx="0">
                  <c:v>2021 Pre SCR811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344.88100000000003</c:v>
                </c:pt>
                <c:pt idx="1">
                  <c:v>374.04158333333334</c:v>
                </c:pt>
                <c:pt idx="2">
                  <c:v>373.87556770833334</c:v>
                </c:pt>
                <c:pt idx="3">
                  <c:v>390.8026822916666</c:v>
                </c:pt>
                <c:pt idx="4">
                  <c:v>402.68739583333337</c:v>
                </c:pt>
                <c:pt idx="5">
                  <c:v>407.9742604166666</c:v>
                </c:pt>
                <c:pt idx="6">
                  <c:v>363.24933333333337</c:v>
                </c:pt>
                <c:pt idx="7">
                  <c:v>385.52325000000002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Charts!$Q$32</c:f>
              <c:strCache>
                <c:ptCount val="1"/>
                <c:pt idx="0">
                  <c:v>2021 Post SCR811 Hourly Avg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319.70166666666665</c:v>
                </c:pt>
                <c:pt idx="1">
                  <c:v>339.58793750000001</c:v>
                </c:pt>
                <c:pt idx="2">
                  <c:v>327.01042187500008</c:v>
                </c:pt>
                <c:pt idx="3">
                  <c:v>343.92161458333334</c:v>
                </c:pt>
                <c:pt idx="4">
                  <c:v>350.50736979166663</c:v>
                </c:pt>
                <c:pt idx="5">
                  <c:v>340.52707291666667</c:v>
                </c:pt>
                <c:pt idx="6">
                  <c:v>305.77266666666662</c:v>
                </c:pt>
                <c:pt idx="7">
                  <c:v>328.25624999999997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91993976"/>
        <c:axId val="191999464"/>
      </c:barChart>
      <c:catAx>
        <c:axId val="19199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1999464"/>
        <c:crosses val="autoZero"/>
        <c:auto val="1"/>
        <c:lblAlgn val="ctr"/>
        <c:lblOffset val="100"/>
        <c:noMultiLvlLbl val="0"/>
      </c:catAx>
      <c:valAx>
        <c:axId val="191999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1993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[01_2020_Regulation_09122020.xlsx]Charts!PivotTable3</c:name>
    <c:fmtId val="2"/>
  </c:pivotSource>
  <c:chart>
    <c:title>
      <c:tx>
        <c:strRef>
          <c:f>Charts!$Q$51</c:f>
          <c:strCache>
            <c:ptCount val="1"/>
            <c:pt idx="0">
              <c:v>Hourly Average Regulation Down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Charts!$Q$51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270.91666666666669</c:v>
                </c:pt>
                <c:pt idx="1">
                  <c:v>275.91666666666669</c:v>
                </c:pt>
                <c:pt idx="2">
                  <c:v>292.625</c:v>
                </c:pt>
                <c:pt idx="3">
                  <c:v>281.58333333333331</c:v>
                </c:pt>
                <c:pt idx="4">
                  <c:v>313.95833333333331</c:v>
                </c:pt>
                <c:pt idx="5">
                  <c:v>302.33333333333331</c:v>
                </c:pt>
                <c:pt idx="6">
                  <c:v>293.79166666666669</c:v>
                </c:pt>
                <c:pt idx="7">
                  <c:v>301.125</c:v>
                </c:pt>
                <c:pt idx="8">
                  <c:v>304.41666666666669</c:v>
                </c:pt>
                <c:pt idx="9">
                  <c:v>277.41666666666669</c:v>
                </c:pt>
                <c:pt idx="10">
                  <c:v>259.20833333333331</c:v>
                </c:pt>
                <c:pt idx="11">
                  <c:v>265.83333333333331</c:v>
                </c:pt>
              </c:numCache>
            </c:numRef>
          </c:val>
        </c:ser>
        <c:ser>
          <c:idx val="1"/>
          <c:order val="1"/>
          <c:tx>
            <c:strRef>
              <c:f>Charts!$Q$51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278.125</c:v>
                </c:pt>
                <c:pt idx="1">
                  <c:v>301.75</c:v>
                </c:pt>
                <c:pt idx="2">
                  <c:v>303.375</c:v>
                </c:pt>
                <c:pt idx="3">
                  <c:v>287.91666666666669</c:v>
                </c:pt>
                <c:pt idx="4">
                  <c:v>302.5</c:v>
                </c:pt>
                <c:pt idx="5">
                  <c:v>303.66666666666669</c:v>
                </c:pt>
                <c:pt idx="6">
                  <c:v>287.5</c:v>
                </c:pt>
                <c:pt idx="7">
                  <c:v>309.33333333333331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Charts!$Q$51</c:f>
              <c:strCache>
                <c:ptCount val="1"/>
                <c:pt idx="0">
                  <c:v>2021 Pre SCR811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317.51166666666666</c:v>
                </c:pt>
                <c:pt idx="1">
                  <c:v>359.51589583333333</c:v>
                </c:pt>
                <c:pt idx="2">
                  <c:v>372.65466145833335</c:v>
                </c:pt>
                <c:pt idx="3">
                  <c:v>361.5645833333333</c:v>
                </c:pt>
                <c:pt idx="4">
                  <c:v>382.40499999999992</c:v>
                </c:pt>
                <c:pt idx="5">
                  <c:v>394.73496874999995</c:v>
                </c:pt>
                <c:pt idx="6">
                  <c:v>360.34200000000004</c:v>
                </c:pt>
                <c:pt idx="7">
                  <c:v>384.95287499999995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Charts!$Q$51</c:f>
              <c:strCache>
                <c:ptCount val="1"/>
                <c:pt idx="0">
                  <c:v>2021 Post SCR811 Hourly Avg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291.20700000000005</c:v>
                </c:pt>
                <c:pt idx="1">
                  <c:v>326.80568750000003</c:v>
                </c:pt>
                <c:pt idx="2">
                  <c:v>329.49938541666666</c:v>
                </c:pt>
                <c:pt idx="3">
                  <c:v>314.21453124999999</c:v>
                </c:pt>
                <c:pt idx="4">
                  <c:v>328.481015625</c:v>
                </c:pt>
                <c:pt idx="5">
                  <c:v>327.28778125000002</c:v>
                </c:pt>
                <c:pt idx="6">
                  <c:v>300.45733333333328</c:v>
                </c:pt>
                <c:pt idx="7">
                  <c:v>321.85312499999998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81834072"/>
        <c:axId val="481827800"/>
      </c:barChart>
      <c:catAx>
        <c:axId val="481834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1827800"/>
        <c:crosses val="autoZero"/>
        <c:auto val="1"/>
        <c:lblAlgn val="ctr"/>
        <c:lblOffset val="100"/>
        <c:noMultiLvlLbl val="0"/>
      </c:catAx>
      <c:valAx>
        <c:axId val="48182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1834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448128</xdr:colOff>
      <xdr:row>1</xdr:row>
      <xdr:rowOff>137019</xdr:rowOff>
    </xdr:from>
    <xdr:to>
      <xdr:col>33</xdr:col>
      <xdr:colOff>237598</xdr:colOff>
      <xdr:row>30</xdr:row>
      <xdr:rowOff>124946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416593</xdr:colOff>
      <xdr:row>33</xdr:row>
      <xdr:rowOff>55082</xdr:rowOff>
    </xdr:from>
    <xdr:to>
      <xdr:col>32</xdr:col>
      <xdr:colOff>384587</xdr:colOff>
      <xdr:row>47</xdr:row>
      <xdr:rowOff>140426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460802</xdr:colOff>
      <xdr:row>52</xdr:row>
      <xdr:rowOff>29336</xdr:rowOff>
    </xdr:from>
    <xdr:to>
      <xdr:col>34</xdr:col>
      <xdr:colOff>428796</xdr:colOff>
      <xdr:row>66</xdr:row>
      <xdr:rowOff>114680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09042020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09042020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070.501286805556" createdVersion="5" refreshedVersion="5" minRefreshableVersion="3" recordCount="577">
  <cacheSource type="worksheet">
    <worksheetSource ref="A1:K1048576" sheet="Charts" r:id="rId2"/>
  </cacheSource>
  <cacheFields count="11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0" maxValue="732"/>
    </cacheField>
    <cacheField name="2021 Value PreSCR811" numFmtId="0">
      <sharedItems containsString="0" containsBlank="1" containsNumber="1" minValue="0" maxValue="731.60149999999999"/>
    </cacheField>
    <cacheField name="2021 Value PostSCR811" numFmtId="0">
      <sharedItems containsString="0" containsBlank="1" containsNumber="1" minValue="0" maxValue="732"/>
    </cacheField>
    <cacheField name="Delta-1" numFmtId="0">
      <sharedItems containsString="0" containsBlank="1" containsNumber="1" containsInteger="1" minValue="0" maxValue="603"/>
    </cacheField>
    <cacheField name="Delta-2" numFmtId="0">
      <sharedItems containsString="0" containsBlank="1" containsNumber="1" minValue="0" maxValue="278.89850000000001"/>
    </cacheField>
    <cacheField name="Delta-3" numFmtId="0">
      <sharedItems containsString="0" containsBlank="1" containsNumber="1" minValue="0" maxValue="78.5045000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4083.645315624999" createdVersion="5" refreshedVersion="5" minRefreshableVersion="3" recordCount="577">
  <cacheSource type="worksheet">
    <worksheetSource ref="A1:H1048576" sheet="Charts" r:id="rId2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0" maxValue="732"/>
    </cacheField>
    <cacheField name="2021 Value PreSCR811" numFmtId="0">
      <sharedItems containsString="0" containsBlank="1" containsNumber="1" minValue="0" maxValue="731.60149999999999"/>
    </cacheField>
    <cacheField name="2021 Value PostSCR811" numFmtId="0">
      <sharedItems containsString="0" containsBlank="1" containsNumber="1" minValue="0" maxValue="7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188"/>
    <n v="184"/>
    <n v="184"/>
    <n v="184"/>
    <n v="4"/>
    <n v="0"/>
    <n v="0"/>
  </r>
  <r>
    <x v="0"/>
    <d v="2018-01-01T00:00:00"/>
    <x v="1"/>
    <x v="0"/>
    <n v="252"/>
    <n v="257"/>
    <n v="257"/>
    <n v="257"/>
    <n v="5"/>
    <n v="0"/>
    <n v="0"/>
  </r>
  <r>
    <x v="0"/>
    <d v="2018-01-01T00:00:00"/>
    <x v="2"/>
    <x v="0"/>
    <n v="272"/>
    <n v="291"/>
    <n v="291"/>
    <n v="291"/>
    <n v="19"/>
    <n v="0"/>
    <n v="0"/>
  </r>
  <r>
    <x v="0"/>
    <d v="2018-01-01T00:00:00"/>
    <x v="3"/>
    <x v="0"/>
    <n v="278"/>
    <n v="294"/>
    <n v="294"/>
    <n v="294"/>
    <n v="16"/>
    <n v="0"/>
    <n v="0"/>
  </r>
  <r>
    <x v="0"/>
    <d v="2018-01-01T00:00:00"/>
    <x v="4"/>
    <x v="0"/>
    <n v="349"/>
    <n v="365"/>
    <n v="365"/>
    <n v="365"/>
    <n v="16"/>
    <n v="0"/>
    <n v="0"/>
  </r>
  <r>
    <x v="0"/>
    <d v="2018-01-01T00:00:00"/>
    <x v="5"/>
    <x v="0"/>
    <n v="557"/>
    <n v="576"/>
    <n v="576"/>
    <n v="576"/>
    <n v="19"/>
    <n v="0"/>
    <n v="0"/>
  </r>
  <r>
    <x v="0"/>
    <d v="2018-01-01T00:00:00"/>
    <x v="6"/>
    <x v="0"/>
    <n v="671"/>
    <n v="668"/>
    <n v="668"/>
    <n v="668"/>
    <n v="3"/>
    <n v="0"/>
    <n v="0"/>
  </r>
  <r>
    <x v="0"/>
    <d v="2018-01-01T00:00:00"/>
    <x v="7"/>
    <x v="0"/>
    <n v="339"/>
    <n v="362"/>
    <n v="362"/>
    <n v="362"/>
    <n v="23"/>
    <n v="0"/>
    <n v="0"/>
  </r>
  <r>
    <x v="0"/>
    <d v="2018-01-01T00:00:00"/>
    <x v="8"/>
    <x v="0"/>
    <n v="266"/>
    <n v="269"/>
    <n v="248.744"/>
    <n v="269"/>
    <n v="3"/>
    <n v="20.256"/>
    <n v="0"/>
  </r>
  <r>
    <x v="0"/>
    <d v="2018-01-01T00:00:00"/>
    <x v="9"/>
    <x v="0"/>
    <n v="268"/>
    <n v="290"/>
    <n v="330.512"/>
    <n v="327.13600000000002"/>
    <n v="22"/>
    <n v="40.512"/>
    <n v="37.136000000000024"/>
  </r>
  <r>
    <x v="0"/>
    <d v="2018-01-01T00:00:00"/>
    <x v="10"/>
    <x v="0"/>
    <n v="237"/>
    <n v="269"/>
    <n v="312.88799999999998"/>
    <n v="285.88"/>
    <n v="32"/>
    <n v="43.887999999999977"/>
    <n v="16.879999999999995"/>
  </r>
  <r>
    <x v="0"/>
    <d v="2018-01-01T00:00:00"/>
    <x v="11"/>
    <x v="0"/>
    <n v="263"/>
    <n v="286"/>
    <n v="363.64800000000002"/>
    <n v="306.25599999999997"/>
    <n v="23"/>
    <n v="77.648000000000025"/>
    <n v="20.255999999999972"/>
  </r>
  <r>
    <x v="0"/>
    <d v="2018-01-01T00:00:00"/>
    <x v="12"/>
    <x v="0"/>
    <n v="189"/>
    <n v="240"/>
    <n v="324.39999999999998"/>
    <n v="273.76"/>
    <n v="51"/>
    <n v="84.399999999999977"/>
    <n v="33.759999999999991"/>
  </r>
  <r>
    <x v="0"/>
    <d v="2018-01-01T00:00:00"/>
    <x v="13"/>
    <x v="0"/>
    <n v="198"/>
    <n v="229"/>
    <n v="320.15199999999999"/>
    <n v="269.512"/>
    <n v="31"/>
    <n v="91.151999999999987"/>
    <n v="40.512"/>
  </r>
  <r>
    <x v="0"/>
    <d v="2018-01-01T00:00:00"/>
    <x v="14"/>
    <x v="0"/>
    <n v="171"/>
    <n v="198"/>
    <n v="339.79200000000003"/>
    <n v="245.26400000000001"/>
    <n v="27"/>
    <n v="141.79200000000003"/>
    <n v="47.26400000000001"/>
  </r>
  <r>
    <x v="0"/>
    <d v="2018-01-01T00:00:00"/>
    <x v="15"/>
    <x v="0"/>
    <n v="234"/>
    <n v="257"/>
    <n v="398.79200000000003"/>
    <n v="307.64"/>
    <n v="23"/>
    <n v="141.79200000000003"/>
    <n v="50.639999999999986"/>
  </r>
  <r>
    <x v="0"/>
    <d v="2018-01-01T00:00:00"/>
    <x v="16"/>
    <x v="0"/>
    <n v="330"/>
    <n v="354"/>
    <n v="509.29599999999999"/>
    <n v="394.512"/>
    <n v="24"/>
    <n v="155.29599999999999"/>
    <n v="40.512"/>
  </r>
  <r>
    <x v="0"/>
    <d v="2018-01-01T00:00:00"/>
    <x v="17"/>
    <x v="0"/>
    <n v="541"/>
    <n v="532"/>
    <n v="667.04"/>
    <n v="545.50400000000002"/>
    <n v="9"/>
    <n v="135.03999999999996"/>
    <n v="13.504000000000019"/>
  </r>
  <r>
    <x v="0"/>
    <d v="2018-01-01T00:00:00"/>
    <x v="18"/>
    <x v="0"/>
    <n v="392"/>
    <n v="398"/>
    <n v="414.88"/>
    <n v="401.37599999999998"/>
    <n v="6"/>
    <n v="16.879999999999995"/>
    <n v="3.3759999999999764"/>
  </r>
  <r>
    <x v="0"/>
    <d v="2018-01-01T00:00:00"/>
    <x v="19"/>
    <x v="0"/>
    <n v="239"/>
    <n v="200"/>
    <n v="200"/>
    <n v="200"/>
    <n v="39"/>
    <n v="0"/>
    <n v="0"/>
  </r>
  <r>
    <x v="0"/>
    <d v="2018-01-01T00:00:00"/>
    <x v="20"/>
    <x v="0"/>
    <n v="201"/>
    <n v="206"/>
    <n v="206"/>
    <n v="206"/>
    <n v="5"/>
    <n v="0"/>
    <n v="0"/>
  </r>
  <r>
    <x v="0"/>
    <d v="2018-01-01T00:00:00"/>
    <x v="21"/>
    <x v="0"/>
    <n v="195"/>
    <n v="213"/>
    <n v="213"/>
    <n v="213"/>
    <n v="18"/>
    <n v="0"/>
    <n v="0"/>
  </r>
  <r>
    <x v="0"/>
    <d v="2018-01-01T00:00:00"/>
    <x v="22"/>
    <x v="0"/>
    <n v="201"/>
    <n v="221"/>
    <n v="221"/>
    <n v="221"/>
    <n v="20"/>
    <n v="0"/>
    <n v="0"/>
  </r>
  <r>
    <x v="0"/>
    <d v="2018-01-01T00:00:00"/>
    <x v="23"/>
    <x v="0"/>
    <n v="206"/>
    <n v="210"/>
    <n v="210"/>
    <n v="210"/>
    <n v="4"/>
    <n v="0"/>
    <n v="0"/>
  </r>
  <r>
    <x v="0"/>
    <d v="2018-01-01T00:00:00"/>
    <x v="0"/>
    <x v="1"/>
    <n v="248"/>
    <n v="257"/>
    <n v="257"/>
    <n v="257"/>
    <n v="9"/>
    <n v="0"/>
    <n v="0"/>
  </r>
  <r>
    <x v="0"/>
    <d v="2018-01-01T00:00:00"/>
    <x v="1"/>
    <x v="1"/>
    <n v="186"/>
    <n v="208"/>
    <n v="208"/>
    <n v="208"/>
    <n v="22"/>
    <n v="0"/>
    <n v="0"/>
  </r>
  <r>
    <x v="0"/>
    <d v="2018-01-01T00:00:00"/>
    <x v="2"/>
    <x v="1"/>
    <n v="181"/>
    <n v="182"/>
    <n v="182"/>
    <n v="182"/>
    <n v="1"/>
    <n v="0"/>
    <n v="0"/>
  </r>
  <r>
    <x v="0"/>
    <d v="2018-01-01T00:00:00"/>
    <x v="3"/>
    <x v="1"/>
    <n v="172"/>
    <n v="173"/>
    <n v="173"/>
    <n v="173"/>
    <n v="1"/>
    <n v="0"/>
    <n v="0"/>
  </r>
  <r>
    <x v="0"/>
    <d v="2018-01-01T00:00:00"/>
    <x v="4"/>
    <x v="1"/>
    <n v="227"/>
    <n v="225"/>
    <n v="225"/>
    <n v="225"/>
    <n v="2"/>
    <n v="0"/>
    <n v="0"/>
  </r>
  <r>
    <x v="0"/>
    <d v="2018-01-01T00:00:00"/>
    <x v="5"/>
    <x v="1"/>
    <n v="298"/>
    <n v="295"/>
    <n v="295"/>
    <n v="295"/>
    <n v="3"/>
    <n v="0"/>
    <n v="0"/>
  </r>
  <r>
    <x v="0"/>
    <d v="2018-01-01T00:00:00"/>
    <x v="6"/>
    <x v="1"/>
    <n v="265"/>
    <n v="269"/>
    <n v="269"/>
    <n v="269"/>
    <n v="4"/>
    <n v="0"/>
    <n v="0"/>
  </r>
  <r>
    <x v="0"/>
    <d v="2018-01-01T00:00:00"/>
    <x v="7"/>
    <x v="1"/>
    <n v="272"/>
    <n v="271"/>
    <n v="274.37599999999998"/>
    <n v="271"/>
    <n v="1"/>
    <n v="3.3759999999999764"/>
    <n v="0"/>
  </r>
  <r>
    <x v="0"/>
    <d v="2018-01-01T00:00:00"/>
    <x v="8"/>
    <x v="1"/>
    <n v="309"/>
    <n v="316"/>
    <n v="478.048"/>
    <n v="336.25599999999997"/>
    <n v="7"/>
    <n v="162.048"/>
    <n v="20.255999999999972"/>
  </r>
  <r>
    <x v="0"/>
    <d v="2018-01-01T00:00:00"/>
    <x v="9"/>
    <x v="1"/>
    <n v="296"/>
    <n v="315"/>
    <n v="480.42399999999998"/>
    <n v="352.13600000000002"/>
    <n v="19"/>
    <n v="165.42399999999998"/>
    <n v="37.136000000000024"/>
  </r>
  <r>
    <x v="0"/>
    <d v="2018-01-01T00:00:00"/>
    <x v="10"/>
    <x v="1"/>
    <n v="386"/>
    <n v="397"/>
    <n v="474.64800000000002"/>
    <n v="424.00799999999998"/>
    <n v="11"/>
    <n v="77.648000000000025"/>
    <n v="27.007999999999981"/>
  </r>
  <r>
    <x v="0"/>
    <d v="2018-01-01T00:00:00"/>
    <x v="11"/>
    <x v="1"/>
    <n v="350"/>
    <n v="357"/>
    <n v="451.52800000000002"/>
    <n v="384.00799999999998"/>
    <n v="7"/>
    <n v="94.52800000000002"/>
    <n v="27.007999999999981"/>
  </r>
  <r>
    <x v="0"/>
    <d v="2018-01-01T00:00:00"/>
    <x v="12"/>
    <x v="1"/>
    <n v="308"/>
    <n v="300"/>
    <n v="391.15199999999999"/>
    <n v="330.38400000000001"/>
    <n v="8"/>
    <n v="91.151999999999987"/>
    <n v="30.384000000000015"/>
  </r>
  <r>
    <x v="0"/>
    <d v="2018-01-01T00:00:00"/>
    <x v="13"/>
    <x v="1"/>
    <n v="275"/>
    <n v="278"/>
    <n v="379.28"/>
    <n v="318.512"/>
    <n v="3"/>
    <n v="101.27999999999997"/>
    <n v="40.512"/>
  </r>
  <r>
    <x v="0"/>
    <d v="2018-01-01T00:00:00"/>
    <x v="14"/>
    <x v="1"/>
    <n v="233"/>
    <n v="257"/>
    <n v="392.03999999999996"/>
    <n v="300.88799999999998"/>
    <n v="24"/>
    <n v="135.03999999999996"/>
    <n v="43.887999999999977"/>
  </r>
  <r>
    <x v="0"/>
    <d v="2018-01-01T00:00:00"/>
    <x v="15"/>
    <x v="1"/>
    <n v="205"/>
    <n v="202"/>
    <n v="303.27999999999997"/>
    <n v="252.64"/>
    <n v="3"/>
    <n v="101.27999999999997"/>
    <n v="50.639999999999986"/>
  </r>
  <r>
    <x v="0"/>
    <d v="2018-01-01T00:00:00"/>
    <x v="16"/>
    <x v="1"/>
    <n v="166"/>
    <n v="170"/>
    <n v="200.38400000000001"/>
    <n v="200.38400000000001"/>
    <n v="4"/>
    <n v="30.384000000000015"/>
    <n v="30.384000000000015"/>
  </r>
  <r>
    <x v="0"/>
    <d v="2018-01-01T00:00:00"/>
    <x v="17"/>
    <x v="1"/>
    <n v="225"/>
    <n v="211"/>
    <n v="194.12"/>
    <n v="217.75200000000001"/>
    <n v="14"/>
    <n v="16.879999999999995"/>
    <n v="6.7520000000000095"/>
  </r>
  <r>
    <x v="0"/>
    <d v="2018-01-01T00:00:00"/>
    <x v="18"/>
    <x v="1"/>
    <n v="294"/>
    <n v="312"/>
    <n v="312"/>
    <n v="312"/>
    <n v="18"/>
    <n v="0"/>
    <n v="0"/>
  </r>
  <r>
    <x v="0"/>
    <d v="2018-01-01T00:00:00"/>
    <x v="19"/>
    <x v="1"/>
    <n v="275"/>
    <n v="275"/>
    <n v="275"/>
    <n v="275"/>
    <n v="0"/>
    <n v="0"/>
    <n v="0"/>
  </r>
  <r>
    <x v="0"/>
    <d v="2018-01-01T00:00:00"/>
    <x v="20"/>
    <x v="1"/>
    <n v="278"/>
    <n v="305"/>
    <n v="305"/>
    <n v="305"/>
    <n v="27"/>
    <n v="0"/>
    <n v="0"/>
  </r>
  <r>
    <x v="0"/>
    <d v="2018-01-01T00:00:00"/>
    <x v="21"/>
    <x v="1"/>
    <n v="333"/>
    <n v="355"/>
    <n v="355"/>
    <n v="355"/>
    <n v="22"/>
    <n v="0"/>
    <n v="0"/>
  </r>
  <r>
    <x v="0"/>
    <d v="2018-01-01T00:00:00"/>
    <x v="22"/>
    <x v="1"/>
    <n v="369"/>
    <n v="381"/>
    <n v="381"/>
    <n v="381"/>
    <n v="12"/>
    <n v="0"/>
    <n v="0"/>
  </r>
  <r>
    <x v="0"/>
    <d v="2018-01-01T00:00:00"/>
    <x v="23"/>
    <x v="1"/>
    <n v="351"/>
    <n v="364"/>
    <n v="364"/>
    <n v="364"/>
    <n v="13"/>
    <n v="0"/>
    <n v="0"/>
  </r>
  <r>
    <x v="1"/>
    <d v="2018-02-01T00:00:00"/>
    <x v="0"/>
    <x v="0"/>
    <n v="193"/>
    <n v="220"/>
    <n v="220"/>
    <n v="220"/>
    <n v="27"/>
    <n v="0"/>
    <n v="0"/>
  </r>
  <r>
    <x v="1"/>
    <d v="2018-02-01T00:00:00"/>
    <x v="1"/>
    <x v="0"/>
    <n v="227"/>
    <n v="258"/>
    <n v="258"/>
    <n v="258"/>
    <n v="31"/>
    <n v="0"/>
    <n v="0"/>
  </r>
  <r>
    <x v="1"/>
    <d v="2018-02-01T00:00:00"/>
    <x v="2"/>
    <x v="0"/>
    <n v="230"/>
    <n v="245"/>
    <n v="245"/>
    <n v="245"/>
    <n v="15"/>
    <n v="0"/>
    <n v="0"/>
  </r>
  <r>
    <x v="1"/>
    <d v="2018-02-01T00:00:00"/>
    <x v="3"/>
    <x v="0"/>
    <n v="266"/>
    <n v="291"/>
    <n v="291"/>
    <n v="291"/>
    <n v="25"/>
    <n v="0"/>
    <n v="0"/>
  </r>
  <r>
    <x v="1"/>
    <d v="2018-02-01T00:00:00"/>
    <x v="4"/>
    <x v="0"/>
    <n v="359"/>
    <n v="366"/>
    <n v="366"/>
    <n v="366"/>
    <n v="7"/>
    <n v="0"/>
    <n v="0"/>
  </r>
  <r>
    <x v="1"/>
    <d v="2018-02-01T00:00:00"/>
    <x v="5"/>
    <x v="0"/>
    <n v="524"/>
    <n v="540"/>
    <n v="540"/>
    <n v="540"/>
    <n v="16"/>
    <n v="0"/>
    <n v="0"/>
  </r>
  <r>
    <x v="1"/>
    <d v="2018-02-01T00:00:00"/>
    <x v="6"/>
    <x v="0"/>
    <n v="710"/>
    <n v="732"/>
    <n v="731.60149999999999"/>
    <n v="732"/>
    <n v="22"/>
    <n v="0.39850000000001273"/>
    <n v="0"/>
  </r>
  <r>
    <x v="1"/>
    <d v="2018-02-01T00:00:00"/>
    <x v="7"/>
    <x v="0"/>
    <n v="371"/>
    <n v="390"/>
    <n v="387.60899999999998"/>
    <n v="390.79700000000003"/>
    <n v="19"/>
    <n v="2.3910000000000196"/>
    <n v="0.79700000000002547"/>
  </r>
  <r>
    <x v="1"/>
    <d v="2018-02-01T00:00:00"/>
    <x v="8"/>
    <x v="0"/>
    <n v="312"/>
    <n v="320"/>
    <n v="326.77449999999999"/>
    <n v="333.54899999999998"/>
    <n v="8"/>
    <n v="6.7744999999999891"/>
    <n v="13.548999999999978"/>
  </r>
  <r>
    <x v="1"/>
    <d v="2018-02-01T00:00:00"/>
    <x v="9"/>
    <x v="0"/>
    <n v="307"/>
    <n v="287"/>
    <n v="363.91050000000001"/>
    <n v="330.83499999999998"/>
    <n v="20"/>
    <n v="76.910500000000013"/>
    <n v="43.83499999999998"/>
  </r>
  <r>
    <x v="1"/>
    <d v="2018-02-01T00:00:00"/>
    <x v="10"/>
    <x v="0"/>
    <n v="284"/>
    <n v="275"/>
    <n v="391.36199999999997"/>
    <n v="333.5795"/>
    <n v="9"/>
    <n v="116.36199999999997"/>
    <n v="58.579499999999996"/>
  </r>
  <r>
    <x v="1"/>
    <d v="2018-02-01T00:00:00"/>
    <x v="11"/>
    <x v="0"/>
    <n v="293"/>
    <n v="269"/>
    <n v="388.94849999999997"/>
    <n v="324.39150000000001"/>
    <n v="24"/>
    <n v="119.94849999999997"/>
    <n v="55.391500000000008"/>
  </r>
  <r>
    <x v="1"/>
    <d v="2018-02-01T00:00:00"/>
    <x v="12"/>
    <x v="0"/>
    <n v="269"/>
    <n v="339"/>
    <n v="460.14400000000001"/>
    <n v="390.00799999999998"/>
    <n v="70"/>
    <n v="121.14400000000001"/>
    <n v="51.007999999999981"/>
  </r>
  <r>
    <x v="1"/>
    <d v="2018-02-01T00:00:00"/>
    <x v="13"/>
    <x v="0"/>
    <n v="218"/>
    <n v="254"/>
    <n v="384.30950000000001"/>
    <n v="308.99299999999999"/>
    <n v="36"/>
    <n v="130.30950000000001"/>
    <n v="54.992999999999995"/>
  </r>
  <r>
    <x v="1"/>
    <d v="2018-02-01T00:00:00"/>
    <x v="14"/>
    <x v="0"/>
    <n v="223"/>
    <n v="237"/>
    <n v="403.17449999999997"/>
    <n v="311.12099999999998"/>
    <n v="14"/>
    <n v="166.17449999999997"/>
    <n v="74.120999999999981"/>
  </r>
  <r>
    <x v="1"/>
    <d v="2018-02-01T00:00:00"/>
    <x v="15"/>
    <x v="0"/>
    <n v="265"/>
    <n v="320"/>
    <n v="495.73849999999999"/>
    <n v="390.93299999999999"/>
    <n v="55"/>
    <n v="175.73849999999999"/>
    <n v="70.932999999999993"/>
  </r>
  <r>
    <x v="1"/>
    <d v="2018-02-01T00:00:00"/>
    <x v="16"/>
    <x v="0"/>
    <n v="256"/>
    <n v="344"/>
    <n v="544.44550000000004"/>
    <n v="414.13599999999997"/>
    <n v="88"/>
    <n v="200.44550000000004"/>
    <n v="70.135999999999967"/>
  </r>
  <r>
    <x v="1"/>
    <d v="2018-02-01T00:00:00"/>
    <x v="17"/>
    <x v="0"/>
    <n v="358"/>
    <n v="436"/>
    <n v="606.55799999999999"/>
    <n v="480.63200000000001"/>
    <n v="78"/>
    <n v="170.55799999999999"/>
    <n v="44.632000000000005"/>
  </r>
  <r>
    <x v="1"/>
    <d v="2018-02-01T00:00:00"/>
    <x v="18"/>
    <x v="0"/>
    <n v="407"/>
    <n v="443"/>
    <n v="523.89549999999997"/>
    <n v="457.74450000000002"/>
    <n v="36"/>
    <n v="80.89549999999997"/>
    <n v="14.744500000000016"/>
  </r>
  <r>
    <x v="1"/>
    <d v="2018-02-01T00:00:00"/>
    <x v="19"/>
    <x v="0"/>
    <n v="206"/>
    <n v="215"/>
    <n v="234.5265"/>
    <n v="217.39099999999999"/>
    <n v="9"/>
    <n v="19.526499999999999"/>
    <n v="2.3909999999999911"/>
  </r>
  <r>
    <x v="1"/>
    <d v="2018-02-01T00:00:00"/>
    <x v="20"/>
    <x v="0"/>
    <n v="169"/>
    <n v="201"/>
    <n v="201"/>
    <n v="201"/>
    <n v="32"/>
    <n v="0"/>
    <n v="0"/>
  </r>
  <r>
    <x v="1"/>
    <d v="2018-02-01T00:00:00"/>
    <x v="21"/>
    <x v="0"/>
    <n v="221"/>
    <n v="204"/>
    <n v="204"/>
    <n v="204"/>
    <n v="17"/>
    <n v="0"/>
    <n v="0"/>
  </r>
  <r>
    <x v="1"/>
    <d v="2018-02-01T00:00:00"/>
    <x v="22"/>
    <x v="0"/>
    <n v="232"/>
    <n v="217"/>
    <n v="217"/>
    <n v="217"/>
    <n v="15"/>
    <n v="0"/>
    <n v="0"/>
  </r>
  <r>
    <x v="1"/>
    <d v="2018-02-01T00:00:00"/>
    <x v="23"/>
    <x v="0"/>
    <n v="183"/>
    <n v="192"/>
    <n v="192"/>
    <n v="192"/>
    <n v="9"/>
    <n v="0"/>
    <n v="0"/>
  </r>
  <r>
    <x v="1"/>
    <d v="2018-02-01T00:00:00"/>
    <x v="0"/>
    <x v="1"/>
    <n v="321"/>
    <n v="293"/>
    <n v="293"/>
    <n v="293"/>
    <n v="28"/>
    <n v="0"/>
    <n v="0"/>
  </r>
  <r>
    <x v="1"/>
    <d v="2018-02-01T00:00:00"/>
    <x v="1"/>
    <x v="1"/>
    <n v="226"/>
    <n v="244"/>
    <n v="244"/>
    <n v="244"/>
    <n v="18"/>
    <n v="0"/>
    <n v="0"/>
  </r>
  <r>
    <x v="1"/>
    <d v="2018-02-01T00:00:00"/>
    <x v="2"/>
    <x v="1"/>
    <n v="223"/>
    <n v="238"/>
    <n v="238"/>
    <n v="238"/>
    <n v="15"/>
    <n v="0"/>
    <n v="0"/>
  </r>
  <r>
    <x v="1"/>
    <d v="2018-02-01T00:00:00"/>
    <x v="3"/>
    <x v="1"/>
    <n v="219"/>
    <n v="214"/>
    <n v="214"/>
    <n v="214"/>
    <n v="5"/>
    <n v="0"/>
    <n v="0"/>
  </r>
  <r>
    <x v="1"/>
    <d v="2018-02-01T00:00:00"/>
    <x v="4"/>
    <x v="1"/>
    <n v="213"/>
    <n v="213"/>
    <n v="213"/>
    <n v="213"/>
    <n v="0"/>
    <n v="0"/>
    <n v="0"/>
  </r>
  <r>
    <x v="1"/>
    <d v="2018-02-01T00:00:00"/>
    <x v="5"/>
    <x v="1"/>
    <n v="341"/>
    <n v="342"/>
    <n v="342"/>
    <n v="342"/>
    <n v="1"/>
    <n v="0"/>
    <n v="0"/>
  </r>
  <r>
    <x v="1"/>
    <d v="2018-02-01T00:00:00"/>
    <x v="6"/>
    <x v="1"/>
    <n v="261"/>
    <n v="253"/>
    <n v="255.7895"/>
    <n v="253"/>
    <n v="8"/>
    <n v="2.7895000000000039"/>
    <n v="0"/>
  </r>
  <r>
    <x v="1"/>
    <d v="2018-02-01T00:00:00"/>
    <x v="7"/>
    <x v="1"/>
    <n v="262"/>
    <n v="340"/>
    <n v="375.06799999999998"/>
    <n v="343.98500000000001"/>
    <n v="78"/>
    <n v="35.067999999999984"/>
    <n v="3.9850000000000136"/>
  </r>
  <r>
    <x v="1"/>
    <d v="2018-02-01T00:00:00"/>
    <x v="8"/>
    <x v="1"/>
    <n v="271"/>
    <n v="394"/>
    <n v="531.88099999999997"/>
    <n v="423.48899999999998"/>
    <n v="123"/>
    <n v="137.88099999999997"/>
    <n v="29.488999999999976"/>
  </r>
  <r>
    <x v="1"/>
    <d v="2018-02-01T00:00:00"/>
    <x v="9"/>
    <x v="1"/>
    <n v="287"/>
    <n v="391"/>
    <n v="558.37"/>
    <n v="448.38400000000001"/>
    <n v="104"/>
    <n v="167.37"/>
    <n v="57.384000000000015"/>
  </r>
  <r>
    <x v="1"/>
    <d v="2018-02-01T00:00:00"/>
    <x v="10"/>
    <x v="1"/>
    <n v="269"/>
    <n v="325"/>
    <n v="470.05399999999997"/>
    <n v="391.94799999999998"/>
    <n v="56"/>
    <n v="145.05399999999997"/>
    <n v="66.947999999999979"/>
  </r>
  <r>
    <x v="1"/>
    <d v="2018-02-01T00:00:00"/>
    <x v="11"/>
    <x v="1"/>
    <n v="271"/>
    <n v="310"/>
    <n v="454.25700000000001"/>
    <n v="368.5795"/>
    <n v="39"/>
    <n v="144.25700000000001"/>
    <n v="58.579499999999996"/>
  </r>
  <r>
    <x v="1"/>
    <d v="2018-02-01T00:00:00"/>
    <x v="12"/>
    <x v="1"/>
    <n v="270"/>
    <n v="321"/>
    <n v="450.51249999999999"/>
    <n v="376.39150000000001"/>
    <n v="51"/>
    <n v="129.51249999999999"/>
    <n v="55.391500000000008"/>
  </r>
  <r>
    <x v="1"/>
    <d v="2018-02-01T00:00:00"/>
    <x v="13"/>
    <x v="1"/>
    <n v="279"/>
    <n v="309"/>
    <n v="447.27949999999998"/>
    <n v="369.572"/>
    <n v="30"/>
    <n v="138.27949999999998"/>
    <n v="60.572000000000003"/>
  </r>
  <r>
    <x v="1"/>
    <d v="2018-02-01T00:00:00"/>
    <x v="14"/>
    <x v="1"/>
    <n v="245"/>
    <n v="255"/>
    <n v="404.83600000000001"/>
    <n v="328.72249999999997"/>
    <n v="10"/>
    <n v="149.83600000000001"/>
    <n v="73.722499999999968"/>
  </r>
  <r>
    <x v="1"/>
    <d v="2018-02-01T00:00:00"/>
    <x v="15"/>
    <x v="1"/>
    <n v="183"/>
    <n v="215"/>
    <n v="355.27199999999999"/>
    <n v="293.50450000000001"/>
    <n v="32"/>
    <n v="140.27199999999999"/>
    <n v="78.504500000000007"/>
  </r>
  <r>
    <x v="1"/>
    <d v="2018-02-01T00:00:00"/>
    <x v="16"/>
    <x v="1"/>
    <n v="203"/>
    <n v="228"/>
    <n v="350.738"/>
    <n v="296.94049999999999"/>
    <n v="25"/>
    <n v="122.738"/>
    <n v="68.940499999999986"/>
  </r>
  <r>
    <x v="1"/>
    <d v="2018-02-01T00:00:00"/>
    <x v="17"/>
    <x v="1"/>
    <n v="174"/>
    <n v="212"/>
    <n v="273.36900000000003"/>
    <n v="250.256"/>
    <n v="38"/>
    <n v="61.369000000000028"/>
    <n v="38.256"/>
  </r>
  <r>
    <x v="1"/>
    <d v="2018-02-01T00:00:00"/>
    <x v="18"/>
    <x v="1"/>
    <n v="313"/>
    <n v="320"/>
    <n v="333.54899999999998"/>
    <n v="329.56400000000002"/>
    <n v="7"/>
    <n v="13.548999999999978"/>
    <n v="9.5640000000000214"/>
  </r>
  <r>
    <x v="1"/>
    <d v="2018-02-01T00:00:00"/>
    <x v="19"/>
    <x v="1"/>
    <n v="327"/>
    <n v="354"/>
    <n v="352.40600000000001"/>
    <n v="354"/>
    <n v="27"/>
    <n v="1.5939999999999941"/>
    <n v="0"/>
  </r>
  <r>
    <x v="1"/>
    <d v="2018-02-01T00:00:00"/>
    <x v="20"/>
    <x v="1"/>
    <n v="342"/>
    <n v="348"/>
    <n v="348"/>
    <n v="348"/>
    <n v="6"/>
    <n v="0"/>
    <n v="0"/>
  </r>
  <r>
    <x v="1"/>
    <d v="2018-02-01T00:00:00"/>
    <x v="21"/>
    <x v="1"/>
    <n v="366"/>
    <n v="386"/>
    <n v="386"/>
    <n v="386"/>
    <n v="20"/>
    <n v="0"/>
    <n v="0"/>
  </r>
  <r>
    <x v="1"/>
    <d v="2018-02-01T00:00:00"/>
    <x v="22"/>
    <x v="1"/>
    <n v="412"/>
    <n v="388"/>
    <n v="388"/>
    <n v="388"/>
    <n v="24"/>
    <n v="0"/>
    <n v="0"/>
  </r>
  <r>
    <x v="1"/>
    <d v="2018-02-01T00:00:00"/>
    <x v="23"/>
    <x v="1"/>
    <n v="344"/>
    <n v="349"/>
    <n v="349"/>
    <n v="349"/>
    <n v="5"/>
    <n v="0"/>
    <n v="0"/>
  </r>
  <r>
    <x v="2"/>
    <d v="2018-03-01T00:00:00"/>
    <x v="0"/>
    <x v="0"/>
    <n v="189"/>
    <n v="194"/>
    <n v="194"/>
    <n v="194"/>
    <n v="5"/>
    <n v="0"/>
    <n v="0"/>
  </r>
  <r>
    <x v="2"/>
    <d v="2018-03-01T00:00:00"/>
    <x v="1"/>
    <x v="0"/>
    <n v="165"/>
    <n v="178"/>
    <n v="178"/>
    <n v="178"/>
    <n v="13"/>
    <n v="0"/>
    <n v="0"/>
  </r>
  <r>
    <x v="2"/>
    <d v="2018-03-01T00:00:00"/>
    <x v="2"/>
    <x v="0"/>
    <n v="241"/>
    <n v="236"/>
    <n v="236"/>
    <n v="236"/>
    <n v="5"/>
    <n v="0"/>
    <n v="0"/>
  </r>
  <r>
    <x v="2"/>
    <d v="2018-03-01T00:00:00"/>
    <x v="3"/>
    <x v="0"/>
    <n v="239"/>
    <n v="241"/>
    <n v="241"/>
    <n v="241"/>
    <n v="2"/>
    <n v="0"/>
    <n v="0"/>
  </r>
  <r>
    <x v="2"/>
    <d v="2018-03-01T00:00:00"/>
    <x v="4"/>
    <x v="0"/>
    <n v="313"/>
    <n v="320"/>
    <n v="320"/>
    <n v="320"/>
    <n v="7"/>
    <n v="0"/>
    <n v="0"/>
  </r>
  <r>
    <x v="2"/>
    <d v="2018-03-01T00:00:00"/>
    <x v="5"/>
    <x v="0"/>
    <n v="480"/>
    <n v="439"/>
    <n v="439"/>
    <n v="439"/>
    <n v="41"/>
    <n v="0"/>
    <n v="0"/>
  </r>
  <r>
    <x v="2"/>
    <d v="2018-03-01T00:00:00"/>
    <x v="6"/>
    <x v="0"/>
    <n v="600"/>
    <n v="617"/>
    <n v="616.17174999999997"/>
    <n v="616.58587499999999"/>
    <n v="17"/>
    <n v="0.82825000000002547"/>
    <n v="0.41412500000001273"/>
  </r>
  <r>
    <x v="2"/>
    <d v="2018-03-01T00:00:00"/>
    <x v="7"/>
    <x v="0"/>
    <n v="377"/>
    <n v="404"/>
    <n v="398.20224999999999"/>
    <n v="404.82825000000003"/>
    <n v="27"/>
    <n v="5.7977500000000077"/>
    <n v="0.82825000000002547"/>
  </r>
  <r>
    <x v="2"/>
    <d v="2018-03-01T00:00:00"/>
    <x v="8"/>
    <x v="0"/>
    <n v="323"/>
    <n v="335"/>
    <n v="341.21187500000002"/>
    <n v="353.635625"/>
    <n v="12"/>
    <n v="6.2118750000000205"/>
    <n v="18.635625000000005"/>
  </r>
  <r>
    <x v="2"/>
    <d v="2018-03-01T00:00:00"/>
    <x v="9"/>
    <x v="0"/>
    <n v="334"/>
    <n v="333"/>
    <n v="422.45100000000002"/>
    <n v="374.82662499999998"/>
    <n v="1"/>
    <n v="89.451000000000022"/>
    <n v="41.826624999999979"/>
  </r>
  <r>
    <x v="2"/>
    <d v="2018-03-01T00:00:00"/>
    <x v="10"/>
    <x v="0"/>
    <n v="305"/>
    <n v="332"/>
    <n v="455.823375"/>
    <n v="382.93737499999997"/>
    <n v="27"/>
    <n v="123.823375"/>
    <n v="50.937374999999975"/>
  </r>
  <r>
    <x v="2"/>
    <d v="2018-03-01T00:00:00"/>
    <x v="11"/>
    <x v="0"/>
    <n v="317"/>
    <n v="323"/>
    <n v="454.69175000000001"/>
    <n v="373.93737499999997"/>
    <n v="6"/>
    <n v="131.69175000000001"/>
    <n v="50.937374999999975"/>
  </r>
  <r>
    <x v="2"/>
    <d v="2018-03-01T00:00:00"/>
    <x v="12"/>
    <x v="0"/>
    <n v="305"/>
    <n v="335"/>
    <n v="459.23750000000001"/>
    <n v="390.07862499999999"/>
    <n v="30"/>
    <n v="124.23750000000001"/>
    <n v="55.078624999999988"/>
  </r>
  <r>
    <x v="2"/>
    <d v="2018-03-01T00:00:00"/>
    <x v="13"/>
    <x v="0"/>
    <n v="311"/>
    <n v="278"/>
    <n v="414.24712499999998"/>
    <n v="333.07862499999999"/>
    <n v="33"/>
    <n v="136.24712499999998"/>
    <n v="55.078624999999988"/>
  </r>
  <r>
    <x v="2"/>
    <d v="2018-03-01T00:00:00"/>
    <x v="14"/>
    <x v="0"/>
    <n v="269"/>
    <n v="261"/>
    <n v="437.41724999999997"/>
    <n v="321.04812500000003"/>
    <n v="8"/>
    <n v="176.41724999999997"/>
    <n v="60.048125000000027"/>
  </r>
  <r>
    <x v="2"/>
    <d v="2018-03-01T00:00:00"/>
    <x v="15"/>
    <x v="0"/>
    <n v="266"/>
    <n v="255"/>
    <n v="439.28562499999998"/>
    <n v="314.219875"/>
    <n v="11"/>
    <n v="184.28562499999998"/>
    <n v="59.219875000000002"/>
  </r>
  <r>
    <x v="2"/>
    <d v="2018-03-01T00:00:00"/>
    <x v="16"/>
    <x v="0"/>
    <n v="254"/>
    <n v="255"/>
    <n v="463.30487500000004"/>
    <n v="314.63400000000001"/>
    <n v="1"/>
    <n v="208.30487500000004"/>
    <n v="59.634000000000015"/>
  </r>
  <r>
    <x v="2"/>
    <d v="2018-03-01T00:00:00"/>
    <x v="17"/>
    <x v="0"/>
    <n v="315"/>
    <n v="321"/>
    <n v="540.90037499999994"/>
    <n v="376.49275"/>
    <n v="6"/>
    <n v="219.90037499999994"/>
    <n v="55.492750000000001"/>
  </r>
  <r>
    <x v="2"/>
    <d v="2018-03-01T00:00:00"/>
    <x v="18"/>
    <x v="0"/>
    <n v="412"/>
    <n v="415"/>
    <n v="604.25512500000002"/>
    <n v="458.06900000000002"/>
    <n v="3"/>
    <n v="189.25512500000002"/>
    <n v="43.069000000000017"/>
  </r>
  <r>
    <x v="2"/>
    <d v="2018-03-01T00:00:00"/>
    <x v="19"/>
    <x v="0"/>
    <n v="354"/>
    <n v="329"/>
    <n v="426.31937499999998"/>
    <n v="346.80737499999998"/>
    <n v="25"/>
    <n v="97.31937499999998"/>
    <n v="17.807374999999979"/>
  </r>
  <r>
    <x v="2"/>
    <d v="2018-03-01T00:00:00"/>
    <x v="20"/>
    <x v="0"/>
    <n v="227"/>
    <n v="236"/>
    <n v="250.49437499999999"/>
    <n v="238.07062500000001"/>
    <n v="9"/>
    <n v="14.494374999999991"/>
    <n v="2.0706250000000068"/>
  </r>
  <r>
    <x v="2"/>
    <d v="2018-03-01T00:00:00"/>
    <x v="21"/>
    <x v="0"/>
    <n v="161"/>
    <n v="161"/>
    <n v="161"/>
    <n v="161"/>
    <n v="0"/>
    <n v="0"/>
    <n v="0"/>
  </r>
  <r>
    <x v="2"/>
    <d v="2018-03-01T00:00:00"/>
    <x v="22"/>
    <x v="0"/>
    <n v="194"/>
    <n v="265"/>
    <n v="265"/>
    <n v="265"/>
    <n v="71"/>
    <n v="0"/>
    <n v="0"/>
  </r>
  <r>
    <x v="2"/>
    <d v="2018-03-01T00:00:00"/>
    <x v="23"/>
    <x v="0"/>
    <n v="193"/>
    <n v="215"/>
    <n v="215"/>
    <n v="215"/>
    <n v="22"/>
    <n v="0"/>
    <n v="0"/>
  </r>
  <r>
    <x v="2"/>
    <d v="2018-03-01T00:00:00"/>
    <x v="0"/>
    <x v="1"/>
    <n v="323"/>
    <n v="369"/>
    <n v="369"/>
    <n v="369"/>
    <n v="46"/>
    <n v="0"/>
    <n v="0"/>
  </r>
  <r>
    <x v="2"/>
    <d v="2018-03-01T00:00:00"/>
    <x v="1"/>
    <x v="1"/>
    <n v="257"/>
    <n v="277"/>
    <n v="277"/>
    <n v="277"/>
    <n v="20"/>
    <n v="0"/>
    <n v="0"/>
  </r>
  <r>
    <x v="2"/>
    <d v="2018-03-01T00:00:00"/>
    <x v="2"/>
    <x v="1"/>
    <n v="270"/>
    <n v="291"/>
    <n v="291"/>
    <n v="291"/>
    <n v="21"/>
    <n v="0"/>
    <n v="0"/>
  </r>
  <r>
    <x v="2"/>
    <d v="2018-03-01T00:00:00"/>
    <x v="3"/>
    <x v="1"/>
    <n v="166"/>
    <n v="213"/>
    <n v="213"/>
    <n v="213"/>
    <n v="47"/>
    <n v="0"/>
    <n v="0"/>
  </r>
  <r>
    <x v="2"/>
    <d v="2018-03-01T00:00:00"/>
    <x v="4"/>
    <x v="1"/>
    <n v="226"/>
    <n v="229"/>
    <n v="229"/>
    <n v="229"/>
    <n v="3"/>
    <n v="0"/>
    <n v="0"/>
  </r>
  <r>
    <x v="2"/>
    <d v="2018-03-01T00:00:00"/>
    <x v="5"/>
    <x v="1"/>
    <n v="323"/>
    <n v="320"/>
    <n v="320"/>
    <n v="320"/>
    <n v="3"/>
    <n v="0"/>
    <n v="0"/>
  </r>
  <r>
    <x v="2"/>
    <d v="2018-03-01T00:00:00"/>
    <x v="6"/>
    <x v="1"/>
    <n v="275"/>
    <n v="279"/>
    <n v="283.96949999999998"/>
    <n v="279.41412500000001"/>
    <n v="4"/>
    <n v="4.9694999999999823"/>
    <n v="0.41412500000001273"/>
  </r>
  <r>
    <x v="2"/>
    <d v="2018-03-01T00:00:00"/>
    <x v="7"/>
    <x v="1"/>
    <n v="359"/>
    <n v="371"/>
    <n v="419.86675000000002"/>
    <n v="378.04012499999999"/>
    <n v="12"/>
    <n v="48.866750000000025"/>
    <n v="7.0401249999999891"/>
  </r>
  <r>
    <x v="2"/>
    <d v="2018-03-01T00:00:00"/>
    <x v="8"/>
    <x v="1"/>
    <n v="298"/>
    <n v="293"/>
    <n v="450.78162499999996"/>
    <n v="329.02887499999997"/>
    <n v="5"/>
    <n v="157.78162499999996"/>
    <n v="36.028874999999971"/>
  </r>
  <r>
    <x v="2"/>
    <d v="2018-03-01T00:00:00"/>
    <x v="9"/>
    <x v="1"/>
    <n v="318"/>
    <n v="347"/>
    <n v="534.18450000000007"/>
    <n v="402.49275"/>
    <n v="29"/>
    <n v="187.18450000000007"/>
    <n v="55.492750000000001"/>
  </r>
  <r>
    <x v="2"/>
    <d v="2018-03-01T00:00:00"/>
    <x v="10"/>
    <x v="1"/>
    <n v="348"/>
    <n v="370"/>
    <n v="538.13474999999994"/>
    <n v="431.70462500000002"/>
    <n v="22"/>
    <n v="168.13474999999994"/>
    <n v="61.704625000000021"/>
  </r>
  <r>
    <x v="2"/>
    <d v="2018-03-01T00:00:00"/>
    <x v="11"/>
    <x v="1"/>
    <n v="254"/>
    <n v="262"/>
    <n v="421.43812500000001"/>
    <n v="322.46224999999998"/>
    <n v="8"/>
    <n v="159.43812500000001"/>
    <n v="60.462249999999983"/>
  </r>
  <r>
    <x v="2"/>
    <d v="2018-03-01T00:00:00"/>
    <x v="12"/>
    <x v="1"/>
    <n v="264"/>
    <n v="273"/>
    <n v="415.87312499999996"/>
    <n v="333.876375"/>
    <n v="9"/>
    <n v="142.87312499999996"/>
    <n v="60.876374999999996"/>
  </r>
  <r>
    <x v="2"/>
    <d v="2018-03-01T00:00:00"/>
    <x v="13"/>
    <x v="1"/>
    <n v="272"/>
    <n v="271"/>
    <n v="418.01437499999997"/>
    <n v="324.83625000000001"/>
    <n v="1"/>
    <n v="147.01437499999997"/>
    <n v="53.836250000000007"/>
  </r>
  <r>
    <x v="2"/>
    <d v="2018-03-01T00:00:00"/>
    <x v="14"/>
    <x v="1"/>
    <n v="224"/>
    <n v="235"/>
    <n v="379.52962500000001"/>
    <n v="296.29050000000001"/>
    <n v="11"/>
    <n v="144.52962500000001"/>
    <n v="61.290500000000009"/>
  </r>
  <r>
    <x v="2"/>
    <d v="2018-03-01T00:00:00"/>
    <x v="15"/>
    <x v="1"/>
    <n v="192"/>
    <n v="198"/>
    <n v="348.74149999999997"/>
    <n v="269.22950000000003"/>
    <n v="6"/>
    <n v="150.74149999999997"/>
    <n v="71.22950000000003"/>
  </r>
  <r>
    <x v="2"/>
    <d v="2018-03-01T00:00:00"/>
    <x v="16"/>
    <x v="1"/>
    <n v="217"/>
    <n v="223"/>
    <n v="377.46862499999997"/>
    <n v="291.74475000000001"/>
    <n v="6"/>
    <n v="154.46862499999997"/>
    <n v="68.74475000000001"/>
  </r>
  <r>
    <x v="2"/>
    <d v="2018-03-01T00:00:00"/>
    <x v="17"/>
    <x v="1"/>
    <n v="233"/>
    <n v="247"/>
    <n v="376.62112500000001"/>
    <n v="299.59387500000003"/>
    <n v="14"/>
    <n v="129.62112500000001"/>
    <n v="52.593875000000025"/>
  </r>
  <r>
    <x v="2"/>
    <d v="2018-03-01T00:00:00"/>
    <x v="18"/>
    <x v="1"/>
    <n v="295"/>
    <n v="261"/>
    <n v="326.43174999999997"/>
    <n v="292.05937499999999"/>
    <n v="34"/>
    <n v="65.431749999999965"/>
    <n v="31.059374999999989"/>
  </r>
  <r>
    <x v="2"/>
    <d v="2018-03-01T00:00:00"/>
    <x v="19"/>
    <x v="1"/>
    <n v="324"/>
    <n v="334"/>
    <n v="337.31299999999999"/>
    <n v="340.21187500000002"/>
    <n v="10"/>
    <n v="3.3129999999999882"/>
    <n v="6.2118750000000205"/>
  </r>
  <r>
    <x v="2"/>
    <d v="2018-03-01T00:00:00"/>
    <x v="20"/>
    <x v="1"/>
    <n v="356"/>
    <n v="377"/>
    <n v="375.34350000000001"/>
    <n v="377"/>
    <n v="21"/>
    <n v="1.6564999999999941"/>
    <n v="0"/>
  </r>
  <r>
    <x v="2"/>
    <d v="2018-03-01T00:00:00"/>
    <x v="21"/>
    <x v="1"/>
    <n v="405"/>
    <n v="441"/>
    <n v="441"/>
    <n v="441"/>
    <n v="36"/>
    <n v="0"/>
    <n v="0"/>
  </r>
  <r>
    <x v="2"/>
    <d v="2018-03-01T00:00:00"/>
    <x v="22"/>
    <x v="1"/>
    <n v="429"/>
    <n v="420"/>
    <n v="420"/>
    <n v="420"/>
    <n v="9"/>
    <n v="0"/>
    <n v="0"/>
  </r>
  <r>
    <x v="2"/>
    <d v="2018-03-01T00:00:00"/>
    <x v="23"/>
    <x v="1"/>
    <n v="395"/>
    <n v="380"/>
    <n v="380"/>
    <n v="380"/>
    <n v="15"/>
    <n v="0"/>
    <n v="0"/>
  </r>
  <r>
    <x v="3"/>
    <d v="2018-04-01T00:00:00"/>
    <x v="0"/>
    <x v="0"/>
    <n v="226"/>
    <n v="246"/>
    <n v="246"/>
    <n v="246"/>
    <n v="20"/>
    <n v="0"/>
    <n v="0"/>
  </r>
  <r>
    <x v="3"/>
    <d v="2018-04-01T00:00:00"/>
    <x v="1"/>
    <x v="0"/>
    <n v="181"/>
    <n v="211"/>
    <n v="211"/>
    <n v="211"/>
    <n v="30"/>
    <n v="0"/>
    <n v="0"/>
  </r>
  <r>
    <x v="3"/>
    <d v="2018-04-01T00:00:00"/>
    <x v="2"/>
    <x v="0"/>
    <n v="222"/>
    <n v="253"/>
    <n v="253"/>
    <n v="253"/>
    <n v="31"/>
    <n v="0"/>
    <n v="0"/>
  </r>
  <r>
    <x v="3"/>
    <d v="2018-04-01T00:00:00"/>
    <x v="3"/>
    <x v="0"/>
    <n v="247"/>
    <n v="265"/>
    <n v="265"/>
    <n v="265"/>
    <n v="18"/>
    <n v="0"/>
    <n v="0"/>
  </r>
  <r>
    <x v="3"/>
    <d v="2018-04-01T00:00:00"/>
    <x v="4"/>
    <x v="0"/>
    <n v="296"/>
    <n v="284"/>
    <n v="284"/>
    <n v="284"/>
    <n v="12"/>
    <n v="0"/>
    <n v="0"/>
  </r>
  <r>
    <x v="3"/>
    <d v="2018-04-01T00:00:00"/>
    <x v="5"/>
    <x v="0"/>
    <n v="430"/>
    <n v="431"/>
    <n v="431"/>
    <n v="431"/>
    <n v="1"/>
    <n v="0"/>
    <n v="0"/>
  </r>
  <r>
    <x v="3"/>
    <d v="2018-04-01T00:00:00"/>
    <x v="6"/>
    <x v="0"/>
    <n v="587"/>
    <n v="597"/>
    <n v="595.74937499999999"/>
    <n v="596.583125"/>
    <n v="10"/>
    <n v="1.2506250000000136"/>
    <n v="0.41687500000000455"/>
  </r>
  <r>
    <x v="3"/>
    <d v="2018-04-01T00:00:00"/>
    <x v="7"/>
    <x v="0"/>
    <n v="325"/>
    <n v="357"/>
    <n v="344.49374999999998"/>
    <n v="354.91562499999998"/>
    <n v="32"/>
    <n v="12.506250000000023"/>
    <n v="2.0843750000000227"/>
  </r>
  <r>
    <x v="3"/>
    <d v="2018-04-01T00:00:00"/>
    <x v="8"/>
    <x v="0"/>
    <n v="320"/>
    <n v="338"/>
    <n v="338"/>
    <n v="349.25562500000001"/>
    <n v="18"/>
    <n v="0"/>
    <n v="11.255625000000009"/>
  </r>
  <r>
    <x v="3"/>
    <d v="2018-04-01T00:00:00"/>
    <x v="9"/>
    <x v="0"/>
    <n v="320"/>
    <n v="356"/>
    <n v="438.54124999999999"/>
    <n v="396.02"/>
    <n v="36"/>
    <n v="82.541249999999991"/>
    <n v="40.019999999999982"/>
  </r>
  <r>
    <x v="3"/>
    <d v="2018-04-01T00:00:00"/>
    <x v="10"/>
    <x v="0"/>
    <n v="343"/>
    <n v="358"/>
    <n v="468.47187500000001"/>
    <n v="402.18875000000003"/>
    <n v="15"/>
    <n v="110.47187500000001"/>
    <n v="44.188750000000027"/>
  </r>
  <r>
    <x v="3"/>
    <d v="2018-04-01T00:00:00"/>
    <x v="11"/>
    <x v="0"/>
    <n v="278"/>
    <n v="372"/>
    <n v="492.89375000000001"/>
    <n v="417.02249999999998"/>
    <n v="94"/>
    <n v="120.89375000000001"/>
    <n v="45.02249999999998"/>
  </r>
  <r>
    <x v="3"/>
    <d v="2018-04-01T00:00:00"/>
    <x v="12"/>
    <x v="0"/>
    <n v="345"/>
    <n v="353"/>
    <n v="471.80937499999999"/>
    <n v="401.35750000000002"/>
    <n v="8"/>
    <n v="118.80937499999999"/>
    <n v="48.357500000000016"/>
  </r>
  <r>
    <x v="3"/>
    <d v="2018-04-01T00:00:00"/>
    <x v="13"/>
    <x v="0"/>
    <n v="318"/>
    <n v="360"/>
    <n v="492.14937499999996"/>
    <n v="410.02499999999998"/>
    <n v="42"/>
    <n v="132.14937499999996"/>
    <n v="50.024999999999977"/>
  </r>
  <r>
    <x v="3"/>
    <d v="2018-04-01T00:00:00"/>
    <x v="14"/>
    <x v="0"/>
    <n v="288"/>
    <n v="299"/>
    <n v="454.91125"/>
    <n v="355.27812499999999"/>
    <n v="11"/>
    <n v="155.91125"/>
    <n v="56.278124999999989"/>
  </r>
  <r>
    <x v="3"/>
    <d v="2018-04-01T00:00:00"/>
    <x v="15"/>
    <x v="0"/>
    <n v="297"/>
    <n v="307"/>
    <n v="493.34312499999999"/>
    <n v="378.28562499999998"/>
    <n v="10"/>
    <n v="186.34312499999999"/>
    <n v="71.285624999999982"/>
  </r>
  <r>
    <x v="3"/>
    <d v="2018-04-01T00:00:00"/>
    <x v="16"/>
    <x v="0"/>
    <n v="285"/>
    <n v="302"/>
    <n v="509.60374999999999"/>
    <n v="366.19875000000002"/>
    <n v="17"/>
    <n v="207.60374999999999"/>
    <n v="64.198750000000018"/>
  </r>
  <r>
    <x v="3"/>
    <d v="2018-04-01T00:00:00"/>
    <x v="17"/>
    <x v="0"/>
    <n v="262"/>
    <n v="313"/>
    <n v="533.11"/>
    <n v="375.53125"/>
    <n v="51"/>
    <n v="220.11"/>
    <n v="62.53125"/>
  </r>
  <r>
    <x v="3"/>
    <d v="2018-04-01T00:00:00"/>
    <x v="18"/>
    <x v="0"/>
    <n v="249"/>
    <n v="254"/>
    <n v="465.35562500000003"/>
    <n v="307.77687500000002"/>
    <n v="5"/>
    <n v="211.35562500000003"/>
    <n v="53.776875000000018"/>
  </r>
  <r>
    <x v="3"/>
    <d v="2018-04-01T00:00:00"/>
    <x v="19"/>
    <x v="0"/>
    <n v="315"/>
    <n v="327"/>
    <n v="459.14937499999996"/>
    <n v="350.76187499999997"/>
    <n v="12"/>
    <n v="132.14937499999996"/>
    <n v="23.761874999999975"/>
  </r>
  <r>
    <x v="3"/>
    <d v="2018-04-01T00:00:00"/>
    <x v="20"/>
    <x v="0"/>
    <n v="326"/>
    <n v="322"/>
    <n v="352.01499999999999"/>
    <n v="324.91812499999997"/>
    <n v="4"/>
    <n v="30.014999999999986"/>
    <n v="2.918124999999975"/>
  </r>
  <r>
    <x v="3"/>
    <d v="2018-04-01T00:00:00"/>
    <x v="21"/>
    <x v="0"/>
    <n v="338"/>
    <n v="349"/>
    <n v="350.66750000000002"/>
    <n v="349"/>
    <n v="11"/>
    <n v="1.6675000000000182"/>
    <n v="0"/>
  </r>
  <r>
    <x v="3"/>
    <d v="2018-04-01T00:00:00"/>
    <x v="22"/>
    <x v="0"/>
    <n v="182"/>
    <n v="190"/>
    <n v="190"/>
    <n v="190"/>
    <n v="8"/>
    <n v="0"/>
    <n v="0"/>
  </r>
  <r>
    <x v="3"/>
    <d v="2018-04-01T00:00:00"/>
    <x v="23"/>
    <x v="0"/>
    <n v="449"/>
    <n v="239"/>
    <n v="239"/>
    <n v="239"/>
    <n v="210"/>
    <n v="0"/>
    <n v="0"/>
  </r>
  <r>
    <x v="3"/>
    <d v="2018-04-01T00:00:00"/>
    <x v="0"/>
    <x v="1"/>
    <n v="331"/>
    <n v="341"/>
    <n v="341"/>
    <n v="341"/>
    <n v="10"/>
    <n v="0"/>
    <n v="0"/>
  </r>
  <r>
    <x v="3"/>
    <d v="2018-04-01T00:00:00"/>
    <x v="1"/>
    <x v="1"/>
    <n v="278"/>
    <n v="290"/>
    <n v="290"/>
    <n v="290"/>
    <n v="12"/>
    <n v="0"/>
    <n v="0"/>
  </r>
  <r>
    <x v="3"/>
    <d v="2018-04-01T00:00:00"/>
    <x v="2"/>
    <x v="1"/>
    <n v="236"/>
    <n v="248"/>
    <n v="248"/>
    <n v="248"/>
    <n v="12"/>
    <n v="0"/>
    <n v="0"/>
  </r>
  <r>
    <x v="3"/>
    <d v="2018-04-01T00:00:00"/>
    <x v="3"/>
    <x v="1"/>
    <n v="210"/>
    <n v="216"/>
    <n v="216"/>
    <n v="216"/>
    <n v="6"/>
    <n v="0"/>
    <n v="0"/>
  </r>
  <r>
    <x v="3"/>
    <d v="2018-04-01T00:00:00"/>
    <x v="4"/>
    <x v="1"/>
    <n v="174"/>
    <n v="195"/>
    <n v="195"/>
    <n v="195"/>
    <n v="21"/>
    <n v="0"/>
    <n v="0"/>
  </r>
  <r>
    <x v="3"/>
    <d v="2018-04-01T00:00:00"/>
    <x v="5"/>
    <x v="1"/>
    <n v="273"/>
    <n v="280"/>
    <n v="280"/>
    <n v="280"/>
    <n v="7"/>
    <n v="0"/>
    <n v="0"/>
  </r>
  <r>
    <x v="3"/>
    <d v="2018-04-01T00:00:00"/>
    <x v="6"/>
    <x v="1"/>
    <n v="258"/>
    <n v="254"/>
    <n v="259.83625000000001"/>
    <n v="254.416875"/>
    <n v="4"/>
    <n v="5.8362500000000068"/>
    <n v="0.41687500000000455"/>
  </r>
  <r>
    <x v="3"/>
    <d v="2018-04-01T00:00:00"/>
    <x v="7"/>
    <x v="1"/>
    <n v="247"/>
    <n v="236"/>
    <n v="301.44937500000003"/>
    <n v="243.08687499999999"/>
    <n v="11"/>
    <n v="65.449375000000032"/>
    <n v="7.086874999999992"/>
  </r>
  <r>
    <x v="3"/>
    <d v="2018-04-01T00:00:00"/>
    <x v="8"/>
    <x v="1"/>
    <n v="179"/>
    <n v="187"/>
    <n v="365.00562500000001"/>
    <n v="220.35"/>
    <n v="8"/>
    <n v="178.00562500000001"/>
    <n v="33.349999999999994"/>
  </r>
  <r>
    <x v="3"/>
    <d v="2018-04-01T00:00:00"/>
    <x v="9"/>
    <x v="1"/>
    <n v="246"/>
    <n v="250"/>
    <n v="435.50937499999998"/>
    <n v="299.19124999999997"/>
    <n v="4"/>
    <n v="185.50937499999998"/>
    <n v="49.191249999999968"/>
  </r>
  <r>
    <x v="3"/>
    <d v="2018-04-01T00:00:00"/>
    <x v="10"/>
    <x v="1"/>
    <n v="198"/>
    <n v="198"/>
    <n v="359.330625"/>
    <n v="253.44437500000001"/>
    <n v="0"/>
    <n v="161.330625"/>
    <n v="55.444375000000008"/>
  </r>
  <r>
    <x v="3"/>
    <d v="2018-04-01T00:00:00"/>
    <x v="11"/>
    <x v="1"/>
    <n v="211"/>
    <n v="215"/>
    <n v="368.40999999999997"/>
    <n v="270.86124999999998"/>
    <n v="4"/>
    <n v="153.40999999999997"/>
    <n v="55.861249999999984"/>
  </r>
  <r>
    <x v="3"/>
    <d v="2018-04-01T00:00:00"/>
    <x v="12"/>
    <x v="1"/>
    <n v="218"/>
    <n v="216"/>
    <n v="356.90375"/>
    <n v="273.94562500000001"/>
    <n v="2"/>
    <n v="140.90375"/>
    <n v="57.945625000000007"/>
  </r>
  <r>
    <x v="3"/>
    <d v="2018-04-01T00:00:00"/>
    <x v="13"/>
    <x v="1"/>
    <n v="220"/>
    <n v="203"/>
    <n v="338.484375"/>
    <n v="253.02500000000001"/>
    <n v="17"/>
    <n v="135.484375"/>
    <n v="50.025000000000006"/>
  </r>
  <r>
    <x v="3"/>
    <d v="2018-04-01T00:00:00"/>
    <x v="14"/>
    <x v="1"/>
    <n v="234"/>
    <n v="236"/>
    <n v="380.23874999999998"/>
    <n v="292.27812499999999"/>
    <n v="2"/>
    <n v="144.23874999999998"/>
    <n v="56.278124999999989"/>
  </r>
  <r>
    <x v="3"/>
    <d v="2018-04-01T00:00:00"/>
    <x v="15"/>
    <x v="1"/>
    <n v="196"/>
    <n v="193"/>
    <n v="353.91374999999999"/>
    <n v="264.28562499999998"/>
    <n v="3"/>
    <n v="160.91374999999999"/>
    <n v="71.285624999999982"/>
  </r>
  <r>
    <x v="3"/>
    <d v="2018-04-01T00:00:00"/>
    <x v="16"/>
    <x v="1"/>
    <n v="241"/>
    <n v="258"/>
    <n v="424.75"/>
    <n v="330.53625"/>
    <n v="17"/>
    <n v="166.75"/>
    <n v="72.536249999999995"/>
  </r>
  <r>
    <x v="3"/>
    <d v="2018-04-01T00:00:00"/>
    <x v="17"/>
    <x v="1"/>
    <n v="296"/>
    <n v="308"/>
    <n v="469.7475"/>
    <n v="368.86374999999998"/>
    <n v="12"/>
    <n v="161.7475"/>
    <n v="60.863749999999982"/>
  </r>
  <r>
    <x v="3"/>
    <d v="2018-04-01T00:00:00"/>
    <x v="18"/>
    <x v="1"/>
    <n v="382"/>
    <n v="408"/>
    <n v="506.38249999999999"/>
    <n v="453.02249999999998"/>
    <n v="26"/>
    <n v="98.382499999999993"/>
    <n v="45.02249999999998"/>
  </r>
  <r>
    <x v="3"/>
    <d v="2018-04-01T00:00:00"/>
    <x v="19"/>
    <x v="1"/>
    <n v="346"/>
    <n v="317"/>
    <n v="329.92312500000003"/>
    <n v="331.17374999999998"/>
    <n v="29"/>
    <n v="12.923125000000027"/>
    <n v="14.173749999999984"/>
  </r>
  <r>
    <x v="3"/>
    <d v="2018-04-01T00:00:00"/>
    <x v="20"/>
    <x v="1"/>
    <n v="407"/>
    <n v="433"/>
    <n v="430.08187500000003"/>
    <n v="434.66750000000002"/>
    <n v="26"/>
    <n v="2.918124999999975"/>
    <n v="1.6675000000000182"/>
  </r>
  <r>
    <x v="3"/>
    <d v="2018-04-01T00:00:00"/>
    <x v="21"/>
    <x v="1"/>
    <n v="459"/>
    <n v="484"/>
    <n v="483.583125"/>
    <n v="484"/>
    <n v="25"/>
    <n v="0.41687500000000455"/>
    <n v="0"/>
  </r>
  <r>
    <x v="3"/>
    <d v="2018-04-01T00:00:00"/>
    <x v="22"/>
    <x v="1"/>
    <n v="493"/>
    <n v="513"/>
    <n v="513"/>
    <n v="513"/>
    <n v="20"/>
    <n v="0"/>
    <n v="0"/>
  </r>
  <r>
    <x v="3"/>
    <d v="2018-04-01T00:00:00"/>
    <x v="23"/>
    <x v="1"/>
    <n v="425"/>
    <n v="431"/>
    <n v="431"/>
    <n v="431"/>
    <n v="6"/>
    <n v="0"/>
    <n v="0"/>
  </r>
  <r>
    <x v="4"/>
    <d v="2018-05-01T00:00:00"/>
    <x v="0"/>
    <x v="0"/>
    <n v="222"/>
    <n v="220"/>
    <n v="220"/>
    <n v="220"/>
    <n v="2"/>
    <n v="0"/>
    <n v="0"/>
  </r>
  <r>
    <x v="4"/>
    <d v="2018-05-01T00:00:00"/>
    <x v="1"/>
    <x v="0"/>
    <n v="210"/>
    <n v="233"/>
    <n v="233"/>
    <n v="233"/>
    <n v="23"/>
    <n v="0"/>
    <n v="0"/>
  </r>
  <r>
    <x v="4"/>
    <d v="2018-05-01T00:00:00"/>
    <x v="2"/>
    <x v="0"/>
    <n v="233"/>
    <n v="221"/>
    <n v="221"/>
    <n v="221"/>
    <n v="12"/>
    <n v="0"/>
    <n v="0"/>
  </r>
  <r>
    <x v="4"/>
    <d v="2018-05-01T00:00:00"/>
    <x v="3"/>
    <x v="0"/>
    <n v="240"/>
    <n v="229"/>
    <n v="229"/>
    <n v="229"/>
    <n v="11"/>
    <n v="0"/>
    <n v="0"/>
  </r>
  <r>
    <x v="4"/>
    <d v="2018-05-01T00:00:00"/>
    <x v="4"/>
    <x v="0"/>
    <n v="295"/>
    <n v="308"/>
    <n v="308"/>
    <n v="308"/>
    <n v="13"/>
    <n v="0"/>
    <n v="0"/>
  </r>
  <r>
    <x v="4"/>
    <d v="2018-05-01T00:00:00"/>
    <x v="5"/>
    <x v="0"/>
    <n v="421"/>
    <n v="423"/>
    <n v="423"/>
    <n v="423"/>
    <n v="2"/>
    <n v="0"/>
    <n v="0"/>
  </r>
  <r>
    <x v="4"/>
    <d v="2018-05-01T00:00:00"/>
    <x v="6"/>
    <x v="0"/>
    <n v="571"/>
    <n v="600"/>
    <n v="595.71937500000001"/>
    <n v="599.04875000000004"/>
    <n v="29"/>
    <n v="4.2806249999999864"/>
    <n v="0.95124999999995907"/>
  </r>
  <r>
    <x v="4"/>
    <d v="2018-05-01T00:00:00"/>
    <x v="7"/>
    <x v="0"/>
    <n v="457"/>
    <n v="355"/>
    <n v="333.12124999999997"/>
    <n v="349.768125"/>
    <n v="102"/>
    <n v="21.878750000000025"/>
    <n v="5.2318750000000023"/>
  </r>
  <r>
    <x v="4"/>
    <d v="2018-05-01T00:00:00"/>
    <x v="8"/>
    <x v="0"/>
    <n v="436"/>
    <n v="368"/>
    <n v="383.69562500000001"/>
    <n v="380.84187500000002"/>
    <n v="68"/>
    <n v="15.695625000000007"/>
    <n v="12.841875000000016"/>
  </r>
  <r>
    <x v="4"/>
    <d v="2018-05-01T00:00:00"/>
    <x v="9"/>
    <x v="0"/>
    <n v="493"/>
    <n v="402"/>
    <n v="490.46625"/>
    <n v="455.27"/>
    <n v="91"/>
    <n v="88.466250000000002"/>
    <n v="53.269999999999982"/>
  </r>
  <r>
    <x v="4"/>
    <d v="2018-05-01T00:00:00"/>
    <x v="10"/>
    <x v="0"/>
    <n v="531"/>
    <n v="464"/>
    <n v="583.85749999999996"/>
    <n v="513.46500000000003"/>
    <n v="67"/>
    <n v="119.85749999999996"/>
    <n v="49.465000000000032"/>
  </r>
  <r>
    <x v="4"/>
    <d v="2018-05-01T00:00:00"/>
    <x v="11"/>
    <x v="0"/>
    <n v="528"/>
    <n v="468"/>
    <n v="611.16312500000004"/>
    <n v="510.330625"/>
    <n v="60"/>
    <n v="143.16312500000004"/>
    <n v="42.330624999999998"/>
  </r>
  <r>
    <x v="4"/>
    <d v="2018-05-01T00:00:00"/>
    <x v="12"/>
    <x v="0"/>
    <n v="437"/>
    <n v="422"/>
    <n v="562.30937500000005"/>
    <n v="470.989375"/>
    <n v="15"/>
    <n v="140.30937500000005"/>
    <n v="48.989374999999995"/>
  </r>
  <r>
    <x v="4"/>
    <d v="2018-05-01T00:00:00"/>
    <x v="13"/>
    <x v="0"/>
    <n v="344"/>
    <n v="413"/>
    <n v="559.01687500000003"/>
    <n v="467.69687499999998"/>
    <n v="69"/>
    <n v="146.01687500000003"/>
    <n v="54.696874999999977"/>
  </r>
  <r>
    <x v="4"/>
    <d v="2018-05-01T00:00:00"/>
    <x v="14"/>
    <x v="0"/>
    <n v="349"/>
    <n v="325"/>
    <n v="496.700625"/>
    <n v="380.17250000000001"/>
    <n v="24"/>
    <n v="171.700625"/>
    <n v="55.172500000000014"/>
  </r>
  <r>
    <x v="4"/>
    <d v="2018-05-01T00:00:00"/>
    <x v="15"/>
    <x v="0"/>
    <n v="336"/>
    <n v="298"/>
    <n v="492.53062499999999"/>
    <n v="363.63625000000002"/>
    <n v="38"/>
    <n v="194.53062499999999"/>
    <n v="65.636250000000018"/>
  </r>
  <r>
    <x v="4"/>
    <d v="2018-05-01T00:00:00"/>
    <x v="16"/>
    <x v="0"/>
    <n v="301"/>
    <n v="257"/>
    <n v="463.42124999999999"/>
    <n v="321.685"/>
    <n v="44"/>
    <n v="206.42124999999999"/>
    <n v="64.685000000000002"/>
  </r>
  <r>
    <x v="4"/>
    <d v="2018-05-01T00:00:00"/>
    <x v="17"/>
    <x v="0"/>
    <n v="221"/>
    <n v="227"/>
    <n v="431.99437499999999"/>
    <n v="283.12374999999997"/>
    <n v="6"/>
    <n v="204.99437499999999"/>
    <n v="56.123749999999973"/>
  </r>
  <r>
    <x v="4"/>
    <d v="2018-05-01T00:00:00"/>
    <x v="18"/>
    <x v="0"/>
    <n v="261"/>
    <n v="224"/>
    <n v="427.5675"/>
    <n v="272.03812499999998"/>
    <n v="37"/>
    <n v="203.5675"/>
    <n v="48.03812499999998"/>
  </r>
  <r>
    <x v="4"/>
    <d v="2018-05-01T00:00:00"/>
    <x v="19"/>
    <x v="0"/>
    <n v="276"/>
    <n v="277"/>
    <n v="429.2"/>
    <n v="300.30562500000002"/>
    <n v="1"/>
    <n v="152.19999999999999"/>
    <n v="23.30562500000002"/>
  </r>
  <r>
    <x v="4"/>
    <d v="2018-05-01T00:00:00"/>
    <x v="20"/>
    <x v="0"/>
    <n v="247"/>
    <n v="258"/>
    <n v="315.55062499999997"/>
    <n v="261.80500000000001"/>
    <n v="11"/>
    <n v="57.550624999999968"/>
    <n v="3.8050000000000068"/>
  </r>
  <r>
    <x v="4"/>
    <d v="2018-05-01T00:00:00"/>
    <x v="21"/>
    <x v="0"/>
    <n v="251"/>
    <n v="443"/>
    <n v="449.18312500000002"/>
    <n v="443"/>
    <n v="192"/>
    <n v="6.1831250000000182"/>
    <n v="0"/>
  </r>
  <r>
    <x v="4"/>
    <d v="2018-05-01T00:00:00"/>
    <x v="22"/>
    <x v="0"/>
    <n v="281"/>
    <n v="218"/>
    <n v="218"/>
    <n v="218"/>
    <n v="63"/>
    <n v="0"/>
    <n v="0"/>
  </r>
  <r>
    <x v="4"/>
    <d v="2018-05-01T00:00:00"/>
    <x v="23"/>
    <x v="0"/>
    <n v="205"/>
    <n v="187"/>
    <n v="187"/>
    <n v="187"/>
    <n v="18"/>
    <n v="0"/>
    <n v="0"/>
  </r>
  <r>
    <x v="4"/>
    <d v="2018-05-01T00:00:00"/>
    <x v="0"/>
    <x v="1"/>
    <n v="418"/>
    <n v="390"/>
    <n v="390"/>
    <n v="390"/>
    <n v="28"/>
    <n v="0"/>
    <n v="0"/>
  </r>
  <r>
    <x v="4"/>
    <d v="2018-05-01T00:00:00"/>
    <x v="1"/>
    <x v="1"/>
    <n v="312"/>
    <n v="316"/>
    <n v="316"/>
    <n v="316"/>
    <n v="4"/>
    <n v="0"/>
    <n v="0"/>
  </r>
  <r>
    <x v="4"/>
    <d v="2018-05-01T00:00:00"/>
    <x v="2"/>
    <x v="1"/>
    <n v="255"/>
    <n v="235"/>
    <n v="235"/>
    <n v="235"/>
    <n v="20"/>
    <n v="0"/>
    <n v="0"/>
  </r>
  <r>
    <x v="4"/>
    <d v="2018-05-01T00:00:00"/>
    <x v="3"/>
    <x v="1"/>
    <n v="213"/>
    <n v="217"/>
    <n v="217"/>
    <n v="217"/>
    <n v="4"/>
    <n v="0"/>
    <n v="0"/>
  </r>
  <r>
    <x v="4"/>
    <d v="2018-05-01T00:00:00"/>
    <x v="4"/>
    <x v="1"/>
    <n v="186"/>
    <n v="217"/>
    <n v="217"/>
    <n v="217"/>
    <n v="31"/>
    <n v="0"/>
    <n v="0"/>
  </r>
  <r>
    <x v="4"/>
    <d v="2018-05-01T00:00:00"/>
    <x v="5"/>
    <x v="1"/>
    <n v="329"/>
    <n v="298"/>
    <n v="298"/>
    <n v="298"/>
    <n v="31"/>
    <n v="0"/>
    <n v="0"/>
  </r>
  <r>
    <x v="4"/>
    <d v="2018-05-01T00:00:00"/>
    <x v="6"/>
    <x v="1"/>
    <n v="279"/>
    <n v="252"/>
    <n v="263.41500000000002"/>
    <n v="252.47562500000001"/>
    <n v="27"/>
    <n v="11.41500000000002"/>
    <n v="0.47562500000000796"/>
  </r>
  <r>
    <x v="4"/>
    <d v="2018-05-01T00:00:00"/>
    <x v="7"/>
    <x v="1"/>
    <n v="189"/>
    <n v="171"/>
    <n v="258.99062500000002"/>
    <n v="179.08562499999999"/>
    <n v="18"/>
    <n v="87.990625000000023"/>
    <n v="8.0856249999999932"/>
  </r>
  <r>
    <x v="4"/>
    <d v="2018-05-01T00:00:00"/>
    <x v="8"/>
    <x v="1"/>
    <n v="238"/>
    <n v="230"/>
    <n v="417.87187499999999"/>
    <n v="266.62312500000002"/>
    <n v="8"/>
    <n v="187.87187499999999"/>
    <n v="36.623125000000016"/>
  </r>
  <r>
    <x v="4"/>
    <d v="2018-05-01T00:00:00"/>
    <x v="9"/>
    <x v="1"/>
    <n v="216"/>
    <n v="211"/>
    <n v="398.87187499999999"/>
    <n v="269.02625"/>
    <n v="5"/>
    <n v="187.87187499999999"/>
    <n v="58.026250000000005"/>
  </r>
  <r>
    <x v="4"/>
    <d v="2018-05-01T00:00:00"/>
    <x v="10"/>
    <x v="1"/>
    <n v="245"/>
    <n v="297"/>
    <n v="464.895625"/>
    <n v="356.92874999999998"/>
    <n v="52"/>
    <n v="167.895625"/>
    <n v="59.92874999999998"/>
  </r>
  <r>
    <x v="4"/>
    <d v="2018-05-01T00:00:00"/>
    <x v="11"/>
    <x v="1"/>
    <n v="176"/>
    <n v="178"/>
    <n v="346.84687500000001"/>
    <n v="236.50187499999998"/>
    <n v="2"/>
    <n v="168.84687500000001"/>
    <n v="58.501874999999984"/>
  </r>
  <r>
    <x v="4"/>
    <d v="2018-05-01T00:00:00"/>
    <x v="12"/>
    <x v="1"/>
    <n v="176"/>
    <n v="180"/>
    <n v="338.85874999999999"/>
    <n v="235.17250000000001"/>
    <n v="4"/>
    <n v="158.85874999999999"/>
    <n v="55.172500000000014"/>
  </r>
  <r>
    <x v="4"/>
    <d v="2018-05-01T00:00:00"/>
    <x v="13"/>
    <x v="1"/>
    <n v="256"/>
    <n v="263"/>
    <n v="412.34625"/>
    <n v="311.03812499999998"/>
    <n v="7"/>
    <n v="149.34625"/>
    <n v="48.03812499999998"/>
  </r>
  <r>
    <x v="4"/>
    <d v="2018-05-01T00:00:00"/>
    <x v="14"/>
    <x v="1"/>
    <n v="240"/>
    <n v="250"/>
    <n v="411.236875"/>
    <n v="298.51375000000002"/>
    <n v="10"/>
    <n v="161.236875"/>
    <n v="48.513750000000016"/>
  </r>
  <r>
    <x v="4"/>
    <d v="2018-05-01T00:00:00"/>
    <x v="15"/>
    <x v="1"/>
    <n v="227"/>
    <n v="251"/>
    <n v="423.17624999999998"/>
    <n v="309.02625"/>
    <n v="24"/>
    <n v="172.17624999999998"/>
    <n v="58.026250000000005"/>
  </r>
  <r>
    <x v="4"/>
    <d v="2018-05-01T00:00:00"/>
    <x v="16"/>
    <x v="1"/>
    <n v="277"/>
    <n v="303"/>
    <n v="475.65187500000002"/>
    <n v="370.53874999999999"/>
    <n v="26"/>
    <n v="172.65187500000002"/>
    <n v="67.538749999999993"/>
  </r>
  <r>
    <x v="4"/>
    <d v="2018-05-01T00:00:00"/>
    <x v="17"/>
    <x v="1"/>
    <n v="338"/>
    <n v="322"/>
    <n v="489.41999999999996"/>
    <n v="383.35562500000003"/>
    <n v="16"/>
    <n v="167.41999999999996"/>
    <n v="61.355625000000032"/>
  </r>
  <r>
    <x v="4"/>
    <d v="2018-05-01T00:00:00"/>
    <x v="18"/>
    <x v="1"/>
    <n v="445"/>
    <n v="403"/>
    <n v="508.11312499999997"/>
    <n v="450.5625"/>
    <n v="42"/>
    <n v="105.11312499999997"/>
    <n v="47.5625"/>
  </r>
  <r>
    <x v="4"/>
    <d v="2018-05-01T00:00:00"/>
    <x v="19"/>
    <x v="1"/>
    <n v="454"/>
    <n v="381"/>
    <n v="404.78125"/>
    <n v="395.74437499999999"/>
    <n v="73"/>
    <n v="23.78125"/>
    <n v="14.744374999999991"/>
  </r>
  <r>
    <x v="4"/>
    <d v="2018-05-01T00:00:00"/>
    <x v="20"/>
    <x v="1"/>
    <n v="379"/>
    <n v="374"/>
    <n v="370.19499999999999"/>
    <n v="374.95125000000002"/>
    <n v="5"/>
    <n v="3.8050000000000068"/>
    <n v="0.95125000000001592"/>
  </r>
  <r>
    <x v="4"/>
    <d v="2018-05-01T00:00:00"/>
    <x v="21"/>
    <x v="1"/>
    <n v="552"/>
    <n v="492"/>
    <n v="491.04874999999998"/>
    <n v="492"/>
    <n v="60"/>
    <n v="0.95125000000001592"/>
    <n v="0"/>
  </r>
  <r>
    <x v="4"/>
    <d v="2018-05-01T00:00:00"/>
    <x v="22"/>
    <x v="1"/>
    <n v="607"/>
    <n v="521"/>
    <n v="521"/>
    <n v="521"/>
    <n v="86"/>
    <n v="0"/>
    <n v="0"/>
  </r>
  <r>
    <x v="4"/>
    <d v="2018-05-01T00:00:00"/>
    <x v="23"/>
    <x v="1"/>
    <n v="528"/>
    <n v="508"/>
    <n v="508"/>
    <n v="508"/>
    <n v="20"/>
    <n v="0"/>
    <n v="0"/>
  </r>
  <r>
    <x v="5"/>
    <d v="2018-06-01T00:00:00"/>
    <x v="0"/>
    <x v="0"/>
    <n v="316"/>
    <n v="322"/>
    <n v="322"/>
    <n v="322"/>
    <n v="6"/>
    <n v="0"/>
    <n v="0"/>
  </r>
  <r>
    <x v="5"/>
    <d v="2018-06-01T00:00:00"/>
    <x v="1"/>
    <x v="0"/>
    <n v="198"/>
    <n v="212"/>
    <n v="212"/>
    <n v="212"/>
    <n v="14"/>
    <n v="0"/>
    <n v="0"/>
  </r>
  <r>
    <x v="5"/>
    <d v="2018-06-01T00:00:00"/>
    <x v="2"/>
    <x v="0"/>
    <n v="205"/>
    <n v="222"/>
    <n v="222"/>
    <n v="222"/>
    <n v="17"/>
    <n v="0"/>
    <n v="0"/>
  </r>
  <r>
    <x v="5"/>
    <d v="2018-06-01T00:00:00"/>
    <x v="3"/>
    <x v="0"/>
    <n v="245"/>
    <n v="238"/>
    <n v="238"/>
    <n v="238"/>
    <n v="7"/>
    <n v="0"/>
    <n v="0"/>
  </r>
  <r>
    <x v="5"/>
    <d v="2018-06-01T00:00:00"/>
    <x v="4"/>
    <x v="0"/>
    <n v="279"/>
    <n v="272"/>
    <n v="272"/>
    <n v="272"/>
    <n v="7"/>
    <n v="0"/>
    <n v="0"/>
  </r>
  <r>
    <x v="5"/>
    <d v="2018-06-01T00:00:00"/>
    <x v="5"/>
    <x v="0"/>
    <n v="403"/>
    <n v="371"/>
    <n v="371"/>
    <n v="371"/>
    <n v="32"/>
    <n v="0"/>
    <n v="0"/>
  </r>
  <r>
    <x v="5"/>
    <d v="2018-06-01T00:00:00"/>
    <x v="6"/>
    <x v="0"/>
    <n v="485"/>
    <n v="419"/>
    <n v="410.59100000000001"/>
    <n v="416.89774999999997"/>
    <n v="66"/>
    <n v="8.4089999999999918"/>
    <n v="2.1022500000000264"/>
  </r>
  <r>
    <x v="5"/>
    <d v="2018-06-01T00:00:00"/>
    <x v="7"/>
    <x v="0"/>
    <n v="401"/>
    <n v="388"/>
    <n v="341.04975000000002"/>
    <n v="377.48874999999998"/>
    <n v="13"/>
    <n v="46.950249999999983"/>
    <n v="10.511250000000018"/>
  </r>
  <r>
    <x v="5"/>
    <d v="2018-06-01T00:00:00"/>
    <x v="8"/>
    <x v="0"/>
    <n v="399"/>
    <n v="410"/>
    <n v="414.2045"/>
    <n v="419.81049999999999"/>
    <n v="11"/>
    <n v="4.2044999999999959"/>
    <n v="9.8104999999999905"/>
  </r>
  <r>
    <x v="5"/>
    <d v="2018-06-01T00:00:00"/>
    <x v="9"/>
    <x v="0"/>
    <n v="494"/>
    <n v="482"/>
    <n v="559.78324999999995"/>
    <n v="521.94275000000005"/>
    <n v="12"/>
    <n v="77.783249999999953"/>
    <n v="39.942750000000046"/>
  </r>
  <r>
    <x v="5"/>
    <d v="2018-06-01T00:00:00"/>
    <x v="10"/>
    <x v="0"/>
    <n v="535"/>
    <n v="532"/>
    <n v="625.90049999999997"/>
    <n v="571.24199999999996"/>
    <n v="3"/>
    <n v="93.900499999999965"/>
    <n v="39.241999999999962"/>
  </r>
  <r>
    <x v="5"/>
    <d v="2018-06-01T00:00:00"/>
    <x v="11"/>
    <x v="0"/>
    <n v="522"/>
    <n v="513"/>
    <n v="625.12"/>
    <n v="542.43150000000003"/>
    <n v="9"/>
    <n v="112.12"/>
    <n v="29.431500000000028"/>
  </r>
  <r>
    <x v="5"/>
    <d v="2018-06-01T00:00:00"/>
    <x v="12"/>
    <x v="0"/>
    <n v="469"/>
    <n v="453"/>
    <n v="590.34699999999998"/>
    <n v="487.33674999999999"/>
    <n v="16"/>
    <n v="137.34699999999998"/>
    <n v="34.336749999999995"/>
  </r>
  <r>
    <x v="5"/>
    <d v="2018-06-01T00:00:00"/>
    <x v="13"/>
    <x v="0"/>
    <n v="415"/>
    <n v="389"/>
    <n v="546.66875000000005"/>
    <n v="429.64350000000002"/>
    <n v="26"/>
    <n v="157.66875000000005"/>
    <n v="40.643500000000017"/>
  </r>
  <r>
    <x v="5"/>
    <d v="2018-06-01T00:00:00"/>
    <x v="14"/>
    <x v="0"/>
    <n v="336"/>
    <n v="333"/>
    <n v="529.21"/>
    <n v="382.75324999999998"/>
    <n v="3"/>
    <n v="196.21000000000004"/>
    <n v="49.75324999999998"/>
  </r>
  <r>
    <x v="5"/>
    <d v="2018-06-01T00:00:00"/>
    <x v="15"/>
    <x v="0"/>
    <n v="302"/>
    <n v="305"/>
    <n v="540.452"/>
    <n v="362.4615"/>
    <n v="3"/>
    <n v="235.452"/>
    <n v="57.461500000000001"/>
  </r>
  <r>
    <x v="5"/>
    <d v="2018-06-01T00:00:00"/>
    <x v="16"/>
    <x v="0"/>
    <n v="230"/>
    <n v="232"/>
    <n v="498.98575"/>
    <n v="301.37425000000002"/>
    <n v="2"/>
    <n v="266.98575"/>
    <n v="69.374250000000018"/>
  </r>
  <r>
    <x v="5"/>
    <d v="2018-06-01T00:00:00"/>
    <x v="17"/>
    <x v="0"/>
    <n v="200"/>
    <n v="259"/>
    <n v="532.29250000000002"/>
    <n v="319.2645"/>
    <n v="59"/>
    <n v="273.29250000000002"/>
    <n v="60.264499999999998"/>
  </r>
  <r>
    <x v="5"/>
    <d v="2018-06-01T00:00:00"/>
    <x v="18"/>
    <x v="0"/>
    <n v="180"/>
    <n v="270"/>
    <n v="545.39474999999993"/>
    <n v="325.35924999999997"/>
    <n v="90"/>
    <n v="275.39474999999993"/>
    <n v="55.359249999999975"/>
  </r>
  <r>
    <x v="5"/>
    <d v="2018-06-01T00:00:00"/>
    <x v="19"/>
    <x v="0"/>
    <n v="261"/>
    <n v="201"/>
    <n v="426.64150000000001"/>
    <n v="230.4315"/>
    <n v="60"/>
    <n v="225.64150000000001"/>
    <n v="29.4315"/>
  </r>
  <r>
    <x v="5"/>
    <d v="2018-06-01T00:00:00"/>
    <x v="20"/>
    <x v="0"/>
    <n v="241"/>
    <n v="197"/>
    <n v="312.62374999999997"/>
    <n v="206.81049999999999"/>
    <n v="44"/>
    <n v="115.62374999999997"/>
    <n v="9.8104999999999905"/>
  </r>
  <r>
    <x v="5"/>
    <d v="2018-06-01T00:00:00"/>
    <x v="21"/>
    <x v="0"/>
    <n v="185"/>
    <n v="197"/>
    <n v="213.11725000000001"/>
    <n v="198.4015"/>
    <n v="12"/>
    <n v="16.117250000000013"/>
    <n v="1.4014999999999986"/>
  </r>
  <r>
    <x v="5"/>
    <d v="2018-06-01T00:00:00"/>
    <x v="22"/>
    <x v="0"/>
    <n v="234"/>
    <n v="235"/>
    <n v="235"/>
    <n v="235"/>
    <n v="1"/>
    <n v="0"/>
    <n v="0"/>
  </r>
  <r>
    <x v="5"/>
    <d v="2018-06-01T00:00:00"/>
    <x v="23"/>
    <x v="0"/>
    <n v="240"/>
    <n v="207"/>
    <n v="207"/>
    <n v="207"/>
    <n v="33"/>
    <n v="0"/>
    <n v="0"/>
  </r>
  <r>
    <x v="5"/>
    <d v="2018-06-01T00:00:00"/>
    <x v="0"/>
    <x v="1"/>
    <n v="470"/>
    <n v="451"/>
    <n v="451"/>
    <n v="451"/>
    <n v="19"/>
    <n v="0"/>
    <n v="0"/>
  </r>
  <r>
    <x v="5"/>
    <d v="2018-06-01T00:00:00"/>
    <x v="1"/>
    <x v="1"/>
    <n v="378"/>
    <n v="348"/>
    <n v="348"/>
    <n v="348"/>
    <n v="30"/>
    <n v="0"/>
    <n v="0"/>
  </r>
  <r>
    <x v="5"/>
    <d v="2018-06-01T00:00:00"/>
    <x v="2"/>
    <x v="1"/>
    <n v="269"/>
    <n v="310"/>
    <n v="310"/>
    <n v="310"/>
    <n v="41"/>
    <n v="0"/>
    <n v="0"/>
  </r>
  <r>
    <x v="5"/>
    <d v="2018-06-01T00:00:00"/>
    <x v="3"/>
    <x v="1"/>
    <n v="218"/>
    <n v="212"/>
    <n v="212"/>
    <n v="212"/>
    <n v="6"/>
    <n v="0"/>
    <n v="0"/>
  </r>
  <r>
    <x v="5"/>
    <d v="2018-06-01T00:00:00"/>
    <x v="4"/>
    <x v="1"/>
    <n v="155"/>
    <n v="188"/>
    <n v="188"/>
    <n v="188"/>
    <n v="33"/>
    <n v="0"/>
    <n v="0"/>
  </r>
  <r>
    <x v="5"/>
    <d v="2018-06-01T00:00:00"/>
    <x v="5"/>
    <x v="1"/>
    <n v="168"/>
    <n v="203"/>
    <n v="203"/>
    <n v="203"/>
    <n v="35"/>
    <n v="0"/>
    <n v="0"/>
  </r>
  <r>
    <x v="5"/>
    <d v="2018-06-01T00:00:00"/>
    <x v="6"/>
    <x v="1"/>
    <n v="198"/>
    <n v="193"/>
    <n v="211.21950000000001"/>
    <n v="194.4015"/>
    <n v="5"/>
    <n v="18.219500000000011"/>
    <n v="1.4014999999999986"/>
  </r>
  <r>
    <x v="5"/>
    <d v="2018-06-01T00:00:00"/>
    <x v="7"/>
    <x v="1"/>
    <n v="145"/>
    <n v="194"/>
    <n v="338.35450000000003"/>
    <n v="205.21199999999999"/>
    <n v="49"/>
    <n v="144.35450000000003"/>
    <n v="11.211999999999989"/>
  </r>
  <r>
    <x v="5"/>
    <d v="2018-06-01T00:00:00"/>
    <x v="8"/>
    <x v="1"/>
    <n v="226"/>
    <n v="222"/>
    <n v="500.89850000000001"/>
    <n v="254.93525"/>
    <n v="4"/>
    <n v="278.89850000000001"/>
    <n v="32.935249999999996"/>
  </r>
  <r>
    <x v="5"/>
    <d v="2018-06-01T00:00:00"/>
    <x v="9"/>
    <x v="1"/>
    <n v="241"/>
    <n v="269"/>
    <n v="501.649"/>
    <n v="313.84800000000001"/>
    <n v="28"/>
    <n v="232.649"/>
    <n v="44.848000000000013"/>
  </r>
  <r>
    <x v="5"/>
    <d v="2018-06-01T00:00:00"/>
    <x v="10"/>
    <x v="1"/>
    <n v="177"/>
    <n v="173"/>
    <n v="344.68375000000003"/>
    <n v="214.34424999999999"/>
    <n v="4"/>
    <n v="171.68375000000003"/>
    <n v="41.344249999999988"/>
  </r>
  <r>
    <x v="5"/>
    <d v="2018-06-01T00:00:00"/>
    <x v="11"/>
    <x v="1"/>
    <n v="145"/>
    <n v="141"/>
    <n v="295.86574999999999"/>
    <n v="178.13974999999999"/>
    <n v="4"/>
    <n v="154.86574999999999"/>
    <n v="37.139749999999992"/>
  </r>
  <r>
    <x v="5"/>
    <d v="2018-06-01T00:00:00"/>
    <x v="12"/>
    <x v="1"/>
    <n v="164"/>
    <n v="150"/>
    <n v="285.24475000000001"/>
    <n v="189.24199999999999"/>
    <n v="14"/>
    <n v="135.24475000000001"/>
    <n v="39.24199999999999"/>
  </r>
  <r>
    <x v="5"/>
    <d v="2018-06-01T00:00:00"/>
    <x v="13"/>
    <x v="1"/>
    <n v="338"/>
    <n v="441"/>
    <n v="584.65374999999995"/>
    <n v="487.95024999999998"/>
    <n v="103"/>
    <n v="143.65374999999995"/>
    <n v="46.950249999999983"/>
  </r>
  <r>
    <x v="5"/>
    <d v="2018-06-01T00:00:00"/>
    <x v="14"/>
    <x v="1"/>
    <n v="220"/>
    <n v="225"/>
    <n v="391.77850000000001"/>
    <n v="278.95774999999998"/>
    <n v="5"/>
    <n v="166.77850000000001"/>
    <n v="53.957749999999976"/>
  </r>
  <r>
    <x v="5"/>
    <d v="2018-06-01T00:00:00"/>
    <x v="15"/>
    <x v="1"/>
    <n v="228"/>
    <n v="237"/>
    <n v="429.00549999999998"/>
    <n v="299.36675000000002"/>
    <n v="9"/>
    <n v="192.00549999999998"/>
    <n v="62.366750000000025"/>
  </r>
  <r>
    <x v="5"/>
    <d v="2018-06-01T00:00:00"/>
    <x v="16"/>
    <x v="1"/>
    <n v="258"/>
    <n v="253"/>
    <n v="445.00549999999998"/>
    <n v="323.77575000000002"/>
    <n v="5"/>
    <n v="192.00549999999998"/>
    <n v="70.775750000000016"/>
  </r>
  <r>
    <x v="5"/>
    <d v="2018-06-01T00:00:00"/>
    <x v="17"/>
    <x v="1"/>
    <n v="339"/>
    <n v="347"/>
    <n v="545.31224999999995"/>
    <n v="414.97275000000002"/>
    <n v="8"/>
    <n v="198.31224999999995"/>
    <n v="67.972750000000019"/>
  </r>
  <r>
    <x v="5"/>
    <d v="2018-06-01T00:00:00"/>
    <x v="18"/>
    <x v="1"/>
    <n v="419"/>
    <n v="409"/>
    <n v="548.44925000000001"/>
    <n v="458.75324999999998"/>
    <n v="10"/>
    <n v="139.44925000000001"/>
    <n v="49.75324999999998"/>
  </r>
  <r>
    <x v="5"/>
    <d v="2018-06-01T00:00:00"/>
    <x v="19"/>
    <x v="1"/>
    <n v="432"/>
    <n v="406"/>
    <n v="438.23450000000003"/>
    <n v="416.51125000000002"/>
    <n v="26"/>
    <n v="32.234500000000025"/>
    <n v="10.511250000000018"/>
  </r>
  <r>
    <x v="5"/>
    <d v="2018-06-01T00:00:00"/>
    <x v="20"/>
    <x v="1"/>
    <n v="393"/>
    <n v="343"/>
    <n v="331.08724999999998"/>
    <n v="340.197"/>
    <n v="50"/>
    <n v="11.912750000000017"/>
    <n v="2.8029999999999973"/>
  </r>
  <r>
    <x v="5"/>
    <d v="2018-06-01T00:00:00"/>
    <x v="21"/>
    <x v="1"/>
    <n v="531"/>
    <n v="523"/>
    <n v="520.197"/>
    <n v="522.29925000000003"/>
    <n v="8"/>
    <n v="2.8029999999999973"/>
    <n v="0.7007499999999709"/>
  </r>
  <r>
    <x v="5"/>
    <d v="2018-06-01T00:00:00"/>
    <x v="22"/>
    <x v="1"/>
    <n v="575"/>
    <n v="563"/>
    <n v="563"/>
    <n v="563"/>
    <n v="12"/>
    <n v="0"/>
    <n v="0"/>
  </r>
  <r>
    <x v="5"/>
    <d v="2018-06-01T00:00:00"/>
    <x v="23"/>
    <x v="1"/>
    <n v="569"/>
    <n v="487"/>
    <n v="487"/>
    <n v="487"/>
    <n v="82"/>
    <n v="0"/>
    <n v="0"/>
  </r>
  <r>
    <x v="6"/>
    <d v="2018-07-01T00:00:00"/>
    <x v="0"/>
    <x v="0"/>
    <n v="231"/>
    <n v="196"/>
    <n v="196"/>
    <n v="196"/>
    <n v="35"/>
    <n v="0"/>
    <n v="0"/>
  </r>
  <r>
    <x v="6"/>
    <d v="2018-07-01T00:00:00"/>
    <x v="1"/>
    <x v="0"/>
    <n v="203"/>
    <n v="155"/>
    <n v="155"/>
    <n v="155"/>
    <n v="48"/>
    <n v="0"/>
    <n v="0"/>
  </r>
  <r>
    <x v="6"/>
    <d v="2018-07-01T00:00:00"/>
    <x v="2"/>
    <x v="0"/>
    <n v="160"/>
    <n v="145"/>
    <n v="145"/>
    <n v="145"/>
    <n v="15"/>
    <n v="0"/>
    <n v="0"/>
  </r>
  <r>
    <x v="6"/>
    <d v="2018-07-01T00:00:00"/>
    <x v="3"/>
    <x v="0"/>
    <n v="141"/>
    <n v="178"/>
    <n v="178"/>
    <n v="178"/>
    <n v="37"/>
    <n v="0"/>
    <n v="0"/>
  </r>
  <r>
    <x v="6"/>
    <d v="2018-07-01T00:00:00"/>
    <x v="4"/>
    <x v="0"/>
    <n v="229"/>
    <n v="222"/>
    <n v="222"/>
    <n v="222"/>
    <n v="7"/>
    <n v="0"/>
    <n v="0"/>
  </r>
  <r>
    <x v="6"/>
    <d v="2018-07-01T00:00:00"/>
    <x v="5"/>
    <x v="0"/>
    <n v="320"/>
    <n v="303"/>
    <n v="303"/>
    <n v="303"/>
    <n v="17"/>
    <n v="0"/>
    <n v="0"/>
  </r>
  <r>
    <x v="6"/>
    <d v="2018-07-01T00:00:00"/>
    <x v="6"/>
    <x v="0"/>
    <n v="445"/>
    <n v="358"/>
    <n v="349.74400000000003"/>
    <n v="355.24799999999999"/>
    <n v="87"/>
    <n v="8.2559999999999718"/>
    <n v="2.7520000000000095"/>
  </r>
  <r>
    <x v="6"/>
    <d v="2018-07-01T00:00:00"/>
    <x v="7"/>
    <x v="0"/>
    <n v="404"/>
    <n v="387"/>
    <n v="334.71199999999999"/>
    <n v="370.488"/>
    <n v="17"/>
    <n v="52.288000000000011"/>
    <n v="16.512"/>
  </r>
  <r>
    <x v="6"/>
    <d v="2018-07-01T00:00:00"/>
    <x v="8"/>
    <x v="0"/>
    <n v="461"/>
    <n v="430"/>
    <n v="399.72800000000001"/>
    <n v="422.43200000000002"/>
    <n v="31"/>
    <n v="30.271999999999991"/>
    <n v="7.5679999999999836"/>
  </r>
  <r>
    <x v="6"/>
    <d v="2018-07-01T00:00:00"/>
    <x v="9"/>
    <x v="0"/>
    <n v="549"/>
    <n v="498"/>
    <n v="546.16"/>
    <n v="509.69600000000003"/>
    <n v="51"/>
    <n v="48.159999999999968"/>
    <n v="11.696000000000026"/>
  </r>
  <r>
    <x v="6"/>
    <d v="2018-07-01T00:00:00"/>
    <x v="10"/>
    <x v="0"/>
    <n v="579"/>
    <n v="560"/>
    <n v="616.41599999999994"/>
    <n v="571.69600000000003"/>
    <n v="19"/>
    <n v="56.41599999999994"/>
    <n v="11.696000000000026"/>
  </r>
  <r>
    <x v="6"/>
    <d v="2018-07-01T00:00:00"/>
    <x v="11"/>
    <x v="0"/>
    <n v="547"/>
    <n v="554"/>
    <n v="640"/>
    <n v="569.13599999999997"/>
    <n v="7"/>
    <n v="86"/>
    <n v="15.135999999999967"/>
  </r>
  <r>
    <x v="6"/>
    <d v="2018-07-01T00:00:00"/>
    <x v="12"/>
    <x v="0"/>
    <n v="455"/>
    <n v="463"/>
    <n v="573.76800000000003"/>
    <n v="490.52"/>
    <n v="8"/>
    <n v="110.76800000000003"/>
    <n v="27.519999999999982"/>
  </r>
  <r>
    <x v="6"/>
    <d v="2018-07-01T00:00:00"/>
    <x v="13"/>
    <x v="0"/>
    <n v="390"/>
    <n v="411"/>
    <n v="553.41599999999994"/>
    <n v="446.77600000000001"/>
    <n v="21"/>
    <n v="142.41599999999994"/>
    <n v="35.77600000000001"/>
  </r>
  <r>
    <x v="6"/>
    <d v="2018-07-01T00:00:00"/>
    <x v="14"/>
    <x v="0"/>
    <n v="342"/>
    <n v="327"/>
    <n v="501.06399999999996"/>
    <n v="372.40800000000002"/>
    <n v="15"/>
    <n v="174.06399999999996"/>
    <n v="45.408000000000015"/>
  </r>
  <r>
    <x v="6"/>
    <d v="2018-07-01T00:00:00"/>
    <x v="15"/>
    <x v="0"/>
    <n v="289"/>
    <n v="269"/>
    <n v="476.77600000000001"/>
    <n v="317.84800000000001"/>
    <n v="20"/>
    <n v="207.77600000000001"/>
    <n v="48.848000000000013"/>
  </r>
  <r>
    <x v="6"/>
    <d v="2018-07-01T00:00:00"/>
    <x v="16"/>
    <x v="0"/>
    <n v="245"/>
    <n v="250"/>
    <n v="471.536"/>
    <n v="295.40800000000002"/>
    <n v="5"/>
    <n v="221.536"/>
    <n v="45.408000000000015"/>
  </r>
  <r>
    <x v="6"/>
    <d v="2018-07-01T00:00:00"/>
    <x v="17"/>
    <x v="0"/>
    <n v="187"/>
    <n v="249"/>
    <n v="462.96799999999996"/>
    <n v="288.904"/>
    <n v="62"/>
    <n v="213.96799999999996"/>
    <n v="39.903999999999996"/>
  </r>
  <r>
    <x v="6"/>
    <d v="2018-07-01T00:00:00"/>
    <x v="18"/>
    <x v="0"/>
    <n v="205"/>
    <n v="201"/>
    <n v="423.22399999999999"/>
    <n v="238.84"/>
    <n v="4"/>
    <n v="222.22399999999999"/>
    <n v="37.840000000000003"/>
  </r>
  <r>
    <x v="6"/>
    <d v="2018-07-01T00:00:00"/>
    <x v="19"/>
    <x v="0"/>
    <n v="197"/>
    <n v="180"/>
    <n v="376.08000000000004"/>
    <n v="199.26400000000001"/>
    <n v="17"/>
    <n v="196.08000000000004"/>
    <n v="19.26400000000001"/>
  </r>
  <r>
    <x v="6"/>
    <d v="2018-07-01T00:00:00"/>
    <x v="20"/>
    <x v="0"/>
    <n v="198"/>
    <n v="210"/>
    <n v="307.00799999999998"/>
    <n v="216.19200000000001"/>
    <n v="12"/>
    <n v="97.007999999999981"/>
    <n v="6.1920000000000073"/>
  </r>
  <r>
    <x v="6"/>
    <d v="2018-07-01T00:00:00"/>
    <x v="21"/>
    <x v="0"/>
    <n v="160"/>
    <n v="147"/>
    <n v="159.38400000000001"/>
    <n v="147.68799999999999"/>
    <n v="13"/>
    <n v="12.384000000000015"/>
    <n v="0.68799999999998818"/>
  </r>
  <r>
    <x v="6"/>
    <d v="2018-07-01T00:00:00"/>
    <x v="22"/>
    <x v="0"/>
    <n v="216"/>
    <n v="218"/>
    <n v="218"/>
    <n v="218"/>
    <n v="2"/>
    <n v="0"/>
    <n v="0"/>
  </r>
  <r>
    <x v="6"/>
    <d v="2018-07-01T00:00:00"/>
    <x v="23"/>
    <x v="0"/>
    <n v="137"/>
    <n v="109"/>
    <n v="109"/>
    <n v="109"/>
    <n v="28"/>
    <n v="0"/>
    <n v="0"/>
  </r>
  <r>
    <x v="6"/>
    <d v="2018-07-01T00:00:00"/>
    <x v="0"/>
    <x v="1"/>
    <n v="438"/>
    <n v="438"/>
    <n v="438"/>
    <n v="438"/>
    <n v="0"/>
    <n v="0"/>
    <n v="0"/>
  </r>
  <r>
    <x v="6"/>
    <d v="2018-07-01T00:00:00"/>
    <x v="1"/>
    <x v="1"/>
    <n v="337"/>
    <n v="346"/>
    <n v="346"/>
    <n v="346"/>
    <n v="9"/>
    <n v="0"/>
    <n v="0"/>
  </r>
  <r>
    <x v="6"/>
    <d v="2018-07-01T00:00:00"/>
    <x v="2"/>
    <x v="1"/>
    <n v="276"/>
    <n v="263"/>
    <n v="263"/>
    <n v="263"/>
    <n v="13"/>
    <n v="0"/>
    <n v="0"/>
  </r>
  <r>
    <x v="6"/>
    <d v="2018-07-01T00:00:00"/>
    <x v="3"/>
    <x v="1"/>
    <n v="195"/>
    <n v="227"/>
    <n v="227"/>
    <n v="227"/>
    <n v="32"/>
    <n v="0"/>
    <n v="0"/>
  </r>
  <r>
    <x v="6"/>
    <d v="2018-07-01T00:00:00"/>
    <x v="4"/>
    <x v="1"/>
    <n v="159"/>
    <n v="184"/>
    <n v="184"/>
    <n v="184"/>
    <n v="25"/>
    <n v="0"/>
    <n v="0"/>
  </r>
  <r>
    <x v="6"/>
    <d v="2018-07-01T00:00:00"/>
    <x v="5"/>
    <x v="1"/>
    <n v="161"/>
    <n v="192"/>
    <n v="192"/>
    <n v="192"/>
    <n v="31"/>
    <n v="0"/>
    <n v="0"/>
  </r>
  <r>
    <x v="6"/>
    <d v="2018-07-01T00:00:00"/>
    <x v="6"/>
    <x v="1"/>
    <n v="206"/>
    <n v="178"/>
    <n v="191.072"/>
    <n v="178.68799999999999"/>
    <n v="28"/>
    <n v="13.072000000000003"/>
    <n v="0.68799999999998818"/>
  </r>
  <r>
    <x v="6"/>
    <d v="2018-07-01T00:00:00"/>
    <x v="7"/>
    <x v="1"/>
    <n v="157"/>
    <n v="163"/>
    <n v="273.08"/>
    <n v="169.88"/>
    <n v="6"/>
    <n v="110.07999999999998"/>
    <n v="6.8799999999999955"/>
  </r>
  <r>
    <x v="6"/>
    <d v="2018-07-01T00:00:00"/>
    <x v="8"/>
    <x v="1"/>
    <n v="255"/>
    <n v="232"/>
    <n v="467.29599999999999"/>
    <n v="254.01599999999999"/>
    <n v="23"/>
    <n v="235.29599999999999"/>
    <n v="22.015999999999991"/>
  </r>
  <r>
    <x v="6"/>
    <d v="2018-07-01T00:00:00"/>
    <x v="9"/>
    <x v="1"/>
    <n v="220"/>
    <n v="202"/>
    <n v="382.25599999999997"/>
    <n v="226.07999999999998"/>
    <n v="18"/>
    <n v="180.25599999999997"/>
    <n v="24.079999999999984"/>
  </r>
  <r>
    <x v="6"/>
    <d v="2018-07-01T00:00:00"/>
    <x v="10"/>
    <x v="1"/>
    <n v="153"/>
    <n v="118"/>
    <n v="259.72800000000001"/>
    <n v="137.26400000000001"/>
    <n v="35"/>
    <n v="141.72800000000001"/>
    <n v="19.26400000000001"/>
  </r>
  <r>
    <x v="6"/>
    <d v="2018-07-01T00:00:00"/>
    <x v="11"/>
    <x v="1"/>
    <n v="227"/>
    <n v="222"/>
    <n v="334.14400000000001"/>
    <n v="237.82400000000001"/>
    <n v="5"/>
    <n v="112.14400000000001"/>
    <n v="15.824000000000012"/>
  </r>
  <r>
    <x v="6"/>
    <d v="2018-07-01T00:00:00"/>
    <x v="12"/>
    <x v="1"/>
    <n v="138"/>
    <n v="142"/>
    <n v="240.38400000000001"/>
    <n v="164.01599999999999"/>
    <n v="4"/>
    <n v="98.384000000000015"/>
    <n v="22.015999999999991"/>
  </r>
  <r>
    <x v="6"/>
    <d v="2018-07-01T00:00:00"/>
    <x v="13"/>
    <x v="1"/>
    <n v="173"/>
    <n v="178"/>
    <n v="299.77600000000001"/>
    <n v="210.33600000000001"/>
    <n v="5"/>
    <n v="121.77600000000001"/>
    <n v="32.336000000000013"/>
  </r>
  <r>
    <x v="6"/>
    <d v="2018-07-01T00:00:00"/>
    <x v="14"/>
    <x v="1"/>
    <n v="222"/>
    <n v="200"/>
    <n v="350.67200000000003"/>
    <n v="236.464"/>
    <n v="22"/>
    <n v="150.67200000000003"/>
    <n v="36.463999999999999"/>
  </r>
  <r>
    <x v="6"/>
    <d v="2018-07-01T00:00:00"/>
    <x v="15"/>
    <x v="1"/>
    <n v="227"/>
    <n v="217"/>
    <n v="390.37599999999998"/>
    <n v="258.27999999999997"/>
    <n v="10"/>
    <n v="173.37599999999998"/>
    <n v="41.279999999999973"/>
  </r>
  <r>
    <x v="6"/>
    <d v="2018-07-01T00:00:00"/>
    <x v="16"/>
    <x v="1"/>
    <n v="269"/>
    <n v="266"/>
    <n v="440.75200000000001"/>
    <n v="307.96800000000002"/>
    <n v="3"/>
    <n v="174.75200000000001"/>
    <n v="41.968000000000018"/>
  </r>
  <r>
    <x v="6"/>
    <d v="2018-07-01T00:00:00"/>
    <x v="17"/>
    <x v="1"/>
    <n v="321"/>
    <n v="362"/>
    <n v="527.80799999999999"/>
    <n v="397.77600000000001"/>
    <n v="41"/>
    <n v="165.80799999999999"/>
    <n v="35.77600000000001"/>
  </r>
  <r>
    <x v="6"/>
    <d v="2018-07-01T00:00:00"/>
    <x v="18"/>
    <x v="1"/>
    <n v="427"/>
    <n v="443"/>
    <n v="546.88800000000003"/>
    <n v="462.952"/>
    <n v="16"/>
    <n v="103.88800000000003"/>
    <n v="19.951999999999998"/>
  </r>
  <r>
    <x v="6"/>
    <d v="2018-07-01T00:00:00"/>
    <x v="19"/>
    <x v="1"/>
    <n v="424"/>
    <n v="386"/>
    <n v="377.74400000000003"/>
    <n v="383.24799999999999"/>
    <n v="38"/>
    <n v="8.2559999999999718"/>
    <n v="2.7520000000000095"/>
  </r>
  <r>
    <x v="6"/>
    <d v="2018-07-01T00:00:00"/>
    <x v="20"/>
    <x v="1"/>
    <n v="375"/>
    <n v="363"/>
    <n v="341.67200000000003"/>
    <n v="358.87200000000001"/>
    <n v="12"/>
    <n v="21.327999999999975"/>
    <n v="4.1279999999999859"/>
  </r>
  <r>
    <x v="6"/>
    <d v="2018-07-01T00:00:00"/>
    <x v="21"/>
    <x v="1"/>
    <n v="526"/>
    <n v="514"/>
    <n v="510.56"/>
    <n v="513.31200000000001"/>
    <n v="12"/>
    <n v="3.4399999999999977"/>
    <n v="0.68799999999998818"/>
  </r>
  <r>
    <x v="6"/>
    <d v="2018-07-01T00:00:00"/>
    <x v="22"/>
    <x v="1"/>
    <n v="617"/>
    <n v="567"/>
    <n v="567"/>
    <n v="567"/>
    <n v="50"/>
    <n v="0"/>
    <n v="0"/>
  </r>
  <r>
    <x v="6"/>
    <d v="2018-07-01T00:00:00"/>
    <x v="23"/>
    <x v="1"/>
    <n v="548"/>
    <n v="497"/>
    <n v="497"/>
    <n v="497"/>
    <n v="51"/>
    <n v="0"/>
    <n v="0"/>
  </r>
  <r>
    <x v="7"/>
    <d v="2018-08-01T00:00:00"/>
    <x v="0"/>
    <x v="0"/>
    <n v="250"/>
    <n v="0"/>
    <n v="0"/>
    <n v="0"/>
    <n v="250"/>
    <n v="0"/>
    <n v="0"/>
  </r>
  <r>
    <x v="7"/>
    <d v="2018-08-01T00:00:00"/>
    <x v="1"/>
    <x v="0"/>
    <n v="146"/>
    <n v="0"/>
    <n v="0"/>
    <n v="0"/>
    <n v="146"/>
    <n v="0"/>
    <n v="0"/>
  </r>
  <r>
    <x v="7"/>
    <d v="2018-08-01T00:00:00"/>
    <x v="2"/>
    <x v="0"/>
    <n v="128"/>
    <n v="0"/>
    <n v="0"/>
    <n v="0"/>
    <n v="128"/>
    <n v="0"/>
    <n v="0"/>
  </r>
  <r>
    <x v="7"/>
    <d v="2018-08-01T00:00:00"/>
    <x v="3"/>
    <x v="0"/>
    <n v="178"/>
    <n v="0"/>
    <n v="0"/>
    <n v="0"/>
    <n v="178"/>
    <n v="0"/>
    <n v="0"/>
  </r>
  <r>
    <x v="7"/>
    <d v="2018-08-01T00:00:00"/>
    <x v="4"/>
    <x v="0"/>
    <n v="245"/>
    <n v="0"/>
    <n v="0"/>
    <n v="0"/>
    <n v="245"/>
    <n v="0"/>
    <n v="0"/>
  </r>
  <r>
    <x v="7"/>
    <d v="2018-08-01T00:00:00"/>
    <x v="5"/>
    <x v="0"/>
    <n v="414"/>
    <n v="0"/>
    <n v="0"/>
    <n v="0"/>
    <n v="414"/>
    <n v="0"/>
    <n v="0"/>
  </r>
  <r>
    <x v="7"/>
    <d v="2018-08-01T00:00:00"/>
    <x v="6"/>
    <x v="0"/>
    <n v="533"/>
    <n v="0"/>
    <n v="0"/>
    <n v="0"/>
    <n v="533"/>
    <n v="0"/>
    <n v="0"/>
  </r>
  <r>
    <x v="7"/>
    <d v="2018-08-01T00:00:00"/>
    <x v="7"/>
    <x v="0"/>
    <n v="371"/>
    <n v="0"/>
    <n v="0"/>
    <n v="0"/>
    <n v="371"/>
    <n v="0"/>
    <n v="0"/>
  </r>
  <r>
    <x v="7"/>
    <d v="2018-08-01T00:00:00"/>
    <x v="8"/>
    <x v="0"/>
    <n v="439"/>
    <n v="0"/>
    <n v="0"/>
    <n v="0"/>
    <n v="439"/>
    <n v="0"/>
    <n v="0"/>
  </r>
  <r>
    <x v="7"/>
    <d v="2018-08-01T00:00:00"/>
    <x v="9"/>
    <x v="0"/>
    <n v="456"/>
    <n v="0"/>
    <n v="0"/>
    <n v="0"/>
    <n v="456"/>
    <n v="0"/>
    <n v="0"/>
  </r>
  <r>
    <x v="7"/>
    <d v="2018-08-01T00:00:00"/>
    <x v="10"/>
    <x v="0"/>
    <n v="567"/>
    <n v="0"/>
    <n v="0"/>
    <n v="0"/>
    <n v="567"/>
    <n v="0"/>
    <n v="0"/>
  </r>
  <r>
    <x v="7"/>
    <d v="2018-08-01T00:00:00"/>
    <x v="11"/>
    <x v="0"/>
    <n v="550"/>
    <n v="0"/>
    <n v="0"/>
    <n v="0"/>
    <n v="550"/>
    <n v="0"/>
    <n v="0"/>
  </r>
  <r>
    <x v="7"/>
    <d v="2018-08-01T00:00:00"/>
    <x v="12"/>
    <x v="0"/>
    <n v="515"/>
    <n v="0"/>
    <n v="0"/>
    <n v="0"/>
    <n v="515"/>
    <n v="0"/>
    <n v="0"/>
  </r>
  <r>
    <x v="7"/>
    <d v="2018-08-01T00:00:00"/>
    <x v="13"/>
    <x v="0"/>
    <n v="449"/>
    <n v="0"/>
    <n v="0"/>
    <n v="0"/>
    <n v="449"/>
    <n v="0"/>
    <n v="0"/>
  </r>
  <r>
    <x v="7"/>
    <d v="2018-08-01T00:00:00"/>
    <x v="14"/>
    <x v="0"/>
    <n v="332"/>
    <n v="0"/>
    <n v="0"/>
    <n v="0"/>
    <n v="332"/>
    <n v="0"/>
    <n v="0"/>
  </r>
  <r>
    <x v="7"/>
    <d v="2018-08-01T00:00:00"/>
    <x v="15"/>
    <x v="0"/>
    <n v="280"/>
    <n v="0"/>
    <n v="0"/>
    <n v="0"/>
    <n v="280"/>
    <n v="0"/>
    <n v="0"/>
  </r>
  <r>
    <x v="7"/>
    <d v="2018-08-01T00:00:00"/>
    <x v="16"/>
    <x v="0"/>
    <n v="256"/>
    <n v="0"/>
    <n v="0"/>
    <n v="0"/>
    <n v="256"/>
    <n v="0"/>
    <n v="0"/>
  </r>
  <r>
    <x v="7"/>
    <d v="2018-08-01T00:00:00"/>
    <x v="17"/>
    <x v="0"/>
    <n v="214"/>
    <n v="0"/>
    <n v="0"/>
    <n v="0"/>
    <n v="214"/>
    <n v="0"/>
    <n v="0"/>
  </r>
  <r>
    <x v="7"/>
    <d v="2018-08-01T00:00:00"/>
    <x v="18"/>
    <x v="0"/>
    <n v="208"/>
    <n v="0"/>
    <n v="0"/>
    <n v="0"/>
    <n v="208"/>
    <n v="0"/>
    <n v="0"/>
  </r>
  <r>
    <x v="7"/>
    <d v="2018-08-01T00:00:00"/>
    <x v="19"/>
    <x v="0"/>
    <n v="272"/>
    <n v="0"/>
    <n v="0"/>
    <n v="0"/>
    <n v="272"/>
    <n v="0"/>
    <n v="0"/>
  </r>
  <r>
    <x v="7"/>
    <d v="2018-08-01T00:00:00"/>
    <x v="20"/>
    <x v="0"/>
    <n v="202"/>
    <n v="0"/>
    <n v="0"/>
    <n v="0"/>
    <n v="202"/>
    <n v="0"/>
    <n v="0"/>
  </r>
  <r>
    <x v="7"/>
    <d v="2018-08-01T00:00:00"/>
    <x v="21"/>
    <x v="0"/>
    <n v="119"/>
    <n v="0"/>
    <n v="0"/>
    <n v="0"/>
    <n v="119"/>
    <n v="0"/>
    <n v="0"/>
  </r>
  <r>
    <x v="7"/>
    <d v="2018-08-01T00:00:00"/>
    <x v="22"/>
    <x v="0"/>
    <n v="163"/>
    <n v="0"/>
    <n v="0"/>
    <n v="0"/>
    <n v="163"/>
    <n v="0"/>
    <n v="0"/>
  </r>
  <r>
    <x v="7"/>
    <d v="2018-08-01T00:00:00"/>
    <x v="23"/>
    <x v="0"/>
    <n v="173"/>
    <n v="0"/>
    <n v="0"/>
    <n v="0"/>
    <n v="173"/>
    <n v="0"/>
    <n v="0"/>
  </r>
  <r>
    <x v="7"/>
    <d v="2018-08-01T00:00:00"/>
    <x v="0"/>
    <x v="1"/>
    <n v="437"/>
    <n v="0"/>
    <n v="0"/>
    <n v="0"/>
    <n v="437"/>
    <n v="0"/>
    <n v="0"/>
  </r>
  <r>
    <x v="7"/>
    <d v="2018-08-01T00:00:00"/>
    <x v="1"/>
    <x v="1"/>
    <n v="316"/>
    <n v="0"/>
    <n v="0"/>
    <n v="0"/>
    <n v="316"/>
    <n v="0"/>
    <n v="0"/>
  </r>
  <r>
    <x v="7"/>
    <d v="2018-08-01T00:00:00"/>
    <x v="2"/>
    <x v="1"/>
    <n v="250"/>
    <n v="0"/>
    <n v="0"/>
    <n v="0"/>
    <n v="250"/>
    <n v="0"/>
    <n v="0"/>
  </r>
  <r>
    <x v="7"/>
    <d v="2018-08-01T00:00:00"/>
    <x v="3"/>
    <x v="1"/>
    <n v="195"/>
    <n v="0"/>
    <n v="0"/>
    <n v="0"/>
    <n v="195"/>
    <n v="0"/>
    <n v="0"/>
  </r>
  <r>
    <x v="7"/>
    <d v="2018-08-01T00:00:00"/>
    <x v="4"/>
    <x v="1"/>
    <n v="150"/>
    <n v="0"/>
    <n v="0"/>
    <n v="0"/>
    <n v="150"/>
    <n v="0"/>
    <n v="0"/>
  </r>
  <r>
    <x v="7"/>
    <d v="2018-08-01T00:00:00"/>
    <x v="5"/>
    <x v="1"/>
    <n v="187"/>
    <n v="0"/>
    <n v="0"/>
    <n v="0"/>
    <n v="187"/>
    <n v="0"/>
    <n v="0"/>
  </r>
  <r>
    <x v="7"/>
    <d v="2018-08-01T00:00:00"/>
    <x v="6"/>
    <x v="1"/>
    <n v="207"/>
    <n v="0"/>
    <n v="0"/>
    <n v="0"/>
    <n v="207"/>
    <n v="0"/>
    <n v="0"/>
  </r>
  <r>
    <x v="7"/>
    <d v="2018-08-01T00:00:00"/>
    <x v="7"/>
    <x v="1"/>
    <n v="191"/>
    <n v="0"/>
    <n v="0"/>
    <n v="0"/>
    <n v="191"/>
    <n v="0"/>
    <n v="0"/>
  </r>
  <r>
    <x v="7"/>
    <d v="2018-08-01T00:00:00"/>
    <x v="8"/>
    <x v="1"/>
    <n v="224"/>
    <n v="0"/>
    <n v="0"/>
    <n v="0"/>
    <n v="224"/>
    <n v="0"/>
    <n v="0"/>
  </r>
  <r>
    <x v="7"/>
    <d v="2018-08-01T00:00:00"/>
    <x v="9"/>
    <x v="1"/>
    <n v="236"/>
    <n v="0"/>
    <n v="0"/>
    <n v="0"/>
    <n v="236"/>
    <n v="0"/>
    <n v="0"/>
  </r>
  <r>
    <x v="7"/>
    <d v="2018-08-01T00:00:00"/>
    <x v="10"/>
    <x v="1"/>
    <n v="218"/>
    <n v="0"/>
    <n v="0"/>
    <n v="0"/>
    <n v="218"/>
    <n v="0"/>
    <n v="0"/>
  </r>
  <r>
    <x v="7"/>
    <d v="2018-08-01T00:00:00"/>
    <x v="11"/>
    <x v="1"/>
    <n v="169"/>
    <n v="0"/>
    <n v="0"/>
    <n v="0"/>
    <n v="169"/>
    <n v="0"/>
    <n v="0"/>
  </r>
  <r>
    <x v="7"/>
    <d v="2018-08-01T00:00:00"/>
    <x v="12"/>
    <x v="1"/>
    <n v="189"/>
    <n v="0"/>
    <n v="0"/>
    <n v="0"/>
    <n v="189"/>
    <n v="0"/>
    <n v="0"/>
  </r>
  <r>
    <x v="7"/>
    <d v="2018-08-01T00:00:00"/>
    <x v="13"/>
    <x v="1"/>
    <n v="227"/>
    <n v="0"/>
    <n v="0"/>
    <n v="0"/>
    <n v="227"/>
    <n v="0"/>
    <n v="0"/>
  </r>
  <r>
    <x v="7"/>
    <d v="2018-08-01T00:00:00"/>
    <x v="14"/>
    <x v="1"/>
    <n v="200"/>
    <n v="0"/>
    <n v="0"/>
    <n v="0"/>
    <n v="200"/>
    <n v="0"/>
    <n v="0"/>
  </r>
  <r>
    <x v="7"/>
    <d v="2018-08-01T00:00:00"/>
    <x v="15"/>
    <x v="1"/>
    <n v="211"/>
    <n v="0"/>
    <n v="0"/>
    <n v="0"/>
    <n v="211"/>
    <n v="0"/>
    <n v="0"/>
  </r>
  <r>
    <x v="7"/>
    <d v="2018-08-01T00:00:00"/>
    <x v="16"/>
    <x v="1"/>
    <n v="283"/>
    <n v="0"/>
    <n v="0"/>
    <n v="0"/>
    <n v="283"/>
    <n v="0"/>
    <n v="0"/>
  </r>
  <r>
    <x v="7"/>
    <d v="2018-08-01T00:00:00"/>
    <x v="17"/>
    <x v="1"/>
    <n v="363"/>
    <n v="0"/>
    <n v="0"/>
    <n v="0"/>
    <n v="363"/>
    <n v="0"/>
    <n v="0"/>
  </r>
  <r>
    <x v="7"/>
    <d v="2018-08-01T00:00:00"/>
    <x v="18"/>
    <x v="1"/>
    <n v="425"/>
    <n v="0"/>
    <n v="0"/>
    <n v="0"/>
    <n v="425"/>
    <n v="0"/>
    <n v="0"/>
  </r>
  <r>
    <x v="7"/>
    <d v="2018-08-01T00:00:00"/>
    <x v="19"/>
    <x v="1"/>
    <n v="418"/>
    <n v="0"/>
    <n v="0"/>
    <n v="0"/>
    <n v="418"/>
    <n v="0"/>
    <n v="0"/>
  </r>
  <r>
    <x v="7"/>
    <d v="2018-08-01T00:00:00"/>
    <x v="20"/>
    <x v="1"/>
    <n v="439"/>
    <n v="0"/>
    <n v="0"/>
    <n v="0"/>
    <n v="439"/>
    <n v="0"/>
    <n v="0"/>
  </r>
  <r>
    <x v="7"/>
    <d v="2018-08-01T00:00:00"/>
    <x v="21"/>
    <x v="1"/>
    <n v="562"/>
    <n v="0"/>
    <n v="0"/>
    <n v="0"/>
    <n v="562"/>
    <n v="0"/>
    <n v="0"/>
  </r>
  <r>
    <x v="7"/>
    <d v="2018-08-01T00:00:00"/>
    <x v="22"/>
    <x v="1"/>
    <n v="594"/>
    <n v="0"/>
    <n v="0"/>
    <n v="0"/>
    <n v="594"/>
    <n v="0"/>
    <n v="0"/>
  </r>
  <r>
    <x v="7"/>
    <d v="2018-08-01T00:00:00"/>
    <x v="23"/>
    <x v="1"/>
    <n v="536"/>
    <n v="0"/>
    <n v="0"/>
    <n v="0"/>
    <n v="536"/>
    <n v="0"/>
    <n v="0"/>
  </r>
  <r>
    <x v="8"/>
    <d v="2018-09-01T00:00:00"/>
    <x v="0"/>
    <x v="0"/>
    <n v="238"/>
    <n v="0"/>
    <n v="0"/>
    <n v="0"/>
    <n v="238"/>
    <n v="0"/>
    <n v="0"/>
  </r>
  <r>
    <x v="8"/>
    <d v="2018-09-01T00:00:00"/>
    <x v="1"/>
    <x v="0"/>
    <n v="165"/>
    <n v="0"/>
    <n v="0"/>
    <n v="0"/>
    <n v="165"/>
    <n v="0"/>
    <n v="0"/>
  </r>
  <r>
    <x v="8"/>
    <d v="2018-09-01T00:00:00"/>
    <x v="2"/>
    <x v="0"/>
    <n v="137"/>
    <n v="0"/>
    <n v="0"/>
    <n v="0"/>
    <n v="137"/>
    <n v="0"/>
    <n v="0"/>
  </r>
  <r>
    <x v="8"/>
    <d v="2018-09-01T00:00:00"/>
    <x v="3"/>
    <x v="0"/>
    <n v="176"/>
    <n v="0"/>
    <n v="0"/>
    <n v="0"/>
    <n v="176"/>
    <n v="0"/>
    <n v="0"/>
  </r>
  <r>
    <x v="8"/>
    <d v="2018-09-01T00:00:00"/>
    <x v="4"/>
    <x v="0"/>
    <n v="245"/>
    <n v="0"/>
    <n v="0"/>
    <n v="0"/>
    <n v="245"/>
    <n v="0"/>
    <n v="0"/>
  </r>
  <r>
    <x v="8"/>
    <d v="2018-09-01T00:00:00"/>
    <x v="5"/>
    <x v="0"/>
    <n v="427"/>
    <n v="0"/>
    <n v="0"/>
    <n v="0"/>
    <n v="427"/>
    <n v="0"/>
    <n v="0"/>
  </r>
  <r>
    <x v="8"/>
    <d v="2018-09-01T00:00:00"/>
    <x v="6"/>
    <x v="0"/>
    <n v="570"/>
    <n v="0"/>
    <n v="0"/>
    <n v="0"/>
    <n v="570"/>
    <n v="0"/>
    <n v="0"/>
  </r>
  <r>
    <x v="8"/>
    <d v="2018-09-01T00:00:00"/>
    <x v="7"/>
    <x v="0"/>
    <n v="314"/>
    <n v="0"/>
    <n v="0"/>
    <n v="0"/>
    <n v="314"/>
    <n v="0"/>
    <n v="0"/>
  </r>
  <r>
    <x v="8"/>
    <d v="2018-09-01T00:00:00"/>
    <x v="8"/>
    <x v="0"/>
    <n v="428"/>
    <n v="0"/>
    <n v="0"/>
    <n v="0"/>
    <n v="428"/>
    <n v="0"/>
    <n v="0"/>
  </r>
  <r>
    <x v="8"/>
    <d v="2018-09-01T00:00:00"/>
    <x v="9"/>
    <x v="0"/>
    <n v="474"/>
    <n v="0"/>
    <n v="0"/>
    <n v="0"/>
    <n v="474"/>
    <n v="0"/>
    <n v="0"/>
  </r>
  <r>
    <x v="8"/>
    <d v="2018-09-01T00:00:00"/>
    <x v="10"/>
    <x v="0"/>
    <n v="468"/>
    <n v="0"/>
    <n v="0"/>
    <n v="0"/>
    <n v="468"/>
    <n v="0"/>
    <n v="0"/>
  </r>
  <r>
    <x v="8"/>
    <d v="2018-09-01T00:00:00"/>
    <x v="11"/>
    <x v="0"/>
    <n v="484"/>
    <n v="0"/>
    <n v="0"/>
    <n v="0"/>
    <n v="484"/>
    <n v="0"/>
    <n v="0"/>
  </r>
  <r>
    <x v="8"/>
    <d v="2018-09-01T00:00:00"/>
    <x v="12"/>
    <x v="0"/>
    <n v="460"/>
    <n v="0"/>
    <n v="0"/>
    <n v="0"/>
    <n v="460"/>
    <n v="0"/>
    <n v="0"/>
  </r>
  <r>
    <x v="8"/>
    <d v="2018-09-01T00:00:00"/>
    <x v="13"/>
    <x v="0"/>
    <n v="394"/>
    <n v="0"/>
    <n v="0"/>
    <n v="0"/>
    <n v="394"/>
    <n v="0"/>
    <n v="0"/>
  </r>
  <r>
    <x v="8"/>
    <d v="2018-09-01T00:00:00"/>
    <x v="14"/>
    <x v="0"/>
    <n v="332"/>
    <n v="0"/>
    <n v="0"/>
    <n v="0"/>
    <n v="332"/>
    <n v="0"/>
    <n v="0"/>
  </r>
  <r>
    <x v="8"/>
    <d v="2018-09-01T00:00:00"/>
    <x v="15"/>
    <x v="0"/>
    <n v="299"/>
    <n v="0"/>
    <n v="0"/>
    <n v="0"/>
    <n v="299"/>
    <n v="0"/>
    <n v="0"/>
  </r>
  <r>
    <x v="8"/>
    <d v="2018-09-01T00:00:00"/>
    <x v="16"/>
    <x v="0"/>
    <n v="258"/>
    <n v="0"/>
    <n v="0"/>
    <n v="0"/>
    <n v="258"/>
    <n v="0"/>
    <n v="0"/>
  </r>
  <r>
    <x v="8"/>
    <d v="2018-09-01T00:00:00"/>
    <x v="17"/>
    <x v="0"/>
    <n v="216"/>
    <n v="0"/>
    <n v="0"/>
    <n v="0"/>
    <n v="216"/>
    <n v="0"/>
    <n v="0"/>
  </r>
  <r>
    <x v="8"/>
    <d v="2018-09-01T00:00:00"/>
    <x v="18"/>
    <x v="0"/>
    <n v="202"/>
    <n v="0"/>
    <n v="0"/>
    <n v="0"/>
    <n v="202"/>
    <n v="0"/>
    <n v="0"/>
  </r>
  <r>
    <x v="8"/>
    <d v="2018-09-01T00:00:00"/>
    <x v="19"/>
    <x v="0"/>
    <n v="265"/>
    <n v="0"/>
    <n v="0"/>
    <n v="0"/>
    <n v="265"/>
    <n v="0"/>
    <n v="0"/>
  </r>
  <r>
    <x v="8"/>
    <d v="2018-09-01T00:00:00"/>
    <x v="20"/>
    <x v="0"/>
    <n v="169"/>
    <n v="0"/>
    <n v="0"/>
    <n v="0"/>
    <n v="169"/>
    <n v="0"/>
    <n v="0"/>
  </r>
  <r>
    <x v="8"/>
    <d v="2018-09-01T00:00:00"/>
    <x v="21"/>
    <x v="0"/>
    <n v="185"/>
    <n v="0"/>
    <n v="0"/>
    <n v="0"/>
    <n v="185"/>
    <n v="0"/>
    <n v="0"/>
  </r>
  <r>
    <x v="8"/>
    <d v="2018-09-01T00:00:00"/>
    <x v="22"/>
    <x v="0"/>
    <n v="227"/>
    <n v="0"/>
    <n v="0"/>
    <n v="0"/>
    <n v="227"/>
    <n v="0"/>
    <n v="0"/>
  </r>
  <r>
    <x v="8"/>
    <d v="2018-09-01T00:00:00"/>
    <x v="23"/>
    <x v="0"/>
    <n v="245"/>
    <n v="0"/>
    <n v="0"/>
    <n v="0"/>
    <n v="245"/>
    <n v="0"/>
    <n v="0"/>
  </r>
  <r>
    <x v="8"/>
    <d v="2018-09-01T00:00:00"/>
    <x v="0"/>
    <x v="1"/>
    <n v="393"/>
    <n v="0"/>
    <n v="0"/>
    <n v="0"/>
    <n v="393"/>
    <n v="0"/>
    <n v="0"/>
  </r>
  <r>
    <x v="8"/>
    <d v="2018-09-01T00:00:00"/>
    <x v="1"/>
    <x v="1"/>
    <n v="289"/>
    <n v="0"/>
    <n v="0"/>
    <n v="0"/>
    <n v="289"/>
    <n v="0"/>
    <n v="0"/>
  </r>
  <r>
    <x v="8"/>
    <d v="2018-09-01T00:00:00"/>
    <x v="2"/>
    <x v="1"/>
    <n v="231"/>
    <n v="0"/>
    <n v="0"/>
    <n v="0"/>
    <n v="231"/>
    <n v="0"/>
    <n v="0"/>
  </r>
  <r>
    <x v="8"/>
    <d v="2018-09-01T00:00:00"/>
    <x v="3"/>
    <x v="1"/>
    <n v="171"/>
    <n v="0"/>
    <n v="0"/>
    <n v="0"/>
    <n v="171"/>
    <n v="0"/>
    <n v="0"/>
  </r>
  <r>
    <x v="8"/>
    <d v="2018-09-01T00:00:00"/>
    <x v="4"/>
    <x v="1"/>
    <n v="162"/>
    <n v="0"/>
    <n v="0"/>
    <n v="0"/>
    <n v="162"/>
    <n v="0"/>
    <n v="0"/>
  </r>
  <r>
    <x v="8"/>
    <d v="2018-09-01T00:00:00"/>
    <x v="5"/>
    <x v="1"/>
    <n v="183"/>
    <n v="0"/>
    <n v="0"/>
    <n v="0"/>
    <n v="183"/>
    <n v="0"/>
    <n v="0"/>
  </r>
  <r>
    <x v="8"/>
    <d v="2018-09-01T00:00:00"/>
    <x v="6"/>
    <x v="1"/>
    <n v="158"/>
    <n v="0"/>
    <n v="0"/>
    <n v="0"/>
    <n v="158"/>
    <n v="0"/>
    <n v="0"/>
  </r>
  <r>
    <x v="8"/>
    <d v="2018-09-01T00:00:00"/>
    <x v="7"/>
    <x v="1"/>
    <n v="218"/>
    <n v="0"/>
    <n v="0"/>
    <n v="0"/>
    <n v="218"/>
    <n v="0"/>
    <n v="0"/>
  </r>
  <r>
    <x v="8"/>
    <d v="2018-09-01T00:00:00"/>
    <x v="8"/>
    <x v="1"/>
    <n v="246"/>
    <n v="0"/>
    <n v="0"/>
    <n v="0"/>
    <n v="246"/>
    <n v="0"/>
    <n v="0"/>
  </r>
  <r>
    <x v="8"/>
    <d v="2018-09-01T00:00:00"/>
    <x v="9"/>
    <x v="1"/>
    <n v="295"/>
    <n v="0"/>
    <n v="0"/>
    <n v="0"/>
    <n v="295"/>
    <n v="0"/>
    <n v="0"/>
  </r>
  <r>
    <x v="8"/>
    <d v="2018-09-01T00:00:00"/>
    <x v="10"/>
    <x v="1"/>
    <n v="485"/>
    <n v="0"/>
    <n v="0"/>
    <n v="0"/>
    <n v="485"/>
    <n v="0"/>
    <n v="0"/>
  </r>
  <r>
    <x v="8"/>
    <d v="2018-09-01T00:00:00"/>
    <x v="11"/>
    <x v="1"/>
    <n v="252"/>
    <n v="0"/>
    <n v="0"/>
    <n v="0"/>
    <n v="252"/>
    <n v="0"/>
    <n v="0"/>
  </r>
  <r>
    <x v="8"/>
    <d v="2018-09-01T00:00:00"/>
    <x v="12"/>
    <x v="1"/>
    <n v="186"/>
    <n v="0"/>
    <n v="0"/>
    <n v="0"/>
    <n v="186"/>
    <n v="0"/>
    <n v="0"/>
  </r>
  <r>
    <x v="8"/>
    <d v="2018-09-01T00:00:00"/>
    <x v="13"/>
    <x v="1"/>
    <n v="199"/>
    <n v="0"/>
    <n v="0"/>
    <n v="0"/>
    <n v="199"/>
    <n v="0"/>
    <n v="0"/>
  </r>
  <r>
    <x v="8"/>
    <d v="2018-09-01T00:00:00"/>
    <x v="14"/>
    <x v="1"/>
    <n v="172"/>
    <n v="0"/>
    <n v="0"/>
    <n v="0"/>
    <n v="172"/>
    <n v="0"/>
    <n v="0"/>
  </r>
  <r>
    <x v="8"/>
    <d v="2018-09-01T00:00:00"/>
    <x v="15"/>
    <x v="1"/>
    <n v="221"/>
    <n v="0"/>
    <n v="0"/>
    <n v="0"/>
    <n v="221"/>
    <n v="0"/>
    <n v="0"/>
  </r>
  <r>
    <x v="8"/>
    <d v="2018-09-01T00:00:00"/>
    <x v="16"/>
    <x v="1"/>
    <n v="258"/>
    <n v="0"/>
    <n v="0"/>
    <n v="0"/>
    <n v="258"/>
    <n v="0"/>
    <n v="0"/>
  </r>
  <r>
    <x v="8"/>
    <d v="2018-09-01T00:00:00"/>
    <x v="17"/>
    <x v="1"/>
    <n v="341"/>
    <n v="0"/>
    <n v="0"/>
    <n v="0"/>
    <n v="341"/>
    <n v="0"/>
    <n v="0"/>
  </r>
  <r>
    <x v="8"/>
    <d v="2018-09-01T00:00:00"/>
    <x v="18"/>
    <x v="1"/>
    <n v="433"/>
    <n v="0"/>
    <n v="0"/>
    <n v="0"/>
    <n v="433"/>
    <n v="0"/>
    <n v="0"/>
  </r>
  <r>
    <x v="8"/>
    <d v="2018-09-01T00:00:00"/>
    <x v="19"/>
    <x v="1"/>
    <n v="359"/>
    <n v="0"/>
    <n v="0"/>
    <n v="0"/>
    <n v="359"/>
    <n v="0"/>
    <n v="0"/>
  </r>
  <r>
    <x v="8"/>
    <d v="2018-09-01T00:00:00"/>
    <x v="20"/>
    <x v="1"/>
    <n v="480"/>
    <n v="0"/>
    <n v="0"/>
    <n v="0"/>
    <n v="480"/>
    <n v="0"/>
    <n v="0"/>
  </r>
  <r>
    <x v="8"/>
    <d v="2018-09-01T00:00:00"/>
    <x v="21"/>
    <x v="1"/>
    <n v="532"/>
    <n v="0"/>
    <n v="0"/>
    <n v="0"/>
    <n v="532"/>
    <n v="0"/>
    <n v="0"/>
  </r>
  <r>
    <x v="8"/>
    <d v="2018-09-01T00:00:00"/>
    <x v="22"/>
    <x v="1"/>
    <n v="540"/>
    <n v="0"/>
    <n v="0"/>
    <n v="0"/>
    <n v="540"/>
    <n v="0"/>
    <n v="0"/>
  </r>
  <r>
    <x v="8"/>
    <d v="2018-09-01T00:00:00"/>
    <x v="23"/>
    <x v="1"/>
    <n v="502"/>
    <n v="0"/>
    <n v="0"/>
    <n v="0"/>
    <n v="502"/>
    <n v="0"/>
    <n v="0"/>
  </r>
  <r>
    <x v="9"/>
    <d v="2018-10-01T00:00:00"/>
    <x v="0"/>
    <x v="0"/>
    <n v="202"/>
    <n v="0"/>
    <n v="0"/>
    <n v="0"/>
    <n v="202"/>
    <n v="0"/>
    <n v="0"/>
  </r>
  <r>
    <x v="9"/>
    <d v="2018-10-01T00:00:00"/>
    <x v="1"/>
    <x v="0"/>
    <n v="163"/>
    <n v="0"/>
    <n v="0"/>
    <n v="0"/>
    <n v="163"/>
    <n v="0"/>
    <n v="0"/>
  </r>
  <r>
    <x v="9"/>
    <d v="2018-10-01T00:00:00"/>
    <x v="2"/>
    <x v="0"/>
    <n v="159"/>
    <n v="0"/>
    <n v="0"/>
    <n v="0"/>
    <n v="159"/>
    <n v="0"/>
    <n v="0"/>
  </r>
  <r>
    <x v="9"/>
    <d v="2018-10-01T00:00:00"/>
    <x v="3"/>
    <x v="0"/>
    <n v="207"/>
    <n v="0"/>
    <n v="0"/>
    <n v="0"/>
    <n v="207"/>
    <n v="0"/>
    <n v="0"/>
  </r>
  <r>
    <x v="9"/>
    <d v="2018-10-01T00:00:00"/>
    <x v="4"/>
    <x v="0"/>
    <n v="263"/>
    <n v="0"/>
    <n v="0"/>
    <n v="0"/>
    <n v="263"/>
    <n v="0"/>
    <n v="0"/>
  </r>
  <r>
    <x v="9"/>
    <d v="2018-10-01T00:00:00"/>
    <x v="5"/>
    <x v="0"/>
    <n v="445"/>
    <n v="0"/>
    <n v="0"/>
    <n v="0"/>
    <n v="445"/>
    <n v="0"/>
    <n v="0"/>
  </r>
  <r>
    <x v="9"/>
    <d v="2018-10-01T00:00:00"/>
    <x v="6"/>
    <x v="0"/>
    <n v="585"/>
    <n v="0"/>
    <n v="0"/>
    <n v="0"/>
    <n v="585"/>
    <n v="0"/>
    <n v="0"/>
  </r>
  <r>
    <x v="9"/>
    <d v="2018-10-01T00:00:00"/>
    <x v="7"/>
    <x v="0"/>
    <n v="313"/>
    <n v="0"/>
    <n v="0"/>
    <n v="0"/>
    <n v="313"/>
    <n v="0"/>
    <n v="0"/>
  </r>
  <r>
    <x v="9"/>
    <d v="2018-10-01T00:00:00"/>
    <x v="8"/>
    <x v="0"/>
    <n v="355"/>
    <n v="0"/>
    <n v="0"/>
    <n v="0"/>
    <n v="355"/>
    <n v="0"/>
    <n v="0"/>
  </r>
  <r>
    <x v="9"/>
    <d v="2018-10-01T00:00:00"/>
    <x v="9"/>
    <x v="0"/>
    <n v="362"/>
    <n v="0"/>
    <n v="0"/>
    <n v="0"/>
    <n v="362"/>
    <n v="0"/>
    <n v="0"/>
  </r>
  <r>
    <x v="9"/>
    <d v="2018-10-01T00:00:00"/>
    <x v="10"/>
    <x v="0"/>
    <n v="408"/>
    <n v="0"/>
    <n v="0"/>
    <n v="0"/>
    <n v="408"/>
    <n v="0"/>
    <n v="0"/>
  </r>
  <r>
    <x v="9"/>
    <d v="2018-10-01T00:00:00"/>
    <x v="11"/>
    <x v="0"/>
    <n v="425"/>
    <n v="0"/>
    <n v="0"/>
    <n v="0"/>
    <n v="425"/>
    <n v="0"/>
    <n v="0"/>
  </r>
  <r>
    <x v="9"/>
    <d v="2018-10-01T00:00:00"/>
    <x v="12"/>
    <x v="0"/>
    <n v="490"/>
    <n v="0"/>
    <n v="0"/>
    <n v="0"/>
    <n v="490"/>
    <n v="0"/>
    <n v="0"/>
  </r>
  <r>
    <x v="9"/>
    <d v="2018-10-01T00:00:00"/>
    <x v="13"/>
    <x v="0"/>
    <n v="365"/>
    <n v="0"/>
    <n v="0"/>
    <n v="0"/>
    <n v="365"/>
    <n v="0"/>
    <n v="0"/>
  </r>
  <r>
    <x v="9"/>
    <d v="2018-10-01T00:00:00"/>
    <x v="14"/>
    <x v="0"/>
    <n v="320"/>
    <n v="0"/>
    <n v="0"/>
    <n v="0"/>
    <n v="320"/>
    <n v="0"/>
    <n v="0"/>
  </r>
  <r>
    <x v="9"/>
    <d v="2018-10-01T00:00:00"/>
    <x v="15"/>
    <x v="0"/>
    <n v="257"/>
    <n v="0"/>
    <n v="0"/>
    <n v="0"/>
    <n v="257"/>
    <n v="0"/>
    <n v="0"/>
  </r>
  <r>
    <x v="9"/>
    <d v="2018-10-01T00:00:00"/>
    <x v="16"/>
    <x v="0"/>
    <n v="297"/>
    <n v="0"/>
    <n v="0"/>
    <n v="0"/>
    <n v="297"/>
    <n v="0"/>
    <n v="0"/>
  </r>
  <r>
    <x v="9"/>
    <d v="2018-10-01T00:00:00"/>
    <x v="17"/>
    <x v="0"/>
    <n v="213"/>
    <n v="0"/>
    <n v="0"/>
    <n v="0"/>
    <n v="213"/>
    <n v="0"/>
    <n v="0"/>
  </r>
  <r>
    <x v="9"/>
    <d v="2018-10-01T00:00:00"/>
    <x v="18"/>
    <x v="0"/>
    <n v="302"/>
    <n v="0"/>
    <n v="0"/>
    <n v="0"/>
    <n v="302"/>
    <n v="0"/>
    <n v="0"/>
  </r>
  <r>
    <x v="9"/>
    <d v="2018-10-01T00:00:00"/>
    <x v="19"/>
    <x v="0"/>
    <n v="238"/>
    <n v="0"/>
    <n v="0"/>
    <n v="0"/>
    <n v="238"/>
    <n v="0"/>
    <n v="0"/>
  </r>
  <r>
    <x v="9"/>
    <d v="2018-10-01T00:00:00"/>
    <x v="20"/>
    <x v="0"/>
    <n v="247"/>
    <n v="0"/>
    <n v="0"/>
    <n v="0"/>
    <n v="247"/>
    <n v="0"/>
    <n v="0"/>
  </r>
  <r>
    <x v="9"/>
    <d v="2018-10-01T00:00:00"/>
    <x v="21"/>
    <x v="0"/>
    <n v="172"/>
    <n v="0"/>
    <n v="0"/>
    <n v="0"/>
    <n v="172"/>
    <n v="0"/>
    <n v="0"/>
  </r>
  <r>
    <x v="9"/>
    <d v="2018-10-01T00:00:00"/>
    <x v="22"/>
    <x v="0"/>
    <n v="183"/>
    <n v="0"/>
    <n v="0"/>
    <n v="0"/>
    <n v="183"/>
    <n v="0"/>
    <n v="0"/>
  </r>
  <r>
    <x v="9"/>
    <d v="2018-10-01T00:00:00"/>
    <x v="23"/>
    <x v="0"/>
    <n v="218"/>
    <n v="0"/>
    <n v="0"/>
    <n v="0"/>
    <n v="218"/>
    <n v="0"/>
    <n v="0"/>
  </r>
  <r>
    <x v="9"/>
    <d v="2018-10-01T00:00:00"/>
    <x v="0"/>
    <x v="1"/>
    <n v="390"/>
    <n v="0"/>
    <n v="0"/>
    <n v="0"/>
    <n v="390"/>
    <n v="0"/>
    <n v="0"/>
  </r>
  <r>
    <x v="9"/>
    <d v="2018-10-01T00:00:00"/>
    <x v="1"/>
    <x v="1"/>
    <n v="250"/>
    <n v="0"/>
    <n v="0"/>
    <n v="0"/>
    <n v="250"/>
    <n v="0"/>
    <n v="0"/>
  </r>
  <r>
    <x v="9"/>
    <d v="2018-10-01T00:00:00"/>
    <x v="2"/>
    <x v="1"/>
    <n v="219"/>
    <n v="0"/>
    <n v="0"/>
    <n v="0"/>
    <n v="219"/>
    <n v="0"/>
    <n v="0"/>
  </r>
  <r>
    <x v="9"/>
    <d v="2018-10-01T00:00:00"/>
    <x v="3"/>
    <x v="1"/>
    <n v="157"/>
    <n v="0"/>
    <n v="0"/>
    <n v="0"/>
    <n v="157"/>
    <n v="0"/>
    <n v="0"/>
  </r>
  <r>
    <x v="9"/>
    <d v="2018-10-01T00:00:00"/>
    <x v="4"/>
    <x v="1"/>
    <n v="159"/>
    <n v="0"/>
    <n v="0"/>
    <n v="0"/>
    <n v="159"/>
    <n v="0"/>
    <n v="0"/>
  </r>
  <r>
    <x v="9"/>
    <d v="2018-10-01T00:00:00"/>
    <x v="5"/>
    <x v="1"/>
    <n v="291"/>
    <n v="0"/>
    <n v="0"/>
    <n v="0"/>
    <n v="291"/>
    <n v="0"/>
    <n v="0"/>
  </r>
  <r>
    <x v="9"/>
    <d v="2018-10-01T00:00:00"/>
    <x v="6"/>
    <x v="1"/>
    <n v="201"/>
    <n v="0"/>
    <n v="0"/>
    <n v="0"/>
    <n v="201"/>
    <n v="0"/>
    <n v="0"/>
  </r>
  <r>
    <x v="9"/>
    <d v="2018-10-01T00:00:00"/>
    <x v="7"/>
    <x v="1"/>
    <n v="222"/>
    <n v="0"/>
    <n v="0"/>
    <n v="0"/>
    <n v="222"/>
    <n v="0"/>
    <n v="0"/>
  </r>
  <r>
    <x v="9"/>
    <d v="2018-10-01T00:00:00"/>
    <x v="8"/>
    <x v="1"/>
    <n v="152"/>
    <n v="0"/>
    <n v="0"/>
    <n v="0"/>
    <n v="152"/>
    <n v="0"/>
    <n v="0"/>
  </r>
  <r>
    <x v="9"/>
    <d v="2018-10-01T00:00:00"/>
    <x v="9"/>
    <x v="1"/>
    <n v="319"/>
    <n v="0"/>
    <n v="0"/>
    <n v="0"/>
    <n v="319"/>
    <n v="0"/>
    <n v="0"/>
  </r>
  <r>
    <x v="9"/>
    <d v="2018-10-01T00:00:00"/>
    <x v="10"/>
    <x v="1"/>
    <n v="218"/>
    <n v="0"/>
    <n v="0"/>
    <n v="0"/>
    <n v="218"/>
    <n v="0"/>
    <n v="0"/>
  </r>
  <r>
    <x v="9"/>
    <d v="2018-10-01T00:00:00"/>
    <x v="11"/>
    <x v="1"/>
    <n v="223"/>
    <n v="0"/>
    <n v="0"/>
    <n v="0"/>
    <n v="223"/>
    <n v="0"/>
    <n v="0"/>
  </r>
  <r>
    <x v="9"/>
    <d v="2018-10-01T00:00:00"/>
    <x v="12"/>
    <x v="1"/>
    <n v="185"/>
    <n v="0"/>
    <n v="0"/>
    <n v="0"/>
    <n v="185"/>
    <n v="0"/>
    <n v="0"/>
  </r>
  <r>
    <x v="9"/>
    <d v="2018-10-01T00:00:00"/>
    <x v="13"/>
    <x v="1"/>
    <n v="178"/>
    <n v="0"/>
    <n v="0"/>
    <n v="0"/>
    <n v="178"/>
    <n v="0"/>
    <n v="0"/>
  </r>
  <r>
    <x v="9"/>
    <d v="2018-10-01T00:00:00"/>
    <x v="14"/>
    <x v="1"/>
    <n v="201"/>
    <n v="0"/>
    <n v="0"/>
    <n v="0"/>
    <n v="201"/>
    <n v="0"/>
    <n v="0"/>
  </r>
  <r>
    <x v="9"/>
    <d v="2018-10-01T00:00:00"/>
    <x v="15"/>
    <x v="1"/>
    <n v="198"/>
    <n v="0"/>
    <n v="0"/>
    <n v="0"/>
    <n v="198"/>
    <n v="0"/>
    <n v="0"/>
  </r>
  <r>
    <x v="9"/>
    <d v="2018-10-01T00:00:00"/>
    <x v="16"/>
    <x v="1"/>
    <n v="284"/>
    <n v="0"/>
    <n v="0"/>
    <n v="0"/>
    <n v="284"/>
    <n v="0"/>
    <n v="0"/>
  </r>
  <r>
    <x v="9"/>
    <d v="2018-10-01T00:00:00"/>
    <x v="17"/>
    <x v="1"/>
    <n v="337"/>
    <n v="0"/>
    <n v="0"/>
    <n v="0"/>
    <n v="337"/>
    <n v="0"/>
    <n v="0"/>
  </r>
  <r>
    <x v="9"/>
    <d v="2018-10-01T00:00:00"/>
    <x v="18"/>
    <x v="1"/>
    <n v="358"/>
    <n v="0"/>
    <n v="0"/>
    <n v="0"/>
    <n v="358"/>
    <n v="0"/>
    <n v="0"/>
  </r>
  <r>
    <x v="9"/>
    <d v="2018-10-01T00:00:00"/>
    <x v="19"/>
    <x v="1"/>
    <n v="352"/>
    <n v="0"/>
    <n v="0"/>
    <n v="0"/>
    <n v="352"/>
    <n v="0"/>
    <n v="0"/>
  </r>
  <r>
    <x v="9"/>
    <d v="2018-10-01T00:00:00"/>
    <x v="20"/>
    <x v="1"/>
    <n v="428"/>
    <n v="0"/>
    <n v="0"/>
    <n v="0"/>
    <n v="428"/>
    <n v="0"/>
    <n v="0"/>
  </r>
  <r>
    <x v="9"/>
    <d v="2018-10-01T00:00:00"/>
    <x v="21"/>
    <x v="1"/>
    <n v="477"/>
    <n v="0"/>
    <n v="0"/>
    <n v="0"/>
    <n v="477"/>
    <n v="0"/>
    <n v="0"/>
  </r>
  <r>
    <x v="9"/>
    <d v="2018-10-01T00:00:00"/>
    <x v="22"/>
    <x v="1"/>
    <n v="449"/>
    <n v="0"/>
    <n v="0"/>
    <n v="0"/>
    <n v="449"/>
    <n v="0"/>
    <n v="0"/>
  </r>
  <r>
    <x v="9"/>
    <d v="2018-10-01T00:00:00"/>
    <x v="23"/>
    <x v="1"/>
    <n v="410"/>
    <n v="0"/>
    <n v="0"/>
    <n v="0"/>
    <n v="410"/>
    <n v="0"/>
    <n v="0"/>
  </r>
  <r>
    <x v="10"/>
    <d v="2018-11-01T00:00:00"/>
    <x v="0"/>
    <x v="0"/>
    <n v="184"/>
    <n v="0"/>
    <n v="0"/>
    <n v="0"/>
    <n v="184"/>
    <n v="0"/>
    <n v="0"/>
  </r>
  <r>
    <x v="10"/>
    <d v="2018-11-01T00:00:00"/>
    <x v="1"/>
    <x v="0"/>
    <n v="169"/>
    <n v="0"/>
    <n v="0"/>
    <n v="0"/>
    <n v="169"/>
    <n v="0"/>
    <n v="0"/>
  </r>
  <r>
    <x v="10"/>
    <d v="2018-11-01T00:00:00"/>
    <x v="2"/>
    <x v="0"/>
    <n v="208"/>
    <n v="0"/>
    <n v="0"/>
    <n v="0"/>
    <n v="208"/>
    <n v="0"/>
    <n v="0"/>
  </r>
  <r>
    <x v="10"/>
    <d v="2018-11-01T00:00:00"/>
    <x v="3"/>
    <x v="0"/>
    <n v="245"/>
    <n v="0"/>
    <n v="0"/>
    <n v="0"/>
    <n v="245"/>
    <n v="0"/>
    <n v="0"/>
  </r>
  <r>
    <x v="10"/>
    <d v="2018-11-01T00:00:00"/>
    <x v="4"/>
    <x v="0"/>
    <n v="331"/>
    <n v="0"/>
    <n v="0"/>
    <n v="0"/>
    <n v="331"/>
    <n v="0"/>
    <n v="0"/>
  </r>
  <r>
    <x v="10"/>
    <d v="2018-11-01T00:00:00"/>
    <x v="5"/>
    <x v="0"/>
    <n v="518"/>
    <n v="0"/>
    <n v="0"/>
    <n v="0"/>
    <n v="518"/>
    <n v="0"/>
    <n v="0"/>
  </r>
  <r>
    <x v="10"/>
    <d v="2018-11-01T00:00:00"/>
    <x v="6"/>
    <x v="0"/>
    <n v="603"/>
    <n v="0"/>
    <n v="0"/>
    <n v="0"/>
    <n v="603"/>
    <n v="0"/>
    <n v="0"/>
  </r>
  <r>
    <x v="10"/>
    <d v="2018-11-01T00:00:00"/>
    <x v="7"/>
    <x v="0"/>
    <n v="324"/>
    <n v="0"/>
    <n v="0"/>
    <n v="0"/>
    <n v="324"/>
    <n v="0"/>
    <n v="0"/>
  </r>
  <r>
    <x v="10"/>
    <d v="2018-11-01T00:00:00"/>
    <x v="8"/>
    <x v="0"/>
    <n v="322"/>
    <n v="0"/>
    <n v="0"/>
    <n v="0"/>
    <n v="322"/>
    <n v="0"/>
    <n v="0"/>
  </r>
  <r>
    <x v="10"/>
    <d v="2018-11-01T00:00:00"/>
    <x v="9"/>
    <x v="0"/>
    <n v="287"/>
    <n v="0"/>
    <n v="0"/>
    <n v="0"/>
    <n v="287"/>
    <n v="0"/>
    <n v="0"/>
  </r>
  <r>
    <x v="10"/>
    <d v="2018-11-01T00:00:00"/>
    <x v="10"/>
    <x v="0"/>
    <n v="261"/>
    <n v="0"/>
    <n v="0"/>
    <n v="0"/>
    <n v="261"/>
    <n v="0"/>
    <n v="0"/>
  </r>
  <r>
    <x v="10"/>
    <d v="2018-11-01T00:00:00"/>
    <x v="11"/>
    <x v="0"/>
    <n v="270"/>
    <n v="0"/>
    <n v="0"/>
    <n v="0"/>
    <n v="270"/>
    <n v="0"/>
    <n v="0"/>
  </r>
  <r>
    <x v="10"/>
    <d v="2018-11-01T00:00:00"/>
    <x v="12"/>
    <x v="0"/>
    <n v="239"/>
    <n v="0"/>
    <n v="0"/>
    <n v="0"/>
    <n v="239"/>
    <n v="0"/>
    <n v="0"/>
  </r>
  <r>
    <x v="10"/>
    <d v="2018-11-01T00:00:00"/>
    <x v="13"/>
    <x v="0"/>
    <n v="221"/>
    <n v="0"/>
    <n v="0"/>
    <n v="0"/>
    <n v="221"/>
    <n v="0"/>
    <n v="0"/>
  </r>
  <r>
    <x v="10"/>
    <d v="2018-11-01T00:00:00"/>
    <x v="14"/>
    <x v="0"/>
    <n v="243"/>
    <n v="0"/>
    <n v="0"/>
    <n v="0"/>
    <n v="243"/>
    <n v="0"/>
    <n v="0"/>
  </r>
  <r>
    <x v="10"/>
    <d v="2018-11-01T00:00:00"/>
    <x v="15"/>
    <x v="0"/>
    <n v="279"/>
    <n v="0"/>
    <n v="0"/>
    <n v="0"/>
    <n v="279"/>
    <n v="0"/>
    <n v="0"/>
  </r>
  <r>
    <x v="10"/>
    <d v="2018-11-01T00:00:00"/>
    <x v="16"/>
    <x v="0"/>
    <n v="370"/>
    <n v="0"/>
    <n v="0"/>
    <n v="0"/>
    <n v="370"/>
    <n v="0"/>
    <n v="0"/>
  </r>
  <r>
    <x v="10"/>
    <d v="2018-11-01T00:00:00"/>
    <x v="17"/>
    <x v="0"/>
    <n v="528"/>
    <n v="0"/>
    <n v="0"/>
    <n v="0"/>
    <n v="528"/>
    <n v="0"/>
    <n v="0"/>
  </r>
  <r>
    <x v="10"/>
    <d v="2018-11-01T00:00:00"/>
    <x v="18"/>
    <x v="0"/>
    <n v="290"/>
    <n v="0"/>
    <n v="0"/>
    <n v="0"/>
    <n v="290"/>
    <n v="0"/>
    <n v="0"/>
  </r>
  <r>
    <x v="10"/>
    <d v="2018-11-01T00:00:00"/>
    <x v="19"/>
    <x v="0"/>
    <n v="200"/>
    <n v="0"/>
    <n v="0"/>
    <n v="0"/>
    <n v="200"/>
    <n v="0"/>
    <n v="0"/>
  </r>
  <r>
    <x v="10"/>
    <d v="2018-11-01T00:00:00"/>
    <x v="20"/>
    <x v="0"/>
    <n v="154"/>
    <n v="0"/>
    <n v="0"/>
    <n v="0"/>
    <n v="154"/>
    <n v="0"/>
    <n v="0"/>
  </r>
  <r>
    <x v="10"/>
    <d v="2018-11-01T00:00:00"/>
    <x v="21"/>
    <x v="0"/>
    <n v="175"/>
    <n v="0"/>
    <n v="0"/>
    <n v="0"/>
    <n v="175"/>
    <n v="0"/>
    <n v="0"/>
  </r>
  <r>
    <x v="10"/>
    <d v="2018-11-01T00:00:00"/>
    <x v="22"/>
    <x v="0"/>
    <n v="202"/>
    <n v="0"/>
    <n v="0"/>
    <n v="0"/>
    <n v="202"/>
    <n v="0"/>
    <n v="0"/>
  </r>
  <r>
    <x v="10"/>
    <d v="2018-11-01T00:00:00"/>
    <x v="23"/>
    <x v="0"/>
    <n v="193"/>
    <n v="0"/>
    <n v="0"/>
    <n v="0"/>
    <n v="193"/>
    <n v="0"/>
    <n v="0"/>
  </r>
  <r>
    <x v="10"/>
    <d v="2018-11-01T00:00:00"/>
    <x v="0"/>
    <x v="1"/>
    <n v="264"/>
    <n v="0"/>
    <n v="0"/>
    <n v="0"/>
    <n v="264"/>
    <n v="0"/>
    <n v="0"/>
  </r>
  <r>
    <x v="10"/>
    <d v="2018-11-01T00:00:00"/>
    <x v="1"/>
    <x v="1"/>
    <n v="223"/>
    <n v="0"/>
    <n v="0"/>
    <n v="0"/>
    <n v="223"/>
    <n v="0"/>
    <n v="0"/>
  </r>
  <r>
    <x v="10"/>
    <d v="2018-11-01T00:00:00"/>
    <x v="2"/>
    <x v="1"/>
    <n v="173"/>
    <n v="0"/>
    <n v="0"/>
    <n v="0"/>
    <n v="173"/>
    <n v="0"/>
    <n v="0"/>
  </r>
  <r>
    <x v="10"/>
    <d v="2018-11-01T00:00:00"/>
    <x v="3"/>
    <x v="1"/>
    <n v="163"/>
    <n v="0"/>
    <n v="0"/>
    <n v="0"/>
    <n v="163"/>
    <n v="0"/>
    <n v="0"/>
  </r>
  <r>
    <x v="10"/>
    <d v="2018-11-01T00:00:00"/>
    <x v="4"/>
    <x v="1"/>
    <n v="238"/>
    <n v="0"/>
    <n v="0"/>
    <n v="0"/>
    <n v="238"/>
    <n v="0"/>
    <n v="0"/>
  </r>
  <r>
    <x v="10"/>
    <d v="2018-11-01T00:00:00"/>
    <x v="5"/>
    <x v="1"/>
    <n v="288"/>
    <n v="0"/>
    <n v="0"/>
    <n v="0"/>
    <n v="288"/>
    <n v="0"/>
    <n v="0"/>
  </r>
  <r>
    <x v="10"/>
    <d v="2018-11-01T00:00:00"/>
    <x v="6"/>
    <x v="1"/>
    <n v="212"/>
    <n v="0"/>
    <n v="0"/>
    <n v="0"/>
    <n v="212"/>
    <n v="0"/>
    <n v="0"/>
  </r>
  <r>
    <x v="10"/>
    <d v="2018-11-01T00:00:00"/>
    <x v="7"/>
    <x v="1"/>
    <n v="276"/>
    <n v="0"/>
    <n v="0"/>
    <n v="0"/>
    <n v="276"/>
    <n v="0"/>
    <n v="0"/>
  </r>
  <r>
    <x v="10"/>
    <d v="2018-11-01T00:00:00"/>
    <x v="8"/>
    <x v="1"/>
    <n v="291"/>
    <n v="0"/>
    <n v="0"/>
    <n v="0"/>
    <n v="291"/>
    <n v="0"/>
    <n v="0"/>
  </r>
  <r>
    <x v="10"/>
    <d v="2018-11-01T00:00:00"/>
    <x v="9"/>
    <x v="1"/>
    <n v="263"/>
    <n v="0"/>
    <n v="0"/>
    <n v="0"/>
    <n v="263"/>
    <n v="0"/>
    <n v="0"/>
  </r>
  <r>
    <x v="10"/>
    <d v="2018-11-01T00:00:00"/>
    <x v="10"/>
    <x v="1"/>
    <n v="266"/>
    <n v="0"/>
    <n v="0"/>
    <n v="0"/>
    <n v="266"/>
    <n v="0"/>
    <n v="0"/>
  </r>
  <r>
    <x v="10"/>
    <d v="2018-11-01T00:00:00"/>
    <x v="11"/>
    <x v="1"/>
    <n v="282"/>
    <n v="0"/>
    <n v="0"/>
    <n v="0"/>
    <n v="282"/>
    <n v="0"/>
    <n v="0"/>
  </r>
  <r>
    <x v="10"/>
    <d v="2018-11-01T00:00:00"/>
    <x v="12"/>
    <x v="1"/>
    <n v="254"/>
    <n v="0"/>
    <n v="0"/>
    <n v="0"/>
    <n v="254"/>
    <n v="0"/>
    <n v="0"/>
  </r>
  <r>
    <x v="10"/>
    <d v="2018-11-01T00:00:00"/>
    <x v="13"/>
    <x v="1"/>
    <n v="250"/>
    <n v="0"/>
    <n v="0"/>
    <n v="0"/>
    <n v="250"/>
    <n v="0"/>
    <n v="0"/>
  </r>
  <r>
    <x v="10"/>
    <d v="2018-11-01T00:00:00"/>
    <x v="14"/>
    <x v="1"/>
    <n v="225"/>
    <n v="0"/>
    <n v="0"/>
    <n v="0"/>
    <n v="225"/>
    <n v="0"/>
    <n v="0"/>
  </r>
  <r>
    <x v="10"/>
    <d v="2018-11-01T00:00:00"/>
    <x v="15"/>
    <x v="1"/>
    <n v="184"/>
    <n v="0"/>
    <n v="0"/>
    <n v="0"/>
    <n v="184"/>
    <n v="0"/>
    <n v="0"/>
  </r>
  <r>
    <x v="10"/>
    <d v="2018-11-01T00:00:00"/>
    <x v="16"/>
    <x v="1"/>
    <n v="175"/>
    <n v="0"/>
    <n v="0"/>
    <n v="0"/>
    <n v="175"/>
    <n v="0"/>
    <n v="0"/>
  </r>
  <r>
    <x v="10"/>
    <d v="2018-11-01T00:00:00"/>
    <x v="17"/>
    <x v="1"/>
    <n v="208"/>
    <n v="0"/>
    <n v="0"/>
    <n v="0"/>
    <n v="208"/>
    <n v="0"/>
    <n v="0"/>
  </r>
  <r>
    <x v="10"/>
    <d v="2018-11-01T00:00:00"/>
    <x v="18"/>
    <x v="1"/>
    <n v="302"/>
    <n v="0"/>
    <n v="0"/>
    <n v="0"/>
    <n v="302"/>
    <n v="0"/>
    <n v="0"/>
  </r>
  <r>
    <x v="10"/>
    <d v="2018-11-01T00:00:00"/>
    <x v="19"/>
    <x v="1"/>
    <n v="317"/>
    <n v="0"/>
    <n v="0"/>
    <n v="0"/>
    <n v="317"/>
    <n v="0"/>
    <n v="0"/>
  </r>
  <r>
    <x v="10"/>
    <d v="2018-11-01T00:00:00"/>
    <x v="20"/>
    <x v="1"/>
    <n v="293"/>
    <n v="0"/>
    <n v="0"/>
    <n v="0"/>
    <n v="293"/>
    <n v="0"/>
    <n v="0"/>
  </r>
  <r>
    <x v="10"/>
    <d v="2018-11-01T00:00:00"/>
    <x v="21"/>
    <x v="1"/>
    <n v="342"/>
    <n v="0"/>
    <n v="0"/>
    <n v="0"/>
    <n v="342"/>
    <n v="0"/>
    <n v="0"/>
  </r>
  <r>
    <x v="10"/>
    <d v="2018-11-01T00:00:00"/>
    <x v="22"/>
    <x v="1"/>
    <n v="385"/>
    <n v="0"/>
    <n v="0"/>
    <n v="0"/>
    <n v="385"/>
    <n v="0"/>
    <n v="0"/>
  </r>
  <r>
    <x v="10"/>
    <d v="2018-11-01T00:00:00"/>
    <x v="23"/>
    <x v="1"/>
    <n v="347"/>
    <n v="0"/>
    <n v="0"/>
    <n v="0"/>
    <n v="347"/>
    <n v="0"/>
    <n v="0"/>
  </r>
  <r>
    <x v="11"/>
    <d v="2018-12-01T00:00:00"/>
    <x v="0"/>
    <x v="0"/>
    <n v="163"/>
    <n v="0"/>
    <n v="0"/>
    <n v="0"/>
    <n v="163"/>
    <n v="0"/>
    <n v="0"/>
  </r>
  <r>
    <x v="11"/>
    <d v="2018-12-01T00:00:00"/>
    <x v="1"/>
    <x v="0"/>
    <n v="187"/>
    <n v="0"/>
    <n v="0"/>
    <n v="0"/>
    <n v="187"/>
    <n v="0"/>
    <n v="0"/>
  </r>
  <r>
    <x v="11"/>
    <d v="2018-12-01T00:00:00"/>
    <x v="2"/>
    <x v="0"/>
    <n v="192"/>
    <n v="0"/>
    <n v="0"/>
    <n v="0"/>
    <n v="192"/>
    <n v="0"/>
    <n v="0"/>
  </r>
  <r>
    <x v="11"/>
    <d v="2018-12-01T00:00:00"/>
    <x v="3"/>
    <x v="0"/>
    <n v="258"/>
    <n v="0"/>
    <n v="0"/>
    <n v="0"/>
    <n v="258"/>
    <n v="0"/>
    <n v="0"/>
  </r>
  <r>
    <x v="11"/>
    <d v="2018-12-01T00:00:00"/>
    <x v="4"/>
    <x v="0"/>
    <n v="314"/>
    <n v="0"/>
    <n v="0"/>
    <n v="0"/>
    <n v="314"/>
    <n v="0"/>
    <n v="0"/>
  </r>
  <r>
    <x v="11"/>
    <d v="2018-12-01T00:00:00"/>
    <x v="5"/>
    <x v="0"/>
    <n v="489"/>
    <n v="0"/>
    <n v="0"/>
    <n v="0"/>
    <n v="489"/>
    <n v="0"/>
    <n v="0"/>
  </r>
  <r>
    <x v="11"/>
    <d v="2018-12-01T00:00:00"/>
    <x v="6"/>
    <x v="0"/>
    <n v="577"/>
    <n v="0"/>
    <n v="0"/>
    <n v="0"/>
    <n v="577"/>
    <n v="0"/>
    <n v="0"/>
  </r>
  <r>
    <x v="11"/>
    <d v="2018-12-01T00:00:00"/>
    <x v="7"/>
    <x v="0"/>
    <n v="318"/>
    <n v="0"/>
    <n v="0"/>
    <n v="0"/>
    <n v="318"/>
    <n v="0"/>
    <n v="0"/>
  </r>
  <r>
    <x v="11"/>
    <d v="2018-12-01T00:00:00"/>
    <x v="8"/>
    <x v="0"/>
    <n v="287"/>
    <n v="0"/>
    <n v="0"/>
    <n v="0"/>
    <n v="287"/>
    <n v="0"/>
    <n v="0"/>
  </r>
  <r>
    <x v="11"/>
    <d v="2018-12-01T00:00:00"/>
    <x v="9"/>
    <x v="0"/>
    <n v="288"/>
    <n v="0"/>
    <n v="0"/>
    <n v="0"/>
    <n v="288"/>
    <n v="0"/>
    <n v="0"/>
  </r>
  <r>
    <x v="11"/>
    <d v="2018-12-01T00:00:00"/>
    <x v="10"/>
    <x v="0"/>
    <n v="237"/>
    <n v="0"/>
    <n v="0"/>
    <n v="0"/>
    <n v="237"/>
    <n v="0"/>
    <n v="0"/>
  </r>
  <r>
    <x v="11"/>
    <d v="2018-12-01T00:00:00"/>
    <x v="11"/>
    <x v="0"/>
    <n v="267"/>
    <n v="0"/>
    <n v="0"/>
    <n v="0"/>
    <n v="267"/>
    <n v="0"/>
    <n v="0"/>
  </r>
  <r>
    <x v="11"/>
    <d v="2018-12-01T00:00:00"/>
    <x v="12"/>
    <x v="0"/>
    <n v="230"/>
    <n v="0"/>
    <n v="0"/>
    <n v="0"/>
    <n v="230"/>
    <n v="0"/>
    <n v="0"/>
  </r>
  <r>
    <x v="11"/>
    <d v="2018-12-01T00:00:00"/>
    <x v="13"/>
    <x v="0"/>
    <n v="224"/>
    <n v="0"/>
    <n v="0"/>
    <n v="0"/>
    <n v="224"/>
    <n v="0"/>
    <n v="0"/>
  </r>
  <r>
    <x v="11"/>
    <d v="2018-12-01T00:00:00"/>
    <x v="14"/>
    <x v="0"/>
    <n v="243"/>
    <n v="0"/>
    <n v="0"/>
    <n v="0"/>
    <n v="243"/>
    <n v="0"/>
    <n v="0"/>
  </r>
  <r>
    <x v="11"/>
    <d v="2018-12-01T00:00:00"/>
    <x v="15"/>
    <x v="0"/>
    <n v="244"/>
    <n v="0"/>
    <n v="0"/>
    <n v="0"/>
    <n v="244"/>
    <n v="0"/>
    <n v="0"/>
  </r>
  <r>
    <x v="11"/>
    <d v="2018-12-01T00:00:00"/>
    <x v="16"/>
    <x v="0"/>
    <n v="370"/>
    <n v="0"/>
    <n v="0"/>
    <n v="0"/>
    <n v="370"/>
    <n v="0"/>
    <n v="0"/>
  </r>
  <r>
    <x v="11"/>
    <d v="2018-12-01T00:00:00"/>
    <x v="17"/>
    <x v="0"/>
    <n v="491"/>
    <n v="0"/>
    <n v="0"/>
    <n v="0"/>
    <n v="491"/>
    <n v="0"/>
    <n v="0"/>
  </r>
  <r>
    <x v="11"/>
    <d v="2018-12-01T00:00:00"/>
    <x v="18"/>
    <x v="0"/>
    <n v="224"/>
    <n v="0"/>
    <n v="0"/>
    <n v="0"/>
    <n v="224"/>
    <n v="0"/>
    <n v="0"/>
  </r>
  <r>
    <x v="11"/>
    <d v="2018-12-01T00:00:00"/>
    <x v="19"/>
    <x v="0"/>
    <n v="162"/>
    <n v="0"/>
    <n v="0"/>
    <n v="0"/>
    <n v="162"/>
    <n v="0"/>
    <n v="0"/>
  </r>
  <r>
    <x v="11"/>
    <d v="2018-12-01T00:00:00"/>
    <x v="20"/>
    <x v="0"/>
    <n v="156"/>
    <n v="0"/>
    <n v="0"/>
    <n v="0"/>
    <n v="156"/>
    <n v="0"/>
    <n v="0"/>
  </r>
  <r>
    <x v="11"/>
    <d v="2018-12-01T00:00:00"/>
    <x v="21"/>
    <x v="0"/>
    <n v="208"/>
    <n v="0"/>
    <n v="0"/>
    <n v="0"/>
    <n v="208"/>
    <n v="0"/>
    <n v="0"/>
  </r>
  <r>
    <x v="11"/>
    <d v="2018-12-01T00:00:00"/>
    <x v="22"/>
    <x v="0"/>
    <n v="213"/>
    <n v="0"/>
    <n v="0"/>
    <n v="0"/>
    <n v="213"/>
    <n v="0"/>
    <n v="0"/>
  </r>
  <r>
    <x v="11"/>
    <d v="2018-12-01T00:00:00"/>
    <x v="23"/>
    <x v="0"/>
    <n v="191"/>
    <n v="0"/>
    <n v="0"/>
    <n v="0"/>
    <n v="191"/>
    <n v="0"/>
    <n v="0"/>
  </r>
  <r>
    <x v="11"/>
    <d v="2018-12-01T00:00:00"/>
    <x v="0"/>
    <x v="1"/>
    <n v="280"/>
    <n v="0"/>
    <n v="0"/>
    <n v="0"/>
    <n v="280"/>
    <n v="0"/>
    <n v="0"/>
  </r>
  <r>
    <x v="11"/>
    <d v="2018-12-01T00:00:00"/>
    <x v="1"/>
    <x v="1"/>
    <n v="211"/>
    <n v="0"/>
    <n v="0"/>
    <n v="0"/>
    <n v="211"/>
    <n v="0"/>
    <n v="0"/>
  </r>
  <r>
    <x v="11"/>
    <d v="2018-12-01T00:00:00"/>
    <x v="2"/>
    <x v="1"/>
    <n v="198"/>
    <n v="0"/>
    <n v="0"/>
    <n v="0"/>
    <n v="198"/>
    <n v="0"/>
    <n v="0"/>
  </r>
  <r>
    <x v="11"/>
    <d v="2018-12-01T00:00:00"/>
    <x v="3"/>
    <x v="1"/>
    <n v="169"/>
    <n v="0"/>
    <n v="0"/>
    <n v="0"/>
    <n v="169"/>
    <n v="0"/>
    <n v="0"/>
  </r>
  <r>
    <x v="11"/>
    <d v="2018-12-01T00:00:00"/>
    <x v="4"/>
    <x v="1"/>
    <n v="199"/>
    <n v="0"/>
    <n v="0"/>
    <n v="0"/>
    <n v="199"/>
    <n v="0"/>
    <n v="0"/>
  </r>
  <r>
    <x v="11"/>
    <d v="2018-12-01T00:00:00"/>
    <x v="5"/>
    <x v="1"/>
    <n v="345"/>
    <n v="0"/>
    <n v="0"/>
    <n v="0"/>
    <n v="345"/>
    <n v="0"/>
    <n v="0"/>
  </r>
  <r>
    <x v="11"/>
    <d v="2018-12-01T00:00:00"/>
    <x v="6"/>
    <x v="1"/>
    <n v="241"/>
    <n v="0"/>
    <n v="0"/>
    <n v="0"/>
    <n v="241"/>
    <n v="0"/>
    <n v="0"/>
  </r>
  <r>
    <x v="11"/>
    <d v="2018-12-01T00:00:00"/>
    <x v="7"/>
    <x v="1"/>
    <n v="253"/>
    <n v="0"/>
    <n v="0"/>
    <n v="0"/>
    <n v="253"/>
    <n v="0"/>
    <n v="0"/>
  </r>
  <r>
    <x v="11"/>
    <d v="2018-12-01T00:00:00"/>
    <x v="8"/>
    <x v="1"/>
    <n v="288"/>
    <n v="0"/>
    <n v="0"/>
    <n v="0"/>
    <n v="288"/>
    <n v="0"/>
    <n v="0"/>
  </r>
  <r>
    <x v="11"/>
    <d v="2018-12-01T00:00:00"/>
    <x v="9"/>
    <x v="1"/>
    <n v="249"/>
    <n v="0"/>
    <n v="0"/>
    <n v="0"/>
    <n v="249"/>
    <n v="0"/>
    <n v="0"/>
  </r>
  <r>
    <x v="11"/>
    <d v="2018-12-01T00:00:00"/>
    <x v="10"/>
    <x v="1"/>
    <n v="289"/>
    <n v="0"/>
    <n v="0"/>
    <n v="0"/>
    <n v="289"/>
    <n v="0"/>
    <n v="0"/>
  </r>
  <r>
    <x v="11"/>
    <d v="2018-12-01T00:00:00"/>
    <x v="11"/>
    <x v="1"/>
    <n v="311"/>
    <n v="0"/>
    <n v="0"/>
    <n v="0"/>
    <n v="311"/>
    <n v="0"/>
    <n v="0"/>
  </r>
  <r>
    <x v="11"/>
    <d v="2018-12-01T00:00:00"/>
    <x v="12"/>
    <x v="1"/>
    <n v="267"/>
    <n v="0"/>
    <n v="0"/>
    <n v="0"/>
    <n v="267"/>
    <n v="0"/>
    <n v="0"/>
  </r>
  <r>
    <x v="11"/>
    <d v="2018-12-01T00:00:00"/>
    <x v="13"/>
    <x v="1"/>
    <n v="230"/>
    <n v="0"/>
    <n v="0"/>
    <n v="0"/>
    <n v="230"/>
    <n v="0"/>
    <n v="0"/>
  </r>
  <r>
    <x v="11"/>
    <d v="2018-12-01T00:00:00"/>
    <x v="14"/>
    <x v="1"/>
    <n v="246"/>
    <n v="0"/>
    <n v="0"/>
    <n v="0"/>
    <n v="246"/>
    <n v="0"/>
    <n v="0"/>
  </r>
  <r>
    <x v="11"/>
    <d v="2018-12-01T00:00:00"/>
    <x v="15"/>
    <x v="1"/>
    <n v="177"/>
    <n v="0"/>
    <n v="0"/>
    <n v="0"/>
    <n v="177"/>
    <n v="0"/>
    <n v="0"/>
  </r>
  <r>
    <x v="11"/>
    <d v="2018-12-01T00:00:00"/>
    <x v="16"/>
    <x v="1"/>
    <n v="186"/>
    <n v="0"/>
    <n v="0"/>
    <n v="0"/>
    <n v="186"/>
    <n v="0"/>
    <n v="0"/>
  </r>
  <r>
    <x v="11"/>
    <d v="2018-12-01T00:00:00"/>
    <x v="17"/>
    <x v="1"/>
    <n v="241"/>
    <n v="0"/>
    <n v="0"/>
    <n v="0"/>
    <n v="241"/>
    <n v="0"/>
    <n v="0"/>
  </r>
  <r>
    <x v="11"/>
    <d v="2018-12-01T00:00:00"/>
    <x v="18"/>
    <x v="1"/>
    <n v="297"/>
    <n v="0"/>
    <n v="0"/>
    <n v="0"/>
    <n v="297"/>
    <n v="0"/>
    <n v="0"/>
  </r>
  <r>
    <x v="11"/>
    <d v="2018-12-01T00:00:00"/>
    <x v="19"/>
    <x v="1"/>
    <n v="289"/>
    <n v="0"/>
    <n v="0"/>
    <n v="0"/>
    <n v="289"/>
    <n v="0"/>
    <n v="0"/>
  </r>
  <r>
    <x v="11"/>
    <d v="2018-12-01T00:00:00"/>
    <x v="20"/>
    <x v="1"/>
    <n v="287"/>
    <n v="0"/>
    <n v="0"/>
    <n v="0"/>
    <n v="287"/>
    <n v="0"/>
    <n v="0"/>
  </r>
  <r>
    <x v="11"/>
    <d v="2018-12-01T00:00:00"/>
    <x v="21"/>
    <x v="1"/>
    <n v="361"/>
    <n v="0"/>
    <n v="0"/>
    <n v="0"/>
    <n v="361"/>
    <n v="0"/>
    <n v="0"/>
  </r>
  <r>
    <x v="11"/>
    <d v="2018-12-01T00:00:00"/>
    <x v="22"/>
    <x v="1"/>
    <n v="383"/>
    <n v="0"/>
    <n v="0"/>
    <n v="0"/>
    <n v="383"/>
    <n v="0"/>
    <n v="0"/>
  </r>
  <r>
    <x v="11"/>
    <d v="2018-12-01T00:00:00"/>
    <x v="23"/>
    <x v="1"/>
    <n v="383"/>
    <n v="0"/>
    <n v="0"/>
    <n v="0"/>
    <n v="383"/>
    <n v="0"/>
    <n v="0"/>
  </r>
  <r>
    <x v="12"/>
    <m/>
    <x v="24"/>
    <x v="2"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188"/>
    <n v="184"/>
    <n v="184"/>
    <n v="184"/>
  </r>
  <r>
    <x v="0"/>
    <d v="2018-01-01T00:00:00"/>
    <x v="1"/>
    <x v="0"/>
    <n v="252"/>
    <n v="257"/>
    <n v="257"/>
    <n v="257"/>
  </r>
  <r>
    <x v="0"/>
    <d v="2018-01-01T00:00:00"/>
    <x v="2"/>
    <x v="0"/>
    <n v="272"/>
    <n v="291"/>
    <n v="291"/>
    <n v="291"/>
  </r>
  <r>
    <x v="0"/>
    <d v="2018-01-01T00:00:00"/>
    <x v="3"/>
    <x v="0"/>
    <n v="278"/>
    <n v="294"/>
    <n v="294"/>
    <n v="294"/>
  </r>
  <r>
    <x v="0"/>
    <d v="2018-01-01T00:00:00"/>
    <x v="4"/>
    <x v="0"/>
    <n v="349"/>
    <n v="365"/>
    <n v="365"/>
    <n v="365"/>
  </r>
  <r>
    <x v="0"/>
    <d v="2018-01-01T00:00:00"/>
    <x v="5"/>
    <x v="0"/>
    <n v="557"/>
    <n v="576"/>
    <n v="576"/>
    <n v="576"/>
  </r>
  <r>
    <x v="0"/>
    <d v="2018-01-01T00:00:00"/>
    <x v="6"/>
    <x v="0"/>
    <n v="671"/>
    <n v="668"/>
    <n v="668"/>
    <n v="668"/>
  </r>
  <r>
    <x v="0"/>
    <d v="2018-01-01T00:00:00"/>
    <x v="7"/>
    <x v="0"/>
    <n v="339"/>
    <n v="362"/>
    <n v="362"/>
    <n v="362"/>
  </r>
  <r>
    <x v="0"/>
    <d v="2018-01-01T00:00:00"/>
    <x v="8"/>
    <x v="0"/>
    <n v="266"/>
    <n v="269"/>
    <n v="248.744"/>
    <n v="269"/>
  </r>
  <r>
    <x v="0"/>
    <d v="2018-01-01T00:00:00"/>
    <x v="9"/>
    <x v="0"/>
    <n v="268"/>
    <n v="290"/>
    <n v="330.512"/>
    <n v="327.13600000000002"/>
  </r>
  <r>
    <x v="0"/>
    <d v="2018-01-01T00:00:00"/>
    <x v="10"/>
    <x v="0"/>
    <n v="237"/>
    <n v="269"/>
    <n v="312.88799999999998"/>
    <n v="285.88"/>
  </r>
  <r>
    <x v="0"/>
    <d v="2018-01-01T00:00:00"/>
    <x v="11"/>
    <x v="0"/>
    <n v="263"/>
    <n v="286"/>
    <n v="363.64800000000002"/>
    <n v="306.25599999999997"/>
  </r>
  <r>
    <x v="0"/>
    <d v="2018-01-01T00:00:00"/>
    <x v="12"/>
    <x v="0"/>
    <n v="189"/>
    <n v="240"/>
    <n v="324.39999999999998"/>
    <n v="273.76"/>
  </r>
  <r>
    <x v="0"/>
    <d v="2018-01-01T00:00:00"/>
    <x v="13"/>
    <x v="0"/>
    <n v="198"/>
    <n v="229"/>
    <n v="320.15199999999999"/>
    <n v="269.512"/>
  </r>
  <r>
    <x v="0"/>
    <d v="2018-01-01T00:00:00"/>
    <x v="14"/>
    <x v="0"/>
    <n v="171"/>
    <n v="198"/>
    <n v="339.79200000000003"/>
    <n v="245.26400000000001"/>
  </r>
  <r>
    <x v="0"/>
    <d v="2018-01-01T00:00:00"/>
    <x v="15"/>
    <x v="0"/>
    <n v="234"/>
    <n v="257"/>
    <n v="398.79200000000003"/>
    <n v="307.64"/>
  </r>
  <r>
    <x v="0"/>
    <d v="2018-01-01T00:00:00"/>
    <x v="16"/>
    <x v="0"/>
    <n v="330"/>
    <n v="354"/>
    <n v="509.29599999999999"/>
    <n v="394.512"/>
  </r>
  <r>
    <x v="0"/>
    <d v="2018-01-01T00:00:00"/>
    <x v="17"/>
    <x v="0"/>
    <n v="541"/>
    <n v="532"/>
    <n v="667.04"/>
    <n v="545.50400000000002"/>
  </r>
  <r>
    <x v="0"/>
    <d v="2018-01-01T00:00:00"/>
    <x v="18"/>
    <x v="0"/>
    <n v="392"/>
    <n v="398"/>
    <n v="414.88"/>
    <n v="401.37599999999998"/>
  </r>
  <r>
    <x v="0"/>
    <d v="2018-01-01T00:00:00"/>
    <x v="19"/>
    <x v="0"/>
    <n v="239"/>
    <n v="200"/>
    <n v="200"/>
    <n v="200"/>
  </r>
  <r>
    <x v="0"/>
    <d v="2018-01-01T00:00:00"/>
    <x v="20"/>
    <x v="0"/>
    <n v="201"/>
    <n v="206"/>
    <n v="206"/>
    <n v="206"/>
  </r>
  <r>
    <x v="0"/>
    <d v="2018-01-01T00:00:00"/>
    <x v="21"/>
    <x v="0"/>
    <n v="195"/>
    <n v="213"/>
    <n v="213"/>
    <n v="213"/>
  </r>
  <r>
    <x v="0"/>
    <d v="2018-01-01T00:00:00"/>
    <x v="22"/>
    <x v="0"/>
    <n v="201"/>
    <n v="221"/>
    <n v="221"/>
    <n v="221"/>
  </r>
  <r>
    <x v="0"/>
    <d v="2018-01-01T00:00:00"/>
    <x v="23"/>
    <x v="0"/>
    <n v="206"/>
    <n v="210"/>
    <n v="210"/>
    <n v="210"/>
  </r>
  <r>
    <x v="0"/>
    <d v="2018-01-01T00:00:00"/>
    <x v="0"/>
    <x v="1"/>
    <n v="248"/>
    <n v="257"/>
    <n v="257"/>
    <n v="257"/>
  </r>
  <r>
    <x v="0"/>
    <d v="2018-01-01T00:00:00"/>
    <x v="1"/>
    <x v="1"/>
    <n v="186"/>
    <n v="208"/>
    <n v="208"/>
    <n v="208"/>
  </r>
  <r>
    <x v="0"/>
    <d v="2018-01-01T00:00:00"/>
    <x v="2"/>
    <x v="1"/>
    <n v="181"/>
    <n v="182"/>
    <n v="182"/>
    <n v="182"/>
  </r>
  <r>
    <x v="0"/>
    <d v="2018-01-01T00:00:00"/>
    <x v="3"/>
    <x v="1"/>
    <n v="172"/>
    <n v="173"/>
    <n v="173"/>
    <n v="173"/>
  </r>
  <r>
    <x v="0"/>
    <d v="2018-01-01T00:00:00"/>
    <x v="4"/>
    <x v="1"/>
    <n v="227"/>
    <n v="225"/>
    <n v="225"/>
    <n v="225"/>
  </r>
  <r>
    <x v="0"/>
    <d v="2018-01-01T00:00:00"/>
    <x v="5"/>
    <x v="1"/>
    <n v="298"/>
    <n v="295"/>
    <n v="295"/>
    <n v="295"/>
  </r>
  <r>
    <x v="0"/>
    <d v="2018-01-01T00:00:00"/>
    <x v="6"/>
    <x v="1"/>
    <n v="265"/>
    <n v="269"/>
    <n v="269"/>
    <n v="269"/>
  </r>
  <r>
    <x v="0"/>
    <d v="2018-01-01T00:00:00"/>
    <x v="7"/>
    <x v="1"/>
    <n v="272"/>
    <n v="271"/>
    <n v="274.37599999999998"/>
    <n v="271"/>
  </r>
  <r>
    <x v="0"/>
    <d v="2018-01-01T00:00:00"/>
    <x v="8"/>
    <x v="1"/>
    <n v="309"/>
    <n v="316"/>
    <n v="478.048"/>
    <n v="336.25599999999997"/>
  </r>
  <r>
    <x v="0"/>
    <d v="2018-01-01T00:00:00"/>
    <x v="9"/>
    <x v="1"/>
    <n v="296"/>
    <n v="315"/>
    <n v="480.42399999999998"/>
    <n v="352.13600000000002"/>
  </r>
  <r>
    <x v="0"/>
    <d v="2018-01-01T00:00:00"/>
    <x v="10"/>
    <x v="1"/>
    <n v="386"/>
    <n v="397"/>
    <n v="474.64800000000002"/>
    <n v="424.00799999999998"/>
  </r>
  <r>
    <x v="0"/>
    <d v="2018-01-01T00:00:00"/>
    <x v="11"/>
    <x v="1"/>
    <n v="350"/>
    <n v="357"/>
    <n v="451.52800000000002"/>
    <n v="384.00799999999998"/>
  </r>
  <r>
    <x v="0"/>
    <d v="2018-01-01T00:00:00"/>
    <x v="12"/>
    <x v="1"/>
    <n v="308"/>
    <n v="300"/>
    <n v="391.15199999999999"/>
    <n v="330.38400000000001"/>
  </r>
  <r>
    <x v="0"/>
    <d v="2018-01-01T00:00:00"/>
    <x v="13"/>
    <x v="1"/>
    <n v="275"/>
    <n v="278"/>
    <n v="379.28"/>
    <n v="318.512"/>
  </r>
  <r>
    <x v="0"/>
    <d v="2018-01-01T00:00:00"/>
    <x v="14"/>
    <x v="1"/>
    <n v="233"/>
    <n v="257"/>
    <n v="392.03999999999996"/>
    <n v="300.88799999999998"/>
  </r>
  <r>
    <x v="0"/>
    <d v="2018-01-01T00:00:00"/>
    <x v="15"/>
    <x v="1"/>
    <n v="205"/>
    <n v="202"/>
    <n v="303.27999999999997"/>
    <n v="252.64"/>
  </r>
  <r>
    <x v="0"/>
    <d v="2018-01-01T00:00:00"/>
    <x v="16"/>
    <x v="1"/>
    <n v="166"/>
    <n v="170"/>
    <n v="200.38400000000001"/>
    <n v="200.38400000000001"/>
  </r>
  <r>
    <x v="0"/>
    <d v="2018-01-01T00:00:00"/>
    <x v="17"/>
    <x v="1"/>
    <n v="225"/>
    <n v="211"/>
    <n v="194.12"/>
    <n v="217.75200000000001"/>
  </r>
  <r>
    <x v="0"/>
    <d v="2018-01-01T00:00:00"/>
    <x v="18"/>
    <x v="1"/>
    <n v="294"/>
    <n v="312"/>
    <n v="312"/>
    <n v="312"/>
  </r>
  <r>
    <x v="0"/>
    <d v="2018-01-01T00:00:00"/>
    <x v="19"/>
    <x v="1"/>
    <n v="275"/>
    <n v="275"/>
    <n v="275"/>
    <n v="275"/>
  </r>
  <r>
    <x v="0"/>
    <d v="2018-01-01T00:00:00"/>
    <x v="20"/>
    <x v="1"/>
    <n v="278"/>
    <n v="305"/>
    <n v="305"/>
    <n v="305"/>
  </r>
  <r>
    <x v="0"/>
    <d v="2018-01-01T00:00:00"/>
    <x v="21"/>
    <x v="1"/>
    <n v="333"/>
    <n v="355"/>
    <n v="355"/>
    <n v="355"/>
  </r>
  <r>
    <x v="0"/>
    <d v="2018-01-01T00:00:00"/>
    <x v="22"/>
    <x v="1"/>
    <n v="369"/>
    <n v="381"/>
    <n v="381"/>
    <n v="381"/>
  </r>
  <r>
    <x v="0"/>
    <d v="2018-01-01T00:00:00"/>
    <x v="23"/>
    <x v="1"/>
    <n v="351"/>
    <n v="364"/>
    <n v="364"/>
    <n v="364"/>
  </r>
  <r>
    <x v="1"/>
    <d v="2018-02-01T00:00:00"/>
    <x v="0"/>
    <x v="0"/>
    <n v="193"/>
    <n v="220"/>
    <n v="220"/>
    <n v="220"/>
  </r>
  <r>
    <x v="1"/>
    <d v="2018-02-01T00:00:00"/>
    <x v="1"/>
    <x v="0"/>
    <n v="227"/>
    <n v="258"/>
    <n v="258"/>
    <n v="258"/>
  </r>
  <r>
    <x v="1"/>
    <d v="2018-02-01T00:00:00"/>
    <x v="2"/>
    <x v="0"/>
    <n v="230"/>
    <n v="245"/>
    <n v="245"/>
    <n v="245"/>
  </r>
  <r>
    <x v="1"/>
    <d v="2018-02-01T00:00:00"/>
    <x v="3"/>
    <x v="0"/>
    <n v="266"/>
    <n v="291"/>
    <n v="291"/>
    <n v="291"/>
  </r>
  <r>
    <x v="1"/>
    <d v="2018-02-01T00:00:00"/>
    <x v="4"/>
    <x v="0"/>
    <n v="359"/>
    <n v="366"/>
    <n v="366"/>
    <n v="366"/>
  </r>
  <r>
    <x v="1"/>
    <d v="2018-02-01T00:00:00"/>
    <x v="5"/>
    <x v="0"/>
    <n v="524"/>
    <n v="540"/>
    <n v="540"/>
    <n v="540"/>
  </r>
  <r>
    <x v="1"/>
    <d v="2018-02-01T00:00:00"/>
    <x v="6"/>
    <x v="0"/>
    <n v="710"/>
    <n v="732"/>
    <n v="731.60149999999999"/>
    <n v="732"/>
  </r>
  <r>
    <x v="1"/>
    <d v="2018-02-01T00:00:00"/>
    <x v="7"/>
    <x v="0"/>
    <n v="371"/>
    <n v="390"/>
    <n v="387.60899999999998"/>
    <n v="390.79700000000003"/>
  </r>
  <r>
    <x v="1"/>
    <d v="2018-02-01T00:00:00"/>
    <x v="8"/>
    <x v="0"/>
    <n v="312"/>
    <n v="320"/>
    <n v="326.77449999999999"/>
    <n v="333.54899999999998"/>
  </r>
  <r>
    <x v="1"/>
    <d v="2018-02-01T00:00:00"/>
    <x v="9"/>
    <x v="0"/>
    <n v="307"/>
    <n v="287"/>
    <n v="363.91050000000001"/>
    <n v="330.83499999999998"/>
  </r>
  <r>
    <x v="1"/>
    <d v="2018-02-01T00:00:00"/>
    <x v="10"/>
    <x v="0"/>
    <n v="284"/>
    <n v="275"/>
    <n v="391.36199999999997"/>
    <n v="333.5795"/>
  </r>
  <r>
    <x v="1"/>
    <d v="2018-02-01T00:00:00"/>
    <x v="11"/>
    <x v="0"/>
    <n v="293"/>
    <n v="269"/>
    <n v="388.94849999999997"/>
    <n v="324.39150000000001"/>
  </r>
  <r>
    <x v="1"/>
    <d v="2018-02-01T00:00:00"/>
    <x v="12"/>
    <x v="0"/>
    <n v="269"/>
    <n v="339"/>
    <n v="460.14400000000001"/>
    <n v="390.00799999999998"/>
  </r>
  <r>
    <x v="1"/>
    <d v="2018-02-01T00:00:00"/>
    <x v="13"/>
    <x v="0"/>
    <n v="218"/>
    <n v="254"/>
    <n v="384.30950000000001"/>
    <n v="308.99299999999999"/>
  </r>
  <r>
    <x v="1"/>
    <d v="2018-02-01T00:00:00"/>
    <x v="14"/>
    <x v="0"/>
    <n v="223"/>
    <n v="237"/>
    <n v="403.17449999999997"/>
    <n v="311.12099999999998"/>
  </r>
  <r>
    <x v="1"/>
    <d v="2018-02-01T00:00:00"/>
    <x v="15"/>
    <x v="0"/>
    <n v="265"/>
    <n v="320"/>
    <n v="495.73849999999999"/>
    <n v="390.93299999999999"/>
  </r>
  <r>
    <x v="1"/>
    <d v="2018-02-01T00:00:00"/>
    <x v="16"/>
    <x v="0"/>
    <n v="256"/>
    <n v="344"/>
    <n v="544.44550000000004"/>
    <n v="414.13599999999997"/>
  </r>
  <r>
    <x v="1"/>
    <d v="2018-02-01T00:00:00"/>
    <x v="17"/>
    <x v="0"/>
    <n v="358"/>
    <n v="436"/>
    <n v="606.55799999999999"/>
    <n v="480.63200000000001"/>
  </r>
  <r>
    <x v="1"/>
    <d v="2018-02-01T00:00:00"/>
    <x v="18"/>
    <x v="0"/>
    <n v="407"/>
    <n v="443"/>
    <n v="523.89549999999997"/>
    <n v="457.74450000000002"/>
  </r>
  <r>
    <x v="1"/>
    <d v="2018-02-01T00:00:00"/>
    <x v="19"/>
    <x v="0"/>
    <n v="206"/>
    <n v="215"/>
    <n v="234.5265"/>
    <n v="217.39099999999999"/>
  </r>
  <r>
    <x v="1"/>
    <d v="2018-02-01T00:00:00"/>
    <x v="20"/>
    <x v="0"/>
    <n v="169"/>
    <n v="201"/>
    <n v="201"/>
    <n v="201"/>
  </r>
  <r>
    <x v="1"/>
    <d v="2018-02-01T00:00:00"/>
    <x v="21"/>
    <x v="0"/>
    <n v="221"/>
    <n v="204"/>
    <n v="204"/>
    <n v="204"/>
  </r>
  <r>
    <x v="1"/>
    <d v="2018-02-01T00:00:00"/>
    <x v="22"/>
    <x v="0"/>
    <n v="232"/>
    <n v="217"/>
    <n v="217"/>
    <n v="217"/>
  </r>
  <r>
    <x v="1"/>
    <d v="2018-02-01T00:00:00"/>
    <x v="23"/>
    <x v="0"/>
    <n v="183"/>
    <n v="192"/>
    <n v="192"/>
    <n v="192"/>
  </r>
  <r>
    <x v="1"/>
    <d v="2018-02-01T00:00:00"/>
    <x v="0"/>
    <x v="1"/>
    <n v="321"/>
    <n v="293"/>
    <n v="293"/>
    <n v="293"/>
  </r>
  <r>
    <x v="1"/>
    <d v="2018-02-01T00:00:00"/>
    <x v="1"/>
    <x v="1"/>
    <n v="226"/>
    <n v="244"/>
    <n v="244"/>
    <n v="244"/>
  </r>
  <r>
    <x v="1"/>
    <d v="2018-02-01T00:00:00"/>
    <x v="2"/>
    <x v="1"/>
    <n v="223"/>
    <n v="238"/>
    <n v="238"/>
    <n v="238"/>
  </r>
  <r>
    <x v="1"/>
    <d v="2018-02-01T00:00:00"/>
    <x v="3"/>
    <x v="1"/>
    <n v="219"/>
    <n v="214"/>
    <n v="214"/>
    <n v="214"/>
  </r>
  <r>
    <x v="1"/>
    <d v="2018-02-01T00:00:00"/>
    <x v="4"/>
    <x v="1"/>
    <n v="213"/>
    <n v="213"/>
    <n v="213"/>
    <n v="213"/>
  </r>
  <r>
    <x v="1"/>
    <d v="2018-02-01T00:00:00"/>
    <x v="5"/>
    <x v="1"/>
    <n v="341"/>
    <n v="342"/>
    <n v="342"/>
    <n v="342"/>
  </r>
  <r>
    <x v="1"/>
    <d v="2018-02-01T00:00:00"/>
    <x v="6"/>
    <x v="1"/>
    <n v="261"/>
    <n v="253"/>
    <n v="255.7895"/>
    <n v="253"/>
  </r>
  <r>
    <x v="1"/>
    <d v="2018-02-01T00:00:00"/>
    <x v="7"/>
    <x v="1"/>
    <n v="262"/>
    <n v="340"/>
    <n v="375.06799999999998"/>
    <n v="343.98500000000001"/>
  </r>
  <r>
    <x v="1"/>
    <d v="2018-02-01T00:00:00"/>
    <x v="8"/>
    <x v="1"/>
    <n v="271"/>
    <n v="394"/>
    <n v="531.88099999999997"/>
    <n v="423.48899999999998"/>
  </r>
  <r>
    <x v="1"/>
    <d v="2018-02-01T00:00:00"/>
    <x v="9"/>
    <x v="1"/>
    <n v="287"/>
    <n v="391"/>
    <n v="558.37"/>
    <n v="448.38400000000001"/>
  </r>
  <r>
    <x v="1"/>
    <d v="2018-02-01T00:00:00"/>
    <x v="10"/>
    <x v="1"/>
    <n v="269"/>
    <n v="325"/>
    <n v="470.05399999999997"/>
    <n v="391.94799999999998"/>
  </r>
  <r>
    <x v="1"/>
    <d v="2018-02-01T00:00:00"/>
    <x v="11"/>
    <x v="1"/>
    <n v="271"/>
    <n v="310"/>
    <n v="454.25700000000001"/>
    <n v="368.5795"/>
  </r>
  <r>
    <x v="1"/>
    <d v="2018-02-01T00:00:00"/>
    <x v="12"/>
    <x v="1"/>
    <n v="270"/>
    <n v="321"/>
    <n v="450.51249999999999"/>
    <n v="376.39150000000001"/>
  </r>
  <r>
    <x v="1"/>
    <d v="2018-02-01T00:00:00"/>
    <x v="13"/>
    <x v="1"/>
    <n v="279"/>
    <n v="309"/>
    <n v="447.27949999999998"/>
    <n v="369.572"/>
  </r>
  <r>
    <x v="1"/>
    <d v="2018-02-01T00:00:00"/>
    <x v="14"/>
    <x v="1"/>
    <n v="245"/>
    <n v="255"/>
    <n v="404.83600000000001"/>
    <n v="328.72249999999997"/>
  </r>
  <r>
    <x v="1"/>
    <d v="2018-02-01T00:00:00"/>
    <x v="15"/>
    <x v="1"/>
    <n v="183"/>
    <n v="215"/>
    <n v="355.27199999999999"/>
    <n v="293.50450000000001"/>
  </r>
  <r>
    <x v="1"/>
    <d v="2018-02-01T00:00:00"/>
    <x v="16"/>
    <x v="1"/>
    <n v="203"/>
    <n v="228"/>
    <n v="350.738"/>
    <n v="296.94049999999999"/>
  </r>
  <r>
    <x v="1"/>
    <d v="2018-02-01T00:00:00"/>
    <x v="17"/>
    <x v="1"/>
    <n v="174"/>
    <n v="212"/>
    <n v="273.36900000000003"/>
    <n v="250.256"/>
  </r>
  <r>
    <x v="1"/>
    <d v="2018-02-01T00:00:00"/>
    <x v="18"/>
    <x v="1"/>
    <n v="313"/>
    <n v="320"/>
    <n v="333.54899999999998"/>
    <n v="329.56400000000002"/>
  </r>
  <r>
    <x v="1"/>
    <d v="2018-02-01T00:00:00"/>
    <x v="19"/>
    <x v="1"/>
    <n v="327"/>
    <n v="354"/>
    <n v="352.40600000000001"/>
    <n v="354"/>
  </r>
  <r>
    <x v="1"/>
    <d v="2018-02-01T00:00:00"/>
    <x v="20"/>
    <x v="1"/>
    <n v="342"/>
    <n v="348"/>
    <n v="348"/>
    <n v="348"/>
  </r>
  <r>
    <x v="1"/>
    <d v="2018-02-01T00:00:00"/>
    <x v="21"/>
    <x v="1"/>
    <n v="366"/>
    <n v="386"/>
    <n v="386"/>
    <n v="386"/>
  </r>
  <r>
    <x v="1"/>
    <d v="2018-02-01T00:00:00"/>
    <x v="22"/>
    <x v="1"/>
    <n v="412"/>
    <n v="388"/>
    <n v="388"/>
    <n v="388"/>
  </r>
  <r>
    <x v="1"/>
    <d v="2018-02-01T00:00:00"/>
    <x v="23"/>
    <x v="1"/>
    <n v="344"/>
    <n v="349"/>
    <n v="349"/>
    <n v="349"/>
  </r>
  <r>
    <x v="2"/>
    <d v="2018-03-01T00:00:00"/>
    <x v="0"/>
    <x v="0"/>
    <n v="189"/>
    <n v="194"/>
    <n v="194"/>
    <n v="194"/>
  </r>
  <r>
    <x v="2"/>
    <d v="2018-03-01T00:00:00"/>
    <x v="1"/>
    <x v="0"/>
    <n v="165"/>
    <n v="178"/>
    <n v="178"/>
    <n v="178"/>
  </r>
  <r>
    <x v="2"/>
    <d v="2018-03-01T00:00:00"/>
    <x v="2"/>
    <x v="0"/>
    <n v="241"/>
    <n v="236"/>
    <n v="236"/>
    <n v="236"/>
  </r>
  <r>
    <x v="2"/>
    <d v="2018-03-01T00:00:00"/>
    <x v="3"/>
    <x v="0"/>
    <n v="239"/>
    <n v="241"/>
    <n v="241"/>
    <n v="241"/>
  </r>
  <r>
    <x v="2"/>
    <d v="2018-03-01T00:00:00"/>
    <x v="4"/>
    <x v="0"/>
    <n v="313"/>
    <n v="320"/>
    <n v="320"/>
    <n v="320"/>
  </r>
  <r>
    <x v="2"/>
    <d v="2018-03-01T00:00:00"/>
    <x v="5"/>
    <x v="0"/>
    <n v="480"/>
    <n v="439"/>
    <n v="439"/>
    <n v="439"/>
  </r>
  <r>
    <x v="2"/>
    <d v="2018-03-01T00:00:00"/>
    <x v="6"/>
    <x v="0"/>
    <n v="600"/>
    <n v="617"/>
    <n v="616.17174999999997"/>
    <n v="616.58587499999999"/>
  </r>
  <r>
    <x v="2"/>
    <d v="2018-03-01T00:00:00"/>
    <x v="7"/>
    <x v="0"/>
    <n v="377"/>
    <n v="404"/>
    <n v="398.20224999999999"/>
    <n v="404.82825000000003"/>
  </r>
  <r>
    <x v="2"/>
    <d v="2018-03-01T00:00:00"/>
    <x v="8"/>
    <x v="0"/>
    <n v="323"/>
    <n v="335"/>
    <n v="341.21187500000002"/>
    <n v="353.635625"/>
  </r>
  <r>
    <x v="2"/>
    <d v="2018-03-01T00:00:00"/>
    <x v="9"/>
    <x v="0"/>
    <n v="334"/>
    <n v="333"/>
    <n v="422.45100000000002"/>
    <n v="374.82662499999998"/>
  </r>
  <r>
    <x v="2"/>
    <d v="2018-03-01T00:00:00"/>
    <x v="10"/>
    <x v="0"/>
    <n v="305"/>
    <n v="332"/>
    <n v="455.823375"/>
    <n v="382.93737499999997"/>
  </r>
  <r>
    <x v="2"/>
    <d v="2018-03-01T00:00:00"/>
    <x v="11"/>
    <x v="0"/>
    <n v="317"/>
    <n v="323"/>
    <n v="454.69175000000001"/>
    <n v="373.93737499999997"/>
  </r>
  <r>
    <x v="2"/>
    <d v="2018-03-01T00:00:00"/>
    <x v="12"/>
    <x v="0"/>
    <n v="305"/>
    <n v="335"/>
    <n v="459.23750000000001"/>
    <n v="390.07862499999999"/>
  </r>
  <r>
    <x v="2"/>
    <d v="2018-03-01T00:00:00"/>
    <x v="13"/>
    <x v="0"/>
    <n v="311"/>
    <n v="278"/>
    <n v="414.24712499999998"/>
    <n v="333.07862499999999"/>
  </r>
  <r>
    <x v="2"/>
    <d v="2018-03-01T00:00:00"/>
    <x v="14"/>
    <x v="0"/>
    <n v="269"/>
    <n v="261"/>
    <n v="437.41724999999997"/>
    <n v="321.04812500000003"/>
  </r>
  <r>
    <x v="2"/>
    <d v="2018-03-01T00:00:00"/>
    <x v="15"/>
    <x v="0"/>
    <n v="266"/>
    <n v="255"/>
    <n v="439.28562499999998"/>
    <n v="314.219875"/>
  </r>
  <r>
    <x v="2"/>
    <d v="2018-03-01T00:00:00"/>
    <x v="16"/>
    <x v="0"/>
    <n v="254"/>
    <n v="255"/>
    <n v="463.30487500000004"/>
    <n v="314.63400000000001"/>
  </r>
  <r>
    <x v="2"/>
    <d v="2018-03-01T00:00:00"/>
    <x v="17"/>
    <x v="0"/>
    <n v="315"/>
    <n v="321"/>
    <n v="540.90037499999994"/>
    <n v="376.49275"/>
  </r>
  <r>
    <x v="2"/>
    <d v="2018-03-01T00:00:00"/>
    <x v="18"/>
    <x v="0"/>
    <n v="412"/>
    <n v="415"/>
    <n v="604.25512500000002"/>
    <n v="458.06900000000002"/>
  </r>
  <r>
    <x v="2"/>
    <d v="2018-03-01T00:00:00"/>
    <x v="19"/>
    <x v="0"/>
    <n v="354"/>
    <n v="329"/>
    <n v="426.31937499999998"/>
    <n v="346.80737499999998"/>
  </r>
  <r>
    <x v="2"/>
    <d v="2018-03-01T00:00:00"/>
    <x v="20"/>
    <x v="0"/>
    <n v="227"/>
    <n v="236"/>
    <n v="250.49437499999999"/>
    <n v="238.07062500000001"/>
  </r>
  <r>
    <x v="2"/>
    <d v="2018-03-01T00:00:00"/>
    <x v="21"/>
    <x v="0"/>
    <n v="161"/>
    <n v="161"/>
    <n v="161"/>
    <n v="161"/>
  </r>
  <r>
    <x v="2"/>
    <d v="2018-03-01T00:00:00"/>
    <x v="22"/>
    <x v="0"/>
    <n v="194"/>
    <n v="265"/>
    <n v="265"/>
    <n v="265"/>
  </r>
  <r>
    <x v="2"/>
    <d v="2018-03-01T00:00:00"/>
    <x v="23"/>
    <x v="0"/>
    <n v="193"/>
    <n v="215"/>
    <n v="215"/>
    <n v="215"/>
  </r>
  <r>
    <x v="2"/>
    <d v="2018-03-01T00:00:00"/>
    <x v="0"/>
    <x v="1"/>
    <n v="323"/>
    <n v="369"/>
    <n v="369"/>
    <n v="369"/>
  </r>
  <r>
    <x v="2"/>
    <d v="2018-03-01T00:00:00"/>
    <x v="1"/>
    <x v="1"/>
    <n v="257"/>
    <n v="277"/>
    <n v="277"/>
    <n v="277"/>
  </r>
  <r>
    <x v="2"/>
    <d v="2018-03-01T00:00:00"/>
    <x v="2"/>
    <x v="1"/>
    <n v="270"/>
    <n v="291"/>
    <n v="291"/>
    <n v="291"/>
  </r>
  <r>
    <x v="2"/>
    <d v="2018-03-01T00:00:00"/>
    <x v="3"/>
    <x v="1"/>
    <n v="166"/>
    <n v="213"/>
    <n v="213"/>
    <n v="213"/>
  </r>
  <r>
    <x v="2"/>
    <d v="2018-03-01T00:00:00"/>
    <x v="4"/>
    <x v="1"/>
    <n v="226"/>
    <n v="229"/>
    <n v="229"/>
    <n v="229"/>
  </r>
  <r>
    <x v="2"/>
    <d v="2018-03-01T00:00:00"/>
    <x v="5"/>
    <x v="1"/>
    <n v="323"/>
    <n v="320"/>
    <n v="320"/>
    <n v="320"/>
  </r>
  <r>
    <x v="2"/>
    <d v="2018-03-01T00:00:00"/>
    <x v="6"/>
    <x v="1"/>
    <n v="275"/>
    <n v="279"/>
    <n v="283.96949999999998"/>
    <n v="279.41412500000001"/>
  </r>
  <r>
    <x v="2"/>
    <d v="2018-03-01T00:00:00"/>
    <x v="7"/>
    <x v="1"/>
    <n v="359"/>
    <n v="371"/>
    <n v="419.86675000000002"/>
    <n v="378.04012499999999"/>
  </r>
  <r>
    <x v="2"/>
    <d v="2018-03-01T00:00:00"/>
    <x v="8"/>
    <x v="1"/>
    <n v="298"/>
    <n v="293"/>
    <n v="450.78162499999996"/>
    <n v="329.02887499999997"/>
  </r>
  <r>
    <x v="2"/>
    <d v="2018-03-01T00:00:00"/>
    <x v="9"/>
    <x v="1"/>
    <n v="318"/>
    <n v="347"/>
    <n v="534.18450000000007"/>
    <n v="402.49275"/>
  </r>
  <r>
    <x v="2"/>
    <d v="2018-03-01T00:00:00"/>
    <x v="10"/>
    <x v="1"/>
    <n v="348"/>
    <n v="370"/>
    <n v="538.13474999999994"/>
    <n v="431.70462500000002"/>
  </r>
  <r>
    <x v="2"/>
    <d v="2018-03-01T00:00:00"/>
    <x v="11"/>
    <x v="1"/>
    <n v="254"/>
    <n v="262"/>
    <n v="421.43812500000001"/>
    <n v="322.46224999999998"/>
  </r>
  <r>
    <x v="2"/>
    <d v="2018-03-01T00:00:00"/>
    <x v="12"/>
    <x v="1"/>
    <n v="264"/>
    <n v="273"/>
    <n v="415.87312499999996"/>
    <n v="333.876375"/>
  </r>
  <r>
    <x v="2"/>
    <d v="2018-03-01T00:00:00"/>
    <x v="13"/>
    <x v="1"/>
    <n v="272"/>
    <n v="271"/>
    <n v="418.01437499999997"/>
    <n v="324.83625000000001"/>
  </r>
  <r>
    <x v="2"/>
    <d v="2018-03-01T00:00:00"/>
    <x v="14"/>
    <x v="1"/>
    <n v="224"/>
    <n v="235"/>
    <n v="379.52962500000001"/>
    <n v="296.29050000000001"/>
  </r>
  <r>
    <x v="2"/>
    <d v="2018-03-01T00:00:00"/>
    <x v="15"/>
    <x v="1"/>
    <n v="192"/>
    <n v="198"/>
    <n v="348.74149999999997"/>
    <n v="269.22950000000003"/>
  </r>
  <r>
    <x v="2"/>
    <d v="2018-03-01T00:00:00"/>
    <x v="16"/>
    <x v="1"/>
    <n v="217"/>
    <n v="223"/>
    <n v="377.46862499999997"/>
    <n v="291.74475000000001"/>
  </r>
  <r>
    <x v="2"/>
    <d v="2018-03-01T00:00:00"/>
    <x v="17"/>
    <x v="1"/>
    <n v="233"/>
    <n v="247"/>
    <n v="376.62112500000001"/>
    <n v="299.59387500000003"/>
  </r>
  <r>
    <x v="2"/>
    <d v="2018-03-01T00:00:00"/>
    <x v="18"/>
    <x v="1"/>
    <n v="295"/>
    <n v="261"/>
    <n v="326.43174999999997"/>
    <n v="292.05937499999999"/>
  </r>
  <r>
    <x v="2"/>
    <d v="2018-03-01T00:00:00"/>
    <x v="19"/>
    <x v="1"/>
    <n v="324"/>
    <n v="334"/>
    <n v="337.31299999999999"/>
    <n v="340.21187500000002"/>
  </r>
  <r>
    <x v="2"/>
    <d v="2018-03-01T00:00:00"/>
    <x v="20"/>
    <x v="1"/>
    <n v="356"/>
    <n v="377"/>
    <n v="375.34350000000001"/>
    <n v="377"/>
  </r>
  <r>
    <x v="2"/>
    <d v="2018-03-01T00:00:00"/>
    <x v="21"/>
    <x v="1"/>
    <n v="405"/>
    <n v="441"/>
    <n v="441"/>
    <n v="441"/>
  </r>
  <r>
    <x v="2"/>
    <d v="2018-03-01T00:00:00"/>
    <x v="22"/>
    <x v="1"/>
    <n v="429"/>
    <n v="420"/>
    <n v="420"/>
    <n v="420"/>
  </r>
  <r>
    <x v="2"/>
    <d v="2018-03-01T00:00:00"/>
    <x v="23"/>
    <x v="1"/>
    <n v="395"/>
    <n v="380"/>
    <n v="380"/>
    <n v="380"/>
  </r>
  <r>
    <x v="3"/>
    <d v="2018-04-01T00:00:00"/>
    <x v="0"/>
    <x v="0"/>
    <n v="226"/>
    <n v="246"/>
    <n v="246"/>
    <n v="246"/>
  </r>
  <r>
    <x v="3"/>
    <d v="2018-04-01T00:00:00"/>
    <x v="1"/>
    <x v="0"/>
    <n v="181"/>
    <n v="211"/>
    <n v="211"/>
    <n v="211"/>
  </r>
  <r>
    <x v="3"/>
    <d v="2018-04-01T00:00:00"/>
    <x v="2"/>
    <x v="0"/>
    <n v="222"/>
    <n v="253"/>
    <n v="253"/>
    <n v="253"/>
  </r>
  <r>
    <x v="3"/>
    <d v="2018-04-01T00:00:00"/>
    <x v="3"/>
    <x v="0"/>
    <n v="247"/>
    <n v="265"/>
    <n v="265"/>
    <n v="265"/>
  </r>
  <r>
    <x v="3"/>
    <d v="2018-04-01T00:00:00"/>
    <x v="4"/>
    <x v="0"/>
    <n v="296"/>
    <n v="284"/>
    <n v="284"/>
    <n v="284"/>
  </r>
  <r>
    <x v="3"/>
    <d v="2018-04-01T00:00:00"/>
    <x v="5"/>
    <x v="0"/>
    <n v="430"/>
    <n v="431"/>
    <n v="431"/>
    <n v="431"/>
  </r>
  <r>
    <x v="3"/>
    <d v="2018-04-01T00:00:00"/>
    <x v="6"/>
    <x v="0"/>
    <n v="587"/>
    <n v="597"/>
    <n v="595.74937499999999"/>
    <n v="596.583125"/>
  </r>
  <r>
    <x v="3"/>
    <d v="2018-04-01T00:00:00"/>
    <x v="7"/>
    <x v="0"/>
    <n v="325"/>
    <n v="357"/>
    <n v="344.49374999999998"/>
    <n v="354.91562499999998"/>
  </r>
  <r>
    <x v="3"/>
    <d v="2018-04-01T00:00:00"/>
    <x v="8"/>
    <x v="0"/>
    <n v="320"/>
    <n v="338"/>
    <n v="338"/>
    <n v="349.25562500000001"/>
  </r>
  <r>
    <x v="3"/>
    <d v="2018-04-01T00:00:00"/>
    <x v="9"/>
    <x v="0"/>
    <n v="320"/>
    <n v="356"/>
    <n v="438.54124999999999"/>
    <n v="396.02"/>
  </r>
  <r>
    <x v="3"/>
    <d v="2018-04-01T00:00:00"/>
    <x v="10"/>
    <x v="0"/>
    <n v="343"/>
    <n v="358"/>
    <n v="468.47187500000001"/>
    <n v="402.18875000000003"/>
  </r>
  <r>
    <x v="3"/>
    <d v="2018-04-01T00:00:00"/>
    <x v="11"/>
    <x v="0"/>
    <n v="278"/>
    <n v="372"/>
    <n v="492.89375000000001"/>
    <n v="417.02249999999998"/>
  </r>
  <r>
    <x v="3"/>
    <d v="2018-04-01T00:00:00"/>
    <x v="12"/>
    <x v="0"/>
    <n v="345"/>
    <n v="353"/>
    <n v="471.80937499999999"/>
    <n v="401.35750000000002"/>
  </r>
  <r>
    <x v="3"/>
    <d v="2018-04-01T00:00:00"/>
    <x v="13"/>
    <x v="0"/>
    <n v="318"/>
    <n v="360"/>
    <n v="492.14937499999996"/>
    <n v="410.02499999999998"/>
  </r>
  <r>
    <x v="3"/>
    <d v="2018-04-01T00:00:00"/>
    <x v="14"/>
    <x v="0"/>
    <n v="288"/>
    <n v="299"/>
    <n v="454.91125"/>
    <n v="355.27812499999999"/>
  </r>
  <r>
    <x v="3"/>
    <d v="2018-04-01T00:00:00"/>
    <x v="15"/>
    <x v="0"/>
    <n v="297"/>
    <n v="307"/>
    <n v="493.34312499999999"/>
    <n v="378.28562499999998"/>
  </r>
  <r>
    <x v="3"/>
    <d v="2018-04-01T00:00:00"/>
    <x v="16"/>
    <x v="0"/>
    <n v="285"/>
    <n v="302"/>
    <n v="509.60374999999999"/>
    <n v="366.19875000000002"/>
  </r>
  <r>
    <x v="3"/>
    <d v="2018-04-01T00:00:00"/>
    <x v="17"/>
    <x v="0"/>
    <n v="262"/>
    <n v="313"/>
    <n v="533.11"/>
    <n v="375.53125"/>
  </r>
  <r>
    <x v="3"/>
    <d v="2018-04-01T00:00:00"/>
    <x v="18"/>
    <x v="0"/>
    <n v="249"/>
    <n v="254"/>
    <n v="465.35562500000003"/>
    <n v="307.77687500000002"/>
  </r>
  <r>
    <x v="3"/>
    <d v="2018-04-01T00:00:00"/>
    <x v="19"/>
    <x v="0"/>
    <n v="315"/>
    <n v="327"/>
    <n v="459.14937499999996"/>
    <n v="350.76187499999997"/>
  </r>
  <r>
    <x v="3"/>
    <d v="2018-04-01T00:00:00"/>
    <x v="20"/>
    <x v="0"/>
    <n v="326"/>
    <n v="322"/>
    <n v="352.01499999999999"/>
    <n v="324.91812499999997"/>
  </r>
  <r>
    <x v="3"/>
    <d v="2018-04-01T00:00:00"/>
    <x v="21"/>
    <x v="0"/>
    <n v="338"/>
    <n v="349"/>
    <n v="350.66750000000002"/>
    <n v="349"/>
  </r>
  <r>
    <x v="3"/>
    <d v="2018-04-01T00:00:00"/>
    <x v="22"/>
    <x v="0"/>
    <n v="182"/>
    <n v="190"/>
    <n v="190"/>
    <n v="190"/>
  </r>
  <r>
    <x v="3"/>
    <d v="2018-04-01T00:00:00"/>
    <x v="23"/>
    <x v="0"/>
    <n v="449"/>
    <n v="239"/>
    <n v="239"/>
    <n v="239"/>
  </r>
  <r>
    <x v="3"/>
    <d v="2018-04-01T00:00:00"/>
    <x v="0"/>
    <x v="1"/>
    <n v="331"/>
    <n v="341"/>
    <n v="341"/>
    <n v="341"/>
  </r>
  <r>
    <x v="3"/>
    <d v="2018-04-01T00:00:00"/>
    <x v="1"/>
    <x v="1"/>
    <n v="278"/>
    <n v="290"/>
    <n v="290"/>
    <n v="290"/>
  </r>
  <r>
    <x v="3"/>
    <d v="2018-04-01T00:00:00"/>
    <x v="2"/>
    <x v="1"/>
    <n v="236"/>
    <n v="248"/>
    <n v="248"/>
    <n v="248"/>
  </r>
  <r>
    <x v="3"/>
    <d v="2018-04-01T00:00:00"/>
    <x v="3"/>
    <x v="1"/>
    <n v="210"/>
    <n v="216"/>
    <n v="216"/>
    <n v="216"/>
  </r>
  <r>
    <x v="3"/>
    <d v="2018-04-01T00:00:00"/>
    <x v="4"/>
    <x v="1"/>
    <n v="174"/>
    <n v="195"/>
    <n v="195"/>
    <n v="195"/>
  </r>
  <r>
    <x v="3"/>
    <d v="2018-04-01T00:00:00"/>
    <x v="5"/>
    <x v="1"/>
    <n v="273"/>
    <n v="280"/>
    <n v="280"/>
    <n v="280"/>
  </r>
  <r>
    <x v="3"/>
    <d v="2018-04-01T00:00:00"/>
    <x v="6"/>
    <x v="1"/>
    <n v="258"/>
    <n v="254"/>
    <n v="259.83625000000001"/>
    <n v="254.416875"/>
  </r>
  <r>
    <x v="3"/>
    <d v="2018-04-01T00:00:00"/>
    <x v="7"/>
    <x v="1"/>
    <n v="247"/>
    <n v="236"/>
    <n v="301.44937500000003"/>
    <n v="243.08687499999999"/>
  </r>
  <r>
    <x v="3"/>
    <d v="2018-04-01T00:00:00"/>
    <x v="8"/>
    <x v="1"/>
    <n v="179"/>
    <n v="187"/>
    <n v="365.00562500000001"/>
    <n v="220.35"/>
  </r>
  <r>
    <x v="3"/>
    <d v="2018-04-01T00:00:00"/>
    <x v="9"/>
    <x v="1"/>
    <n v="246"/>
    <n v="250"/>
    <n v="435.50937499999998"/>
    <n v="299.19124999999997"/>
  </r>
  <r>
    <x v="3"/>
    <d v="2018-04-01T00:00:00"/>
    <x v="10"/>
    <x v="1"/>
    <n v="198"/>
    <n v="198"/>
    <n v="359.330625"/>
    <n v="253.44437500000001"/>
  </r>
  <r>
    <x v="3"/>
    <d v="2018-04-01T00:00:00"/>
    <x v="11"/>
    <x v="1"/>
    <n v="211"/>
    <n v="215"/>
    <n v="368.40999999999997"/>
    <n v="270.86124999999998"/>
  </r>
  <r>
    <x v="3"/>
    <d v="2018-04-01T00:00:00"/>
    <x v="12"/>
    <x v="1"/>
    <n v="218"/>
    <n v="216"/>
    <n v="356.90375"/>
    <n v="273.94562500000001"/>
  </r>
  <r>
    <x v="3"/>
    <d v="2018-04-01T00:00:00"/>
    <x v="13"/>
    <x v="1"/>
    <n v="220"/>
    <n v="203"/>
    <n v="338.484375"/>
    <n v="253.02500000000001"/>
  </r>
  <r>
    <x v="3"/>
    <d v="2018-04-01T00:00:00"/>
    <x v="14"/>
    <x v="1"/>
    <n v="234"/>
    <n v="236"/>
    <n v="380.23874999999998"/>
    <n v="292.27812499999999"/>
  </r>
  <r>
    <x v="3"/>
    <d v="2018-04-01T00:00:00"/>
    <x v="15"/>
    <x v="1"/>
    <n v="196"/>
    <n v="193"/>
    <n v="353.91374999999999"/>
    <n v="264.28562499999998"/>
  </r>
  <r>
    <x v="3"/>
    <d v="2018-04-01T00:00:00"/>
    <x v="16"/>
    <x v="1"/>
    <n v="241"/>
    <n v="258"/>
    <n v="424.75"/>
    <n v="330.53625"/>
  </r>
  <r>
    <x v="3"/>
    <d v="2018-04-01T00:00:00"/>
    <x v="17"/>
    <x v="1"/>
    <n v="296"/>
    <n v="308"/>
    <n v="469.7475"/>
    <n v="368.86374999999998"/>
  </r>
  <r>
    <x v="3"/>
    <d v="2018-04-01T00:00:00"/>
    <x v="18"/>
    <x v="1"/>
    <n v="382"/>
    <n v="408"/>
    <n v="506.38249999999999"/>
    <n v="453.02249999999998"/>
  </r>
  <r>
    <x v="3"/>
    <d v="2018-04-01T00:00:00"/>
    <x v="19"/>
    <x v="1"/>
    <n v="346"/>
    <n v="317"/>
    <n v="329.92312500000003"/>
    <n v="331.17374999999998"/>
  </r>
  <r>
    <x v="3"/>
    <d v="2018-04-01T00:00:00"/>
    <x v="20"/>
    <x v="1"/>
    <n v="407"/>
    <n v="433"/>
    <n v="430.08187500000003"/>
    <n v="434.66750000000002"/>
  </r>
  <r>
    <x v="3"/>
    <d v="2018-04-01T00:00:00"/>
    <x v="21"/>
    <x v="1"/>
    <n v="459"/>
    <n v="484"/>
    <n v="483.583125"/>
    <n v="484"/>
  </r>
  <r>
    <x v="3"/>
    <d v="2018-04-01T00:00:00"/>
    <x v="22"/>
    <x v="1"/>
    <n v="493"/>
    <n v="513"/>
    <n v="513"/>
    <n v="513"/>
  </r>
  <r>
    <x v="3"/>
    <d v="2018-04-01T00:00:00"/>
    <x v="23"/>
    <x v="1"/>
    <n v="425"/>
    <n v="431"/>
    <n v="431"/>
    <n v="431"/>
  </r>
  <r>
    <x v="4"/>
    <d v="2018-05-01T00:00:00"/>
    <x v="0"/>
    <x v="0"/>
    <n v="222"/>
    <n v="220"/>
    <n v="220"/>
    <n v="220"/>
  </r>
  <r>
    <x v="4"/>
    <d v="2018-05-01T00:00:00"/>
    <x v="1"/>
    <x v="0"/>
    <n v="210"/>
    <n v="233"/>
    <n v="233"/>
    <n v="233"/>
  </r>
  <r>
    <x v="4"/>
    <d v="2018-05-01T00:00:00"/>
    <x v="2"/>
    <x v="0"/>
    <n v="233"/>
    <n v="221"/>
    <n v="221"/>
    <n v="221"/>
  </r>
  <r>
    <x v="4"/>
    <d v="2018-05-01T00:00:00"/>
    <x v="3"/>
    <x v="0"/>
    <n v="240"/>
    <n v="229"/>
    <n v="229"/>
    <n v="229"/>
  </r>
  <r>
    <x v="4"/>
    <d v="2018-05-01T00:00:00"/>
    <x v="4"/>
    <x v="0"/>
    <n v="295"/>
    <n v="308"/>
    <n v="308"/>
    <n v="308"/>
  </r>
  <r>
    <x v="4"/>
    <d v="2018-05-01T00:00:00"/>
    <x v="5"/>
    <x v="0"/>
    <n v="421"/>
    <n v="423"/>
    <n v="423"/>
    <n v="423"/>
  </r>
  <r>
    <x v="4"/>
    <d v="2018-05-01T00:00:00"/>
    <x v="6"/>
    <x v="0"/>
    <n v="571"/>
    <n v="600"/>
    <n v="595.71937500000001"/>
    <n v="599.04875000000004"/>
  </r>
  <r>
    <x v="4"/>
    <d v="2018-05-01T00:00:00"/>
    <x v="7"/>
    <x v="0"/>
    <n v="457"/>
    <n v="355"/>
    <n v="333.12124999999997"/>
    <n v="349.768125"/>
  </r>
  <r>
    <x v="4"/>
    <d v="2018-05-01T00:00:00"/>
    <x v="8"/>
    <x v="0"/>
    <n v="436"/>
    <n v="368"/>
    <n v="383.69562500000001"/>
    <n v="380.84187500000002"/>
  </r>
  <r>
    <x v="4"/>
    <d v="2018-05-01T00:00:00"/>
    <x v="9"/>
    <x v="0"/>
    <n v="493"/>
    <n v="402"/>
    <n v="490.46625"/>
    <n v="455.27"/>
  </r>
  <r>
    <x v="4"/>
    <d v="2018-05-01T00:00:00"/>
    <x v="10"/>
    <x v="0"/>
    <n v="531"/>
    <n v="464"/>
    <n v="583.85749999999996"/>
    <n v="513.46500000000003"/>
  </r>
  <r>
    <x v="4"/>
    <d v="2018-05-01T00:00:00"/>
    <x v="11"/>
    <x v="0"/>
    <n v="528"/>
    <n v="468"/>
    <n v="611.16312500000004"/>
    <n v="510.330625"/>
  </r>
  <r>
    <x v="4"/>
    <d v="2018-05-01T00:00:00"/>
    <x v="12"/>
    <x v="0"/>
    <n v="437"/>
    <n v="422"/>
    <n v="562.30937500000005"/>
    <n v="470.989375"/>
  </r>
  <r>
    <x v="4"/>
    <d v="2018-05-01T00:00:00"/>
    <x v="13"/>
    <x v="0"/>
    <n v="344"/>
    <n v="413"/>
    <n v="559.01687500000003"/>
    <n v="467.69687499999998"/>
  </r>
  <r>
    <x v="4"/>
    <d v="2018-05-01T00:00:00"/>
    <x v="14"/>
    <x v="0"/>
    <n v="349"/>
    <n v="325"/>
    <n v="496.700625"/>
    <n v="380.17250000000001"/>
  </r>
  <r>
    <x v="4"/>
    <d v="2018-05-01T00:00:00"/>
    <x v="15"/>
    <x v="0"/>
    <n v="336"/>
    <n v="298"/>
    <n v="492.53062499999999"/>
    <n v="363.63625000000002"/>
  </r>
  <r>
    <x v="4"/>
    <d v="2018-05-01T00:00:00"/>
    <x v="16"/>
    <x v="0"/>
    <n v="301"/>
    <n v="257"/>
    <n v="463.42124999999999"/>
    <n v="321.685"/>
  </r>
  <r>
    <x v="4"/>
    <d v="2018-05-01T00:00:00"/>
    <x v="17"/>
    <x v="0"/>
    <n v="221"/>
    <n v="227"/>
    <n v="431.99437499999999"/>
    <n v="283.12374999999997"/>
  </r>
  <r>
    <x v="4"/>
    <d v="2018-05-01T00:00:00"/>
    <x v="18"/>
    <x v="0"/>
    <n v="261"/>
    <n v="224"/>
    <n v="427.5675"/>
    <n v="272.03812499999998"/>
  </r>
  <r>
    <x v="4"/>
    <d v="2018-05-01T00:00:00"/>
    <x v="19"/>
    <x v="0"/>
    <n v="276"/>
    <n v="277"/>
    <n v="429.2"/>
    <n v="300.30562500000002"/>
  </r>
  <r>
    <x v="4"/>
    <d v="2018-05-01T00:00:00"/>
    <x v="20"/>
    <x v="0"/>
    <n v="247"/>
    <n v="258"/>
    <n v="315.55062499999997"/>
    <n v="261.80500000000001"/>
  </r>
  <r>
    <x v="4"/>
    <d v="2018-05-01T00:00:00"/>
    <x v="21"/>
    <x v="0"/>
    <n v="251"/>
    <n v="443"/>
    <n v="449.18312500000002"/>
    <n v="443"/>
  </r>
  <r>
    <x v="4"/>
    <d v="2018-05-01T00:00:00"/>
    <x v="22"/>
    <x v="0"/>
    <n v="281"/>
    <n v="218"/>
    <n v="218"/>
    <n v="218"/>
  </r>
  <r>
    <x v="4"/>
    <d v="2018-05-01T00:00:00"/>
    <x v="23"/>
    <x v="0"/>
    <n v="205"/>
    <n v="187"/>
    <n v="187"/>
    <n v="187"/>
  </r>
  <r>
    <x v="4"/>
    <d v="2018-05-01T00:00:00"/>
    <x v="0"/>
    <x v="1"/>
    <n v="418"/>
    <n v="390"/>
    <n v="390"/>
    <n v="390"/>
  </r>
  <r>
    <x v="4"/>
    <d v="2018-05-01T00:00:00"/>
    <x v="1"/>
    <x v="1"/>
    <n v="312"/>
    <n v="316"/>
    <n v="316"/>
    <n v="316"/>
  </r>
  <r>
    <x v="4"/>
    <d v="2018-05-01T00:00:00"/>
    <x v="2"/>
    <x v="1"/>
    <n v="255"/>
    <n v="235"/>
    <n v="235"/>
    <n v="235"/>
  </r>
  <r>
    <x v="4"/>
    <d v="2018-05-01T00:00:00"/>
    <x v="3"/>
    <x v="1"/>
    <n v="213"/>
    <n v="217"/>
    <n v="217"/>
    <n v="217"/>
  </r>
  <r>
    <x v="4"/>
    <d v="2018-05-01T00:00:00"/>
    <x v="4"/>
    <x v="1"/>
    <n v="186"/>
    <n v="217"/>
    <n v="217"/>
    <n v="217"/>
  </r>
  <r>
    <x v="4"/>
    <d v="2018-05-01T00:00:00"/>
    <x v="5"/>
    <x v="1"/>
    <n v="329"/>
    <n v="298"/>
    <n v="298"/>
    <n v="298"/>
  </r>
  <r>
    <x v="4"/>
    <d v="2018-05-01T00:00:00"/>
    <x v="6"/>
    <x v="1"/>
    <n v="279"/>
    <n v="252"/>
    <n v="263.41500000000002"/>
    <n v="252.47562500000001"/>
  </r>
  <r>
    <x v="4"/>
    <d v="2018-05-01T00:00:00"/>
    <x v="7"/>
    <x v="1"/>
    <n v="189"/>
    <n v="171"/>
    <n v="258.99062500000002"/>
    <n v="179.08562499999999"/>
  </r>
  <r>
    <x v="4"/>
    <d v="2018-05-01T00:00:00"/>
    <x v="8"/>
    <x v="1"/>
    <n v="238"/>
    <n v="230"/>
    <n v="417.87187499999999"/>
    <n v="266.62312500000002"/>
  </r>
  <r>
    <x v="4"/>
    <d v="2018-05-01T00:00:00"/>
    <x v="9"/>
    <x v="1"/>
    <n v="216"/>
    <n v="211"/>
    <n v="398.87187499999999"/>
    <n v="269.02625"/>
  </r>
  <r>
    <x v="4"/>
    <d v="2018-05-01T00:00:00"/>
    <x v="10"/>
    <x v="1"/>
    <n v="245"/>
    <n v="297"/>
    <n v="464.895625"/>
    <n v="356.92874999999998"/>
  </r>
  <r>
    <x v="4"/>
    <d v="2018-05-01T00:00:00"/>
    <x v="11"/>
    <x v="1"/>
    <n v="176"/>
    <n v="178"/>
    <n v="346.84687500000001"/>
    <n v="236.50187499999998"/>
  </r>
  <r>
    <x v="4"/>
    <d v="2018-05-01T00:00:00"/>
    <x v="12"/>
    <x v="1"/>
    <n v="176"/>
    <n v="180"/>
    <n v="338.85874999999999"/>
    <n v="235.17250000000001"/>
  </r>
  <r>
    <x v="4"/>
    <d v="2018-05-01T00:00:00"/>
    <x v="13"/>
    <x v="1"/>
    <n v="256"/>
    <n v="263"/>
    <n v="412.34625"/>
    <n v="311.03812499999998"/>
  </r>
  <r>
    <x v="4"/>
    <d v="2018-05-01T00:00:00"/>
    <x v="14"/>
    <x v="1"/>
    <n v="240"/>
    <n v="250"/>
    <n v="411.236875"/>
    <n v="298.51375000000002"/>
  </r>
  <r>
    <x v="4"/>
    <d v="2018-05-01T00:00:00"/>
    <x v="15"/>
    <x v="1"/>
    <n v="227"/>
    <n v="251"/>
    <n v="423.17624999999998"/>
    <n v="309.02625"/>
  </r>
  <r>
    <x v="4"/>
    <d v="2018-05-01T00:00:00"/>
    <x v="16"/>
    <x v="1"/>
    <n v="277"/>
    <n v="303"/>
    <n v="475.65187500000002"/>
    <n v="370.53874999999999"/>
  </r>
  <r>
    <x v="4"/>
    <d v="2018-05-01T00:00:00"/>
    <x v="17"/>
    <x v="1"/>
    <n v="338"/>
    <n v="322"/>
    <n v="489.41999999999996"/>
    <n v="383.35562500000003"/>
  </r>
  <r>
    <x v="4"/>
    <d v="2018-05-01T00:00:00"/>
    <x v="18"/>
    <x v="1"/>
    <n v="445"/>
    <n v="403"/>
    <n v="508.11312499999997"/>
    <n v="450.5625"/>
  </r>
  <r>
    <x v="4"/>
    <d v="2018-05-01T00:00:00"/>
    <x v="19"/>
    <x v="1"/>
    <n v="454"/>
    <n v="381"/>
    <n v="404.78125"/>
    <n v="395.74437499999999"/>
  </r>
  <r>
    <x v="4"/>
    <d v="2018-05-01T00:00:00"/>
    <x v="20"/>
    <x v="1"/>
    <n v="379"/>
    <n v="374"/>
    <n v="370.19499999999999"/>
    <n v="374.95125000000002"/>
  </r>
  <r>
    <x v="4"/>
    <d v="2018-05-01T00:00:00"/>
    <x v="21"/>
    <x v="1"/>
    <n v="552"/>
    <n v="492"/>
    <n v="491.04874999999998"/>
    <n v="492"/>
  </r>
  <r>
    <x v="4"/>
    <d v="2018-05-01T00:00:00"/>
    <x v="22"/>
    <x v="1"/>
    <n v="607"/>
    <n v="521"/>
    <n v="521"/>
    <n v="521"/>
  </r>
  <r>
    <x v="4"/>
    <d v="2018-05-01T00:00:00"/>
    <x v="23"/>
    <x v="1"/>
    <n v="528"/>
    <n v="508"/>
    <n v="508"/>
    <n v="508"/>
  </r>
  <r>
    <x v="5"/>
    <d v="2018-06-01T00:00:00"/>
    <x v="0"/>
    <x v="0"/>
    <n v="316"/>
    <n v="322"/>
    <n v="322"/>
    <n v="322"/>
  </r>
  <r>
    <x v="5"/>
    <d v="2018-06-01T00:00:00"/>
    <x v="1"/>
    <x v="0"/>
    <n v="198"/>
    <n v="212"/>
    <n v="212"/>
    <n v="212"/>
  </r>
  <r>
    <x v="5"/>
    <d v="2018-06-01T00:00:00"/>
    <x v="2"/>
    <x v="0"/>
    <n v="205"/>
    <n v="222"/>
    <n v="222"/>
    <n v="222"/>
  </r>
  <r>
    <x v="5"/>
    <d v="2018-06-01T00:00:00"/>
    <x v="3"/>
    <x v="0"/>
    <n v="245"/>
    <n v="238"/>
    <n v="238"/>
    <n v="238"/>
  </r>
  <r>
    <x v="5"/>
    <d v="2018-06-01T00:00:00"/>
    <x v="4"/>
    <x v="0"/>
    <n v="279"/>
    <n v="272"/>
    <n v="272"/>
    <n v="272"/>
  </r>
  <r>
    <x v="5"/>
    <d v="2018-06-01T00:00:00"/>
    <x v="5"/>
    <x v="0"/>
    <n v="403"/>
    <n v="371"/>
    <n v="371"/>
    <n v="371"/>
  </r>
  <r>
    <x v="5"/>
    <d v="2018-06-01T00:00:00"/>
    <x v="6"/>
    <x v="0"/>
    <n v="485"/>
    <n v="419"/>
    <n v="410.59100000000001"/>
    <n v="416.89774999999997"/>
  </r>
  <r>
    <x v="5"/>
    <d v="2018-06-01T00:00:00"/>
    <x v="7"/>
    <x v="0"/>
    <n v="401"/>
    <n v="388"/>
    <n v="341.04975000000002"/>
    <n v="377.48874999999998"/>
  </r>
  <r>
    <x v="5"/>
    <d v="2018-06-01T00:00:00"/>
    <x v="8"/>
    <x v="0"/>
    <n v="399"/>
    <n v="410"/>
    <n v="414.2045"/>
    <n v="419.81049999999999"/>
  </r>
  <r>
    <x v="5"/>
    <d v="2018-06-01T00:00:00"/>
    <x v="9"/>
    <x v="0"/>
    <n v="494"/>
    <n v="482"/>
    <n v="559.78324999999995"/>
    <n v="521.94275000000005"/>
  </r>
  <r>
    <x v="5"/>
    <d v="2018-06-01T00:00:00"/>
    <x v="10"/>
    <x v="0"/>
    <n v="535"/>
    <n v="532"/>
    <n v="625.90049999999997"/>
    <n v="571.24199999999996"/>
  </r>
  <r>
    <x v="5"/>
    <d v="2018-06-01T00:00:00"/>
    <x v="11"/>
    <x v="0"/>
    <n v="522"/>
    <n v="513"/>
    <n v="625.12"/>
    <n v="542.43150000000003"/>
  </r>
  <r>
    <x v="5"/>
    <d v="2018-06-01T00:00:00"/>
    <x v="12"/>
    <x v="0"/>
    <n v="469"/>
    <n v="453"/>
    <n v="590.34699999999998"/>
    <n v="487.33674999999999"/>
  </r>
  <r>
    <x v="5"/>
    <d v="2018-06-01T00:00:00"/>
    <x v="13"/>
    <x v="0"/>
    <n v="415"/>
    <n v="389"/>
    <n v="546.66875000000005"/>
    <n v="429.64350000000002"/>
  </r>
  <r>
    <x v="5"/>
    <d v="2018-06-01T00:00:00"/>
    <x v="14"/>
    <x v="0"/>
    <n v="336"/>
    <n v="333"/>
    <n v="529.21"/>
    <n v="382.75324999999998"/>
  </r>
  <r>
    <x v="5"/>
    <d v="2018-06-01T00:00:00"/>
    <x v="15"/>
    <x v="0"/>
    <n v="302"/>
    <n v="305"/>
    <n v="540.452"/>
    <n v="362.4615"/>
  </r>
  <r>
    <x v="5"/>
    <d v="2018-06-01T00:00:00"/>
    <x v="16"/>
    <x v="0"/>
    <n v="230"/>
    <n v="232"/>
    <n v="498.98575"/>
    <n v="301.37425000000002"/>
  </r>
  <r>
    <x v="5"/>
    <d v="2018-06-01T00:00:00"/>
    <x v="17"/>
    <x v="0"/>
    <n v="200"/>
    <n v="259"/>
    <n v="532.29250000000002"/>
    <n v="319.2645"/>
  </r>
  <r>
    <x v="5"/>
    <d v="2018-06-01T00:00:00"/>
    <x v="18"/>
    <x v="0"/>
    <n v="180"/>
    <n v="270"/>
    <n v="545.39474999999993"/>
    <n v="325.35924999999997"/>
  </r>
  <r>
    <x v="5"/>
    <d v="2018-06-01T00:00:00"/>
    <x v="19"/>
    <x v="0"/>
    <n v="261"/>
    <n v="201"/>
    <n v="426.64150000000001"/>
    <n v="230.4315"/>
  </r>
  <r>
    <x v="5"/>
    <d v="2018-06-01T00:00:00"/>
    <x v="20"/>
    <x v="0"/>
    <n v="241"/>
    <n v="197"/>
    <n v="312.62374999999997"/>
    <n v="206.81049999999999"/>
  </r>
  <r>
    <x v="5"/>
    <d v="2018-06-01T00:00:00"/>
    <x v="21"/>
    <x v="0"/>
    <n v="185"/>
    <n v="197"/>
    <n v="213.11725000000001"/>
    <n v="198.4015"/>
  </r>
  <r>
    <x v="5"/>
    <d v="2018-06-01T00:00:00"/>
    <x v="22"/>
    <x v="0"/>
    <n v="234"/>
    <n v="235"/>
    <n v="235"/>
    <n v="235"/>
  </r>
  <r>
    <x v="5"/>
    <d v="2018-06-01T00:00:00"/>
    <x v="23"/>
    <x v="0"/>
    <n v="240"/>
    <n v="207"/>
    <n v="207"/>
    <n v="207"/>
  </r>
  <r>
    <x v="5"/>
    <d v="2018-06-01T00:00:00"/>
    <x v="0"/>
    <x v="1"/>
    <n v="470"/>
    <n v="451"/>
    <n v="451"/>
    <n v="451"/>
  </r>
  <r>
    <x v="5"/>
    <d v="2018-06-01T00:00:00"/>
    <x v="1"/>
    <x v="1"/>
    <n v="378"/>
    <n v="348"/>
    <n v="348"/>
    <n v="348"/>
  </r>
  <r>
    <x v="5"/>
    <d v="2018-06-01T00:00:00"/>
    <x v="2"/>
    <x v="1"/>
    <n v="269"/>
    <n v="310"/>
    <n v="310"/>
    <n v="310"/>
  </r>
  <r>
    <x v="5"/>
    <d v="2018-06-01T00:00:00"/>
    <x v="3"/>
    <x v="1"/>
    <n v="218"/>
    <n v="212"/>
    <n v="212"/>
    <n v="212"/>
  </r>
  <r>
    <x v="5"/>
    <d v="2018-06-01T00:00:00"/>
    <x v="4"/>
    <x v="1"/>
    <n v="155"/>
    <n v="188"/>
    <n v="188"/>
    <n v="188"/>
  </r>
  <r>
    <x v="5"/>
    <d v="2018-06-01T00:00:00"/>
    <x v="5"/>
    <x v="1"/>
    <n v="168"/>
    <n v="203"/>
    <n v="203"/>
    <n v="203"/>
  </r>
  <r>
    <x v="5"/>
    <d v="2018-06-01T00:00:00"/>
    <x v="6"/>
    <x v="1"/>
    <n v="198"/>
    <n v="193"/>
    <n v="211.21950000000001"/>
    <n v="194.4015"/>
  </r>
  <r>
    <x v="5"/>
    <d v="2018-06-01T00:00:00"/>
    <x v="7"/>
    <x v="1"/>
    <n v="145"/>
    <n v="194"/>
    <n v="338.35450000000003"/>
    <n v="205.21199999999999"/>
  </r>
  <r>
    <x v="5"/>
    <d v="2018-06-01T00:00:00"/>
    <x v="8"/>
    <x v="1"/>
    <n v="226"/>
    <n v="222"/>
    <n v="500.89850000000001"/>
    <n v="254.93525"/>
  </r>
  <r>
    <x v="5"/>
    <d v="2018-06-01T00:00:00"/>
    <x v="9"/>
    <x v="1"/>
    <n v="241"/>
    <n v="269"/>
    <n v="501.649"/>
    <n v="313.84800000000001"/>
  </r>
  <r>
    <x v="5"/>
    <d v="2018-06-01T00:00:00"/>
    <x v="10"/>
    <x v="1"/>
    <n v="177"/>
    <n v="173"/>
    <n v="344.68375000000003"/>
    <n v="214.34424999999999"/>
  </r>
  <r>
    <x v="5"/>
    <d v="2018-06-01T00:00:00"/>
    <x v="11"/>
    <x v="1"/>
    <n v="145"/>
    <n v="141"/>
    <n v="295.86574999999999"/>
    <n v="178.13974999999999"/>
  </r>
  <r>
    <x v="5"/>
    <d v="2018-06-01T00:00:00"/>
    <x v="12"/>
    <x v="1"/>
    <n v="164"/>
    <n v="150"/>
    <n v="285.24475000000001"/>
    <n v="189.24199999999999"/>
  </r>
  <r>
    <x v="5"/>
    <d v="2018-06-01T00:00:00"/>
    <x v="13"/>
    <x v="1"/>
    <n v="338"/>
    <n v="441"/>
    <n v="584.65374999999995"/>
    <n v="487.95024999999998"/>
  </r>
  <r>
    <x v="5"/>
    <d v="2018-06-01T00:00:00"/>
    <x v="14"/>
    <x v="1"/>
    <n v="220"/>
    <n v="225"/>
    <n v="391.77850000000001"/>
    <n v="278.95774999999998"/>
  </r>
  <r>
    <x v="5"/>
    <d v="2018-06-01T00:00:00"/>
    <x v="15"/>
    <x v="1"/>
    <n v="228"/>
    <n v="237"/>
    <n v="429.00549999999998"/>
    <n v="299.36675000000002"/>
  </r>
  <r>
    <x v="5"/>
    <d v="2018-06-01T00:00:00"/>
    <x v="16"/>
    <x v="1"/>
    <n v="258"/>
    <n v="253"/>
    <n v="445.00549999999998"/>
    <n v="323.77575000000002"/>
  </r>
  <r>
    <x v="5"/>
    <d v="2018-06-01T00:00:00"/>
    <x v="17"/>
    <x v="1"/>
    <n v="339"/>
    <n v="347"/>
    <n v="545.31224999999995"/>
    <n v="414.97275000000002"/>
  </r>
  <r>
    <x v="5"/>
    <d v="2018-06-01T00:00:00"/>
    <x v="18"/>
    <x v="1"/>
    <n v="419"/>
    <n v="409"/>
    <n v="548.44925000000001"/>
    <n v="458.75324999999998"/>
  </r>
  <r>
    <x v="5"/>
    <d v="2018-06-01T00:00:00"/>
    <x v="19"/>
    <x v="1"/>
    <n v="432"/>
    <n v="406"/>
    <n v="438.23450000000003"/>
    <n v="416.51125000000002"/>
  </r>
  <r>
    <x v="5"/>
    <d v="2018-06-01T00:00:00"/>
    <x v="20"/>
    <x v="1"/>
    <n v="393"/>
    <n v="343"/>
    <n v="331.08724999999998"/>
    <n v="340.197"/>
  </r>
  <r>
    <x v="5"/>
    <d v="2018-06-01T00:00:00"/>
    <x v="21"/>
    <x v="1"/>
    <n v="531"/>
    <n v="523"/>
    <n v="520.197"/>
    <n v="522.29925000000003"/>
  </r>
  <r>
    <x v="5"/>
    <d v="2018-06-01T00:00:00"/>
    <x v="22"/>
    <x v="1"/>
    <n v="575"/>
    <n v="563"/>
    <n v="563"/>
    <n v="563"/>
  </r>
  <r>
    <x v="5"/>
    <d v="2018-06-01T00:00:00"/>
    <x v="23"/>
    <x v="1"/>
    <n v="569"/>
    <n v="487"/>
    <n v="487"/>
    <n v="487"/>
  </r>
  <r>
    <x v="6"/>
    <d v="2018-07-01T00:00:00"/>
    <x v="0"/>
    <x v="0"/>
    <n v="231"/>
    <n v="196"/>
    <n v="196"/>
    <n v="196"/>
  </r>
  <r>
    <x v="6"/>
    <d v="2018-07-01T00:00:00"/>
    <x v="1"/>
    <x v="0"/>
    <n v="203"/>
    <n v="155"/>
    <n v="155"/>
    <n v="155"/>
  </r>
  <r>
    <x v="6"/>
    <d v="2018-07-01T00:00:00"/>
    <x v="2"/>
    <x v="0"/>
    <n v="160"/>
    <n v="145"/>
    <n v="145"/>
    <n v="145"/>
  </r>
  <r>
    <x v="6"/>
    <d v="2018-07-01T00:00:00"/>
    <x v="3"/>
    <x v="0"/>
    <n v="141"/>
    <n v="178"/>
    <n v="178"/>
    <n v="178"/>
  </r>
  <r>
    <x v="6"/>
    <d v="2018-07-01T00:00:00"/>
    <x v="4"/>
    <x v="0"/>
    <n v="229"/>
    <n v="222"/>
    <n v="222"/>
    <n v="222"/>
  </r>
  <r>
    <x v="6"/>
    <d v="2018-07-01T00:00:00"/>
    <x v="5"/>
    <x v="0"/>
    <n v="320"/>
    <n v="303"/>
    <n v="303"/>
    <n v="303"/>
  </r>
  <r>
    <x v="6"/>
    <d v="2018-07-01T00:00:00"/>
    <x v="6"/>
    <x v="0"/>
    <n v="445"/>
    <n v="358"/>
    <n v="349.74400000000003"/>
    <n v="355.24799999999999"/>
  </r>
  <r>
    <x v="6"/>
    <d v="2018-07-01T00:00:00"/>
    <x v="7"/>
    <x v="0"/>
    <n v="404"/>
    <n v="387"/>
    <n v="334.71199999999999"/>
    <n v="370.488"/>
  </r>
  <r>
    <x v="6"/>
    <d v="2018-07-01T00:00:00"/>
    <x v="8"/>
    <x v="0"/>
    <n v="461"/>
    <n v="430"/>
    <n v="399.72800000000001"/>
    <n v="422.43200000000002"/>
  </r>
  <r>
    <x v="6"/>
    <d v="2018-07-01T00:00:00"/>
    <x v="9"/>
    <x v="0"/>
    <n v="549"/>
    <n v="498"/>
    <n v="546.16"/>
    <n v="509.69600000000003"/>
  </r>
  <r>
    <x v="6"/>
    <d v="2018-07-01T00:00:00"/>
    <x v="10"/>
    <x v="0"/>
    <n v="579"/>
    <n v="560"/>
    <n v="616.41599999999994"/>
    <n v="571.69600000000003"/>
  </r>
  <r>
    <x v="6"/>
    <d v="2018-07-01T00:00:00"/>
    <x v="11"/>
    <x v="0"/>
    <n v="547"/>
    <n v="554"/>
    <n v="640"/>
    <n v="569.13599999999997"/>
  </r>
  <r>
    <x v="6"/>
    <d v="2018-07-01T00:00:00"/>
    <x v="12"/>
    <x v="0"/>
    <n v="455"/>
    <n v="463"/>
    <n v="573.76800000000003"/>
    <n v="490.52"/>
  </r>
  <r>
    <x v="6"/>
    <d v="2018-07-01T00:00:00"/>
    <x v="13"/>
    <x v="0"/>
    <n v="390"/>
    <n v="411"/>
    <n v="553.41599999999994"/>
    <n v="446.77600000000001"/>
  </r>
  <r>
    <x v="6"/>
    <d v="2018-07-01T00:00:00"/>
    <x v="14"/>
    <x v="0"/>
    <n v="342"/>
    <n v="327"/>
    <n v="501.06399999999996"/>
    <n v="372.40800000000002"/>
  </r>
  <r>
    <x v="6"/>
    <d v="2018-07-01T00:00:00"/>
    <x v="15"/>
    <x v="0"/>
    <n v="289"/>
    <n v="269"/>
    <n v="476.77600000000001"/>
    <n v="317.84800000000001"/>
  </r>
  <r>
    <x v="6"/>
    <d v="2018-07-01T00:00:00"/>
    <x v="16"/>
    <x v="0"/>
    <n v="245"/>
    <n v="250"/>
    <n v="471.536"/>
    <n v="295.40800000000002"/>
  </r>
  <r>
    <x v="6"/>
    <d v="2018-07-01T00:00:00"/>
    <x v="17"/>
    <x v="0"/>
    <n v="187"/>
    <n v="249"/>
    <n v="462.96799999999996"/>
    <n v="288.904"/>
  </r>
  <r>
    <x v="6"/>
    <d v="2018-07-01T00:00:00"/>
    <x v="18"/>
    <x v="0"/>
    <n v="205"/>
    <n v="201"/>
    <n v="423.22399999999999"/>
    <n v="238.84"/>
  </r>
  <r>
    <x v="6"/>
    <d v="2018-07-01T00:00:00"/>
    <x v="19"/>
    <x v="0"/>
    <n v="197"/>
    <n v="180"/>
    <n v="376.08000000000004"/>
    <n v="199.26400000000001"/>
  </r>
  <r>
    <x v="6"/>
    <d v="2018-07-01T00:00:00"/>
    <x v="20"/>
    <x v="0"/>
    <n v="198"/>
    <n v="210"/>
    <n v="307.00799999999998"/>
    <n v="216.19200000000001"/>
  </r>
  <r>
    <x v="6"/>
    <d v="2018-07-01T00:00:00"/>
    <x v="21"/>
    <x v="0"/>
    <n v="160"/>
    <n v="147"/>
    <n v="159.38400000000001"/>
    <n v="147.68799999999999"/>
  </r>
  <r>
    <x v="6"/>
    <d v="2018-07-01T00:00:00"/>
    <x v="22"/>
    <x v="0"/>
    <n v="216"/>
    <n v="218"/>
    <n v="218"/>
    <n v="218"/>
  </r>
  <r>
    <x v="6"/>
    <d v="2018-07-01T00:00:00"/>
    <x v="23"/>
    <x v="0"/>
    <n v="137"/>
    <n v="109"/>
    <n v="109"/>
    <n v="109"/>
  </r>
  <r>
    <x v="6"/>
    <d v="2018-07-01T00:00:00"/>
    <x v="0"/>
    <x v="1"/>
    <n v="438"/>
    <n v="438"/>
    <n v="438"/>
    <n v="438"/>
  </r>
  <r>
    <x v="6"/>
    <d v="2018-07-01T00:00:00"/>
    <x v="1"/>
    <x v="1"/>
    <n v="337"/>
    <n v="346"/>
    <n v="346"/>
    <n v="346"/>
  </r>
  <r>
    <x v="6"/>
    <d v="2018-07-01T00:00:00"/>
    <x v="2"/>
    <x v="1"/>
    <n v="276"/>
    <n v="263"/>
    <n v="263"/>
    <n v="263"/>
  </r>
  <r>
    <x v="6"/>
    <d v="2018-07-01T00:00:00"/>
    <x v="3"/>
    <x v="1"/>
    <n v="195"/>
    <n v="227"/>
    <n v="227"/>
    <n v="227"/>
  </r>
  <r>
    <x v="6"/>
    <d v="2018-07-01T00:00:00"/>
    <x v="4"/>
    <x v="1"/>
    <n v="159"/>
    <n v="184"/>
    <n v="184"/>
    <n v="184"/>
  </r>
  <r>
    <x v="6"/>
    <d v="2018-07-01T00:00:00"/>
    <x v="5"/>
    <x v="1"/>
    <n v="161"/>
    <n v="192"/>
    <n v="192"/>
    <n v="192"/>
  </r>
  <r>
    <x v="6"/>
    <d v="2018-07-01T00:00:00"/>
    <x v="6"/>
    <x v="1"/>
    <n v="206"/>
    <n v="178"/>
    <n v="191.072"/>
    <n v="178.68799999999999"/>
  </r>
  <r>
    <x v="6"/>
    <d v="2018-07-01T00:00:00"/>
    <x v="7"/>
    <x v="1"/>
    <n v="157"/>
    <n v="163"/>
    <n v="273.08"/>
    <n v="169.88"/>
  </r>
  <r>
    <x v="6"/>
    <d v="2018-07-01T00:00:00"/>
    <x v="8"/>
    <x v="1"/>
    <n v="255"/>
    <n v="232"/>
    <n v="467.29599999999999"/>
    <n v="254.01599999999999"/>
  </r>
  <r>
    <x v="6"/>
    <d v="2018-07-01T00:00:00"/>
    <x v="9"/>
    <x v="1"/>
    <n v="220"/>
    <n v="202"/>
    <n v="382.25599999999997"/>
    <n v="226.07999999999998"/>
  </r>
  <r>
    <x v="6"/>
    <d v="2018-07-01T00:00:00"/>
    <x v="10"/>
    <x v="1"/>
    <n v="153"/>
    <n v="118"/>
    <n v="259.72800000000001"/>
    <n v="137.26400000000001"/>
  </r>
  <r>
    <x v="6"/>
    <d v="2018-07-01T00:00:00"/>
    <x v="11"/>
    <x v="1"/>
    <n v="227"/>
    <n v="222"/>
    <n v="334.14400000000001"/>
    <n v="237.82400000000001"/>
  </r>
  <r>
    <x v="6"/>
    <d v="2018-07-01T00:00:00"/>
    <x v="12"/>
    <x v="1"/>
    <n v="138"/>
    <n v="142"/>
    <n v="240.38400000000001"/>
    <n v="164.01599999999999"/>
  </r>
  <r>
    <x v="6"/>
    <d v="2018-07-01T00:00:00"/>
    <x v="13"/>
    <x v="1"/>
    <n v="173"/>
    <n v="178"/>
    <n v="299.77600000000001"/>
    <n v="210.33600000000001"/>
  </r>
  <r>
    <x v="6"/>
    <d v="2018-07-01T00:00:00"/>
    <x v="14"/>
    <x v="1"/>
    <n v="222"/>
    <n v="200"/>
    <n v="350.67200000000003"/>
    <n v="236.464"/>
  </r>
  <r>
    <x v="6"/>
    <d v="2018-07-01T00:00:00"/>
    <x v="15"/>
    <x v="1"/>
    <n v="227"/>
    <n v="217"/>
    <n v="390.37599999999998"/>
    <n v="258.27999999999997"/>
  </r>
  <r>
    <x v="6"/>
    <d v="2018-07-01T00:00:00"/>
    <x v="16"/>
    <x v="1"/>
    <n v="269"/>
    <n v="266"/>
    <n v="440.75200000000001"/>
    <n v="307.96800000000002"/>
  </r>
  <r>
    <x v="6"/>
    <d v="2018-07-01T00:00:00"/>
    <x v="17"/>
    <x v="1"/>
    <n v="321"/>
    <n v="362"/>
    <n v="527.80799999999999"/>
    <n v="397.77600000000001"/>
  </r>
  <r>
    <x v="6"/>
    <d v="2018-07-01T00:00:00"/>
    <x v="18"/>
    <x v="1"/>
    <n v="427"/>
    <n v="443"/>
    <n v="546.88800000000003"/>
    <n v="462.952"/>
  </r>
  <r>
    <x v="6"/>
    <d v="2018-07-01T00:00:00"/>
    <x v="19"/>
    <x v="1"/>
    <n v="424"/>
    <n v="386"/>
    <n v="377.74400000000003"/>
    <n v="383.24799999999999"/>
  </r>
  <r>
    <x v="6"/>
    <d v="2018-07-01T00:00:00"/>
    <x v="20"/>
    <x v="1"/>
    <n v="375"/>
    <n v="363"/>
    <n v="341.67200000000003"/>
    <n v="358.87200000000001"/>
  </r>
  <r>
    <x v="6"/>
    <d v="2018-07-01T00:00:00"/>
    <x v="21"/>
    <x v="1"/>
    <n v="526"/>
    <n v="514"/>
    <n v="510.56"/>
    <n v="513.31200000000001"/>
  </r>
  <r>
    <x v="6"/>
    <d v="2018-07-01T00:00:00"/>
    <x v="22"/>
    <x v="1"/>
    <n v="617"/>
    <n v="567"/>
    <n v="567"/>
    <n v="567"/>
  </r>
  <r>
    <x v="6"/>
    <d v="2018-07-01T00:00:00"/>
    <x v="23"/>
    <x v="1"/>
    <n v="548"/>
    <n v="497"/>
    <n v="497"/>
    <n v="497"/>
  </r>
  <r>
    <x v="7"/>
    <d v="2018-08-01T00:00:00"/>
    <x v="0"/>
    <x v="0"/>
    <n v="250"/>
    <n v="254"/>
    <n v="254"/>
    <n v="254"/>
  </r>
  <r>
    <x v="7"/>
    <d v="2018-08-01T00:00:00"/>
    <x v="1"/>
    <x v="0"/>
    <n v="146"/>
    <n v="148"/>
    <n v="148"/>
    <n v="148"/>
  </r>
  <r>
    <x v="7"/>
    <d v="2018-08-01T00:00:00"/>
    <x v="2"/>
    <x v="0"/>
    <n v="128"/>
    <n v="140"/>
    <n v="140"/>
    <n v="140"/>
  </r>
  <r>
    <x v="7"/>
    <d v="2018-08-01T00:00:00"/>
    <x v="3"/>
    <x v="0"/>
    <n v="178"/>
    <n v="193"/>
    <n v="193"/>
    <n v="193"/>
  </r>
  <r>
    <x v="7"/>
    <d v="2018-08-01T00:00:00"/>
    <x v="4"/>
    <x v="0"/>
    <n v="245"/>
    <n v="239"/>
    <n v="239"/>
    <n v="239"/>
  </r>
  <r>
    <x v="7"/>
    <d v="2018-08-01T00:00:00"/>
    <x v="5"/>
    <x v="0"/>
    <n v="414"/>
    <n v="375"/>
    <n v="375"/>
    <n v="375"/>
  </r>
  <r>
    <x v="7"/>
    <d v="2018-08-01T00:00:00"/>
    <x v="6"/>
    <x v="0"/>
    <n v="533"/>
    <n v="473"/>
    <n v="467.34399999999999"/>
    <n v="470.87900000000002"/>
  </r>
  <r>
    <x v="7"/>
    <d v="2018-08-01T00:00:00"/>
    <x v="7"/>
    <x v="0"/>
    <n v="371"/>
    <n v="376"/>
    <n v="332.166"/>
    <n v="361.15300000000002"/>
  </r>
  <r>
    <x v="7"/>
    <d v="2018-08-01T00:00:00"/>
    <x v="8"/>
    <x v="0"/>
    <n v="439"/>
    <n v="448"/>
    <n v="391.44"/>
    <n v="433.15300000000002"/>
  </r>
  <r>
    <x v="7"/>
    <d v="2018-08-01T00:00:00"/>
    <x v="9"/>
    <x v="0"/>
    <n v="456"/>
    <n v="487"/>
    <n v="520.93600000000004"/>
    <n v="501.84699999999998"/>
  </r>
  <r>
    <x v="7"/>
    <d v="2018-08-01T00:00:00"/>
    <x v="10"/>
    <x v="0"/>
    <n v="567"/>
    <n v="603"/>
    <n v="664.50900000000001"/>
    <n v="617.84699999999998"/>
  </r>
  <r>
    <x v="7"/>
    <d v="2018-08-01T00:00:00"/>
    <x v="11"/>
    <x v="0"/>
    <n v="550"/>
    <n v="576"/>
    <n v="679.22199999999998"/>
    <n v="592.96799999999996"/>
  </r>
  <r>
    <x v="7"/>
    <d v="2018-08-01T00:00:00"/>
    <x v="12"/>
    <x v="0"/>
    <n v="515"/>
    <n v="502"/>
    <n v="600.98"/>
    <n v="521.08899999999994"/>
  </r>
  <r>
    <x v="7"/>
    <d v="2018-08-01T00:00:00"/>
    <x v="13"/>
    <x v="0"/>
    <n v="449"/>
    <n v="434"/>
    <n v="557.72500000000002"/>
    <n v="466.52199999999999"/>
  </r>
  <r>
    <x v="7"/>
    <d v="2018-08-01T00:00:00"/>
    <x v="14"/>
    <x v="0"/>
    <n v="332"/>
    <n v="382"/>
    <n v="558.04300000000001"/>
    <n v="433.61099999999999"/>
  </r>
  <r>
    <x v="7"/>
    <d v="2018-08-01T00:00:00"/>
    <x v="15"/>
    <x v="0"/>
    <n v="280"/>
    <n v="296"/>
    <n v="517.99800000000005"/>
    <n v="356.80200000000002"/>
  </r>
  <r>
    <x v="7"/>
    <d v="2018-08-01T00:00:00"/>
    <x v="16"/>
    <x v="0"/>
    <n v="256"/>
    <n v="265"/>
    <n v="502.55200000000002"/>
    <n v="314.49"/>
  </r>
  <r>
    <x v="7"/>
    <d v="2018-08-01T00:00:00"/>
    <x v="17"/>
    <x v="0"/>
    <n v="214"/>
    <n v="218"/>
    <n v="448.48199999999997"/>
    <n v="257.59199999999998"/>
  </r>
  <r>
    <x v="7"/>
    <d v="2018-08-01T00:00:00"/>
    <x v="18"/>
    <x v="0"/>
    <n v="208"/>
    <n v="224"/>
    <n v="470.74299999999999"/>
    <n v="256.52199999999999"/>
  </r>
  <r>
    <x v="7"/>
    <d v="2018-08-01T00:00:00"/>
    <x v="19"/>
    <x v="0"/>
    <n v="272"/>
    <n v="271"/>
    <n v="463.30399999999997"/>
    <n v="285.84699999999998"/>
  </r>
  <r>
    <x v="7"/>
    <d v="2018-08-01T00:00:00"/>
    <x v="20"/>
    <x v="0"/>
    <n v="202"/>
    <n v="199"/>
    <n v="264.75099999999998"/>
    <n v="201.828"/>
  </r>
  <r>
    <x v="7"/>
    <d v="2018-08-01T00:00:00"/>
    <x v="21"/>
    <x v="0"/>
    <n v="119"/>
    <n v="117"/>
    <n v="123.363"/>
    <n v="117"/>
  </r>
  <r>
    <x v="7"/>
    <d v="2018-08-01T00:00:00"/>
    <x v="22"/>
    <x v="0"/>
    <n v="163"/>
    <n v="165"/>
    <n v="165"/>
    <n v="165"/>
  </r>
  <r>
    <x v="7"/>
    <d v="2018-08-01T00:00:00"/>
    <x v="23"/>
    <x v="0"/>
    <n v="173"/>
    <n v="175"/>
    <n v="175"/>
    <n v="175"/>
  </r>
  <r>
    <x v="7"/>
    <d v="2018-08-01T00:00:00"/>
    <x v="0"/>
    <x v="1"/>
    <n v="437"/>
    <n v="440"/>
    <n v="440"/>
    <n v="440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70"/>
    <n v="270"/>
  </r>
  <r>
    <x v="7"/>
    <d v="2018-08-01T00:00:00"/>
    <x v="3"/>
    <x v="1"/>
    <n v="195"/>
    <n v="227"/>
    <n v="227"/>
    <n v="227"/>
  </r>
  <r>
    <x v="7"/>
    <d v="2018-08-01T00:00:00"/>
    <x v="4"/>
    <x v="1"/>
    <n v="150"/>
    <n v="176"/>
    <n v="176"/>
    <n v="176"/>
  </r>
  <r>
    <x v="7"/>
    <d v="2018-08-01T00:00:00"/>
    <x v="5"/>
    <x v="1"/>
    <n v="187"/>
    <n v="181"/>
    <n v="181"/>
    <n v="181"/>
  </r>
  <r>
    <x v="7"/>
    <d v="2018-08-01T00:00:00"/>
    <x v="6"/>
    <x v="1"/>
    <n v="207"/>
    <n v="204"/>
    <n v="213.191"/>
    <n v="204"/>
  </r>
  <r>
    <x v="7"/>
    <d v="2018-08-01T00:00:00"/>
    <x v="7"/>
    <x v="1"/>
    <n v="191"/>
    <n v="187"/>
    <n v="280.32400000000001"/>
    <n v="191.24199999999999"/>
  </r>
  <r>
    <x v="7"/>
    <d v="2018-08-01T00:00:00"/>
    <x v="8"/>
    <x v="1"/>
    <n v="224"/>
    <n v="222"/>
    <n v="478.64100000000002"/>
    <n v="244.624"/>
  </r>
  <r>
    <x v="7"/>
    <d v="2018-08-01T00:00:00"/>
    <x v="9"/>
    <x v="1"/>
    <n v="236"/>
    <n v="234"/>
    <n v="453.16999999999996"/>
    <n v="262.27999999999997"/>
  </r>
  <r>
    <x v="7"/>
    <d v="2018-08-01T00:00:00"/>
    <x v="10"/>
    <x v="1"/>
    <n v="218"/>
    <n v="209"/>
    <n v="358.17700000000002"/>
    <n v="228.79599999999999"/>
  </r>
  <r>
    <x v="7"/>
    <d v="2018-08-01T00:00:00"/>
    <x v="11"/>
    <x v="1"/>
    <n v="169"/>
    <n v="169"/>
    <n v="282.827"/>
    <n v="187.38200000000001"/>
  </r>
  <r>
    <x v="7"/>
    <d v="2018-08-01T00:00:00"/>
    <x v="12"/>
    <x v="1"/>
    <n v="189"/>
    <n v="170"/>
    <n v="276.05"/>
    <n v="190.50299999999999"/>
  </r>
  <r>
    <x v="7"/>
    <d v="2018-08-01T00:00:00"/>
    <x v="13"/>
    <x v="1"/>
    <n v="227"/>
    <n v="237"/>
    <n v="355.77600000000001"/>
    <n v="267.40100000000001"/>
  </r>
  <r>
    <x v="7"/>
    <d v="2018-08-01T00:00:00"/>
    <x v="14"/>
    <x v="1"/>
    <n v="200"/>
    <n v="223"/>
    <n v="368.642"/>
    <n v="256.93599999999998"/>
  </r>
  <r>
    <x v="7"/>
    <d v="2018-08-01T00:00:00"/>
    <x v="15"/>
    <x v="1"/>
    <n v="211"/>
    <n v="223"/>
    <n v="408.23400000000004"/>
    <n v="261.88499999999999"/>
  </r>
  <r>
    <x v="7"/>
    <d v="2018-08-01T00:00:00"/>
    <x v="16"/>
    <x v="1"/>
    <n v="283"/>
    <n v="315"/>
    <n v="515.78800000000001"/>
    <n v="363.07600000000002"/>
  </r>
  <r>
    <x v="7"/>
    <d v="2018-08-01T00:00:00"/>
    <x v="17"/>
    <x v="1"/>
    <n v="363"/>
    <n v="390"/>
    <n v="565.33600000000001"/>
    <n v="426.76400000000001"/>
  </r>
  <r>
    <x v="7"/>
    <d v="2018-08-01T00:00:00"/>
    <x v="18"/>
    <x v="1"/>
    <n v="425"/>
    <n v="451"/>
    <n v="531.59799999999996"/>
    <n v="460.89800000000002"/>
  </r>
  <r>
    <x v="7"/>
    <d v="2018-08-01T00:00:00"/>
    <x v="19"/>
    <x v="1"/>
    <n v="418"/>
    <n v="451"/>
    <n v="426.255"/>
    <n v="442.51600000000002"/>
  </r>
  <r>
    <x v="7"/>
    <d v="2018-08-01T00:00:00"/>
    <x v="20"/>
    <x v="1"/>
    <n v="439"/>
    <n v="452"/>
    <n v="438.56700000000001"/>
    <n v="449.17200000000003"/>
  </r>
  <r>
    <x v="7"/>
    <d v="2018-08-01T00:00:00"/>
    <x v="21"/>
    <x v="1"/>
    <n v="562"/>
    <n v="569"/>
    <n v="568.29300000000001"/>
    <n v="569"/>
  </r>
  <r>
    <x v="7"/>
    <d v="2018-08-01T00:00:00"/>
    <x v="22"/>
    <x v="1"/>
    <n v="594"/>
    <n v="588"/>
    <n v="588"/>
    <n v="588"/>
  </r>
  <r>
    <x v="7"/>
    <d v="2018-08-01T00:00:00"/>
    <x v="23"/>
    <x v="1"/>
    <n v="536"/>
    <n v="528"/>
    <n v="528"/>
    <n v="528"/>
  </r>
  <r>
    <x v="8"/>
    <d v="2018-09-01T00:00:00"/>
    <x v="0"/>
    <x v="0"/>
    <n v="238"/>
    <n v="0"/>
    <n v="0"/>
    <n v="0"/>
  </r>
  <r>
    <x v="8"/>
    <d v="2018-09-01T00:00:00"/>
    <x v="1"/>
    <x v="0"/>
    <n v="165"/>
    <n v="0"/>
    <n v="0"/>
    <n v="0"/>
  </r>
  <r>
    <x v="8"/>
    <d v="2018-09-01T00:00:00"/>
    <x v="2"/>
    <x v="0"/>
    <n v="137"/>
    <n v="0"/>
    <n v="0"/>
    <n v="0"/>
  </r>
  <r>
    <x v="8"/>
    <d v="2018-09-01T00:00:00"/>
    <x v="3"/>
    <x v="0"/>
    <n v="176"/>
    <n v="0"/>
    <n v="0"/>
    <n v="0"/>
  </r>
  <r>
    <x v="8"/>
    <d v="2018-09-01T00:00:00"/>
    <x v="4"/>
    <x v="0"/>
    <n v="245"/>
    <n v="0"/>
    <n v="0"/>
    <n v="0"/>
  </r>
  <r>
    <x v="8"/>
    <d v="2018-09-01T00:00:00"/>
    <x v="5"/>
    <x v="0"/>
    <n v="427"/>
    <n v="0"/>
    <n v="0"/>
    <n v="0"/>
  </r>
  <r>
    <x v="8"/>
    <d v="2018-09-01T00:00:00"/>
    <x v="6"/>
    <x v="0"/>
    <n v="570"/>
    <n v="0"/>
    <n v="0"/>
    <n v="0"/>
  </r>
  <r>
    <x v="8"/>
    <d v="2018-09-01T00:00:00"/>
    <x v="7"/>
    <x v="0"/>
    <n v="314"/>
    <n v="0"/>
    <n v="0"/>
    <n v="0"/>
  </r>
  <r>
    <x v="8"/>
    <d v="2018-09-01T00:00:00"/>
    <x v="8"/>
    <x v="0"/>
    <n v="428"/>
    <n v="0"/>
    <n v="0"/>
    <n v="0"/>
  </r>
  <r>
    <x v="8"/>
    <d v="2018-09-01T00:00:00"/>
    <x v="9"/>
    <x v="0"/>
    <n v="474"/>
    <n v="0"/>
    <n v="0"/>
    <n v="0"/>
  </r>
  <r>
    <x v="8"/>
    <d v="2018-09-01T00:00:00"/>
    <x v="10"/>
    <x v="0"/>
    <n v="468"/>
    <n v="0"/>
    <n v="0"/>
    <n v="0"/>
  </r>
  <r>
    <x v="8"/>
    <d v="2018-09-01T00:00:00"/>
    <x v="11"/>
    <x v="0"/>
    <n v="484"/>
    <n v="0"/>
    <n v="0"/>
    <n v="0"/>
  </r>
  <r>
    <x v="8"/>
    <d v="2018-09-01T00:00:00"/>
    <x v="12"/>
    <x v="0"/>
    <n v="460"/>
    <n v="0"/>
    <n v="0"/>
    <n v="0"/>
  </r>
  <r>
    <x v="8"/>
    <d v="2018-09-01T00:00:00"/>
    <x v="13"/>
    <x v="0"/>
    <n v="394"/>
    <n v="0"/>
    <n v="0"/>
    <n v="0"/>
  </r>
  <r>
    <x v="8"/>
    <d v="2018-09-01T00:00:00"/>
    <x v="14"/>
    <x v="0"/>
    <n v="332"/>
    <n v="0"/>
    <n v="0"/>
    <n v="0"/>
  </r>
  <r>
    <x v="8"/>
    <d v="2018-09-01T00:00:00"/>
    <x v="15"/>
    <x v="0"/>
    <n v="299"/>
    <n v="0"/>
    <n v="0"/>
    <n v="0"/>
  </r>
  <r>
    <x v="8"/>
    <d v="2018-09-01T00:00:00"/>
    <x v="16"/>
    <x v="0"/>
    <n v="258"/>
    <n v="0"/>
    <n v="0"/>
    <n v="0"/>
  </r>
  <r>
    <x v="8"/>
    <d v="2018-09-01T00:00:00"/>
    <x v="17"/>
    <x v="0"/>
    <n v="216"/>
    <n v="0"/>
    <n v="0"/>
    <n v="0"/>
  </r>
  <r>
    <x v="8"/>
    <d v="2018-09-01T00:00:00"/>
    <x v="18"/>
    <x v="0"/>
    <n v="202"/>
    <n v="0"/>
    <n v="0"/>
    <n v="0"/>
  </r>
  <r>
    <x v="8"/>
    <d v="2018-09-01T00:00:00"/>
    <x v="19"/>
    <x v="0"/>
    <n v="265"/>
    <n v="0"/>
    <n v="0"/>
    <n v="0"/>
  </r>
  <r>
    <x v="8"/>
    <d v="2018-09-01T00:00:00"/>
    <x v="20"/>
    <x v="0"/>
    <n v="169"/>
    <n v="0"/>
    <n v="0"/>
    <n v="0"/>
  </r>
  <r>
    <x v="8"/>
    <d v="2018-09-01T00:00:00"/>
    <x v="21"/>
    <x v="0"/>
    <n v="185"/>
    <n v="0"/>
    <n v="0"/>
    <n v="0"/>
  </r>
  <r>
    <x v="8"/>
    <d v="2018-09-01T00:00:00"/>
    <x v="22"/>
    <x v="0"/>
    <n v="227"/>
    <n v="0"/>
    <n v="0"/>
    <n v="0"/>
  </r>
  <r>
    <x v="8"/>
    <d v="2018-09-01T00:00:00"/>
    <x v="23"/>
    <x v="0"/>
    <n v="245"/>
    <n v="0"/>
    <n v="0"/>
    <n v="0"/>
  </r>
  <r>
    <x v="8"/>
    <d v="2018-09-01T00:00:00"/>
    <x v="0"/>
    <x v="1"/>
    <n v="393"/>
    <n v="0"/>
    <n v="0"/>
    <n v="0"/>
  </r>
  <r>
    <x v="8"/>
    <d v="2018-09-01T00:00:00"/>
    <x v="1"/>
    <x v="1"/>
    <n v="289"/>
    <n v="0"/>
    <n v="0"/>
    <n v="0"/>
  </r>
  <r>
    <x v="8"/>
    <d v="2018-09-01T00:00:00"/>
    <x v="2"/>
    <x v="1"/>
    <n v="231"/>
    <n v="0"/>
    <n v="0"/>
    <n v="0"/>
  </r>
  <r>
    <x v="8"/>
    <d v="2018-09-01T00:00:00"/>
    <x v="3"/>
    <x v="1"/>
    <n v="171"/>
    <n v="0"/>
    <n v="0"/>
    <n v="0"/>
  </r>
  <r>
    <x v="8"/>
    <d v="2018-09-01T00:00:00"/>
    <x v="4"/>
    <x v="1"/>
    <n v="162"/>
    <n v="0"/>
    <n v="0"/>
    <n v="0"/>
  </r>
  <r>
    <x v="8"/>
    <d v="2018-09-01T00:00:00"/>
    <x v="5"/>
    <x v="1"/>
    <n v="183"/>
    <n v="0"/>
    <n v="0"/>
    <n v="0"/>
  </r>
  <r>
    <x v="8"/>
    <d v="2018-09-01T00:00:00"/>
    <x v="6"/>
    <x v="1"/>
    <n v="158"/>
    <n v="0"/>
    <n v="0"/>
    <n v="0"/>
  </r>
  <r>
    <x v="8"/>
    <d v="2018-09-01T00:00:00"/>
    <x v="7"/>
    <x v="1"/>
    <n v="218"/>
    <n v="0"/>
    <n v="0"/>
    <n v="0"/>
  </r>
  <r>
    <x v="8"/>
    <d v="2018-09-01T00:00:00"/>
    <x v="8"/>
    <x v="1"/>
    <n v="246"/>
    <n v="0"/>
    <n v="0"/>
    <n v="0"/>
  </r>
  <r>
    <x v="8"/>
    <d v="2018-09-01T00:00:00"/>
    <x v="9"/>
    <x v="1"/>
    <n v="295"/>
    <n v="0"/>
    <n v="0"/>
    <n v="0"/>
  </r>
  <r>
    <x v="8"/>
    <d v="2018-09-01T00:00:00"/>
    <x v="10"/>
    <x v="1"/>
    <n v="485"/>
    <n v="0"/>
    <n v="0"/>
    <n v="0"/>
  </r>
  <r>
    <x v="8"/>
    <d v="2018-09-01T00:00:00"/>
    <x v="11"/>
    <x v="1"/>
    <n v="252"/>
    <n v="0"/>
    <n v="0"/>
    <n v="0"/>
  </r>
  <r>
    <x v="8"/>
    <d v="2018-09-01T00:00:00"/>
    <x v="12"/>
    <x v="1"/>
    <n v="186"/>
    <n v="0"/>
    <n v="0"/>
    <n v="0"/>
  </r>
  <r>
    <x v="8"/>
    <d v="2018-09-01T00:00:00"/>
    <x v="13"/>
    <x v="1"/>
    <n v="199"/>
    <n v="0"/>
    <n v="0"/>
    <n v="0"/>
  </r>
  <r>
    <x v="8"/>
    <d v="2018-09-01T00:00:00"/>
    <x v="14"/>
    <x v="1"/>
    <n v="172"/>
    <n v="0"/>
    <n v="0"/>
    <n v="0"/>
  </r>
  <r>
    <x v="8"/>
    <d v="2018-09-01T00:00:00"/>
    <x v="15"/>
    <x v="1"/>
    <n v="221"/>
    <n v="0"/>
    <n v="0"/>
    <n v="0"/>
  </r>
  <r>
    <x v="8"/>
    <d v="2018-09-01T00:00:00"/>
    <x v="16"/>
    <x v="1"/>
    <n v="258"/>
    <n v="0"/>
    <n v="0"/>
    <n v="0"/>
  </r>
  <r>
    <x v="8"/>
    <d v="2018-09-01T00:00:00"/>
    <x v="17"/>
    <x v="1"/>
    <n v="341"/>
    <n v="0"/>
    <n v="0"/>
    <n v="0"/>
  </r>
  <r>
    <x v="8"/>
    <d v="2018-09-01T00:00:00"/>
    <x v="18"/>
    <x v="1"/>
    <n v="433"/>
    <n v="0"/>
    <n v="0"/>
    <n v="0"/>
  </r>
  <r>
    <x v="8"/>
    <d v="2018-09-01T00:00:00"/>
    <x v="19"/>
    <x v="1"/>
    <n v="359"/>
    <n v="0"/>
    <n v="0"/>
    <n v="0"/>
  </r>
  <r>
    <x v="8"/>
    <d v="2018-09-01T00:00:00"/>
    <x v="20"/>
    <x v="1"/>
    <n v="480"/>
    <n v="0"/>
    <n v="0"/>
    <n v="0"/>
  </r>
  <r>
    <x v="8"/>
    <d v="2018-09-01T00:00:00"/>
    <x v="21"/>
    <x v="1"/>
    <n v="532"/>
    <n v="0"/>
    <n v="0"/>
    <n v="0"/>
  </r>
  <r>
    <x v="8"/>
    <d v="2018-09-01T00:00:00"/>
    <x v="22"/>
    <x v="1"/>
    <n v="540"/>
    <n v="0"/>
    <n v="0"/>
    <n v="0"/>
  </r>
  <r>
    <x v="8"/>
    <d v="2018-09-01T00:00:00"/>
    <x v="23"/>
    <x v="1"/>
    <n v="502"/>
    <n v="0"/>
    <n v="0"/>
    <n v="0"/>
  </r>
  <r>
    <x v="9"/>
    <d v="2018-10-01T00:00:00"/>
    <x v="0"/>
    <x v="0"/>
    <n v="202"/>
    <n v="0"/>
    <n v="0"/>
    <n v="0"/>
  </r>
  <r>
    <x v="9"/>
    <d v="2018-10-01T00:00:00"/>
    <x v="1"/>
    <x v="0"/>
    <n v="163"/>
    <n v="0"/>
    <n v="0"/>
    <n v="0"/>
  </r>
  <r>
    <x v="9"/>
    <d v="2018-10-01T00:00:00"/>
    <x v="2"/>
    <x v="0"/>
    <n v="159"/>
    <n v="0"/>
    <n v="0"/>
    <n v="0"/>
  </r>
  <r>
    <x v="9"/>
    <d v="2018-10-01T00:00:00"/>
    <x v="3"/>
    <x v="0"/>
    <n v="207"/>
    <n v="0"/>
    <n v="0"/>
    <n v="0"/>
  </r>
  <r>
    <x v="9"/>
    <d v="2018-10-01T00:00:00"/>
    <x v="4"/>
    <x v="0"/>
    <n v="263"/>
    <n v="0"/>
    <n v="0"/>
    <n v="0"/>
  </r>
  <r>
    <x v="9"/>
    <d v="2018-10-01T00:00:00"/>
    <x v="5"/>
    <x v="0"/>
    <n v="445"/>
    <n v="0"/>
    <n v="0"/>
    <n v="0"/>
  </r>
  <r>
    <x v="9"/>
    <d v="2018-10-01T00:00:00"/>
    <x v="6"/>
    <x v="0"/>
    <n v="585"/>
    <n v="0"/>
    <n v="0"/>
    <n v="0"/>
  </r>
  <r>
    <x v="9"/>
    <d v="2018-10-01T00:00:00"/>
    <x v="7"/>
    <x v="0"/>
    <n v="313"/>
    <n v="0"/>
    <n v="0"/>
    <n v="0"/>
  </r>
  <r>
    <x v="9"/>
    <d v="2018-10-01T00:00:00"/>
    <x v="8"/>
    <x v="0"/>
    <n v="355"/>
    <n v="0"/>
    <n v="0"/>
    <n v="0"/>
  </r>
  <r>
    <x v="9"/>
    <d v="2018-10-01T00:00:00"/>
    <x v="9"/>
    <x v="0"/>
    <n v="362"/>
    <n v="0"/>
    <n v="0"/>
    <n v="0"/>
  </r>
  <r>
    <x v="9"/>
    <d v="2018-10-01T00:00:00"/>
    <x v="10"/>
    <x v="0"/>
    <n v="408"/>
    <n v="0"/>
    <n v="0"/>
    <n v="0"/>
  </r>
  <r>
    <x v="9"/>
    <d v="2018-10-01T00:00:00"/>
    <x v="11"/>
    <x v="0"/>
    <n v="425"/>
    <n v="0"/>
    <n v="0"/>
    <n v="0"/>
  </r>
  <r>
    <x v="9"/>
    <d v="2018-10-01T00:00:00"/>
    <x v="12"/>
    <x v="0"/>
    <n v="490"/>
    <n v="0"/>
    <n v="0"/>
    <n v="0"/>
  </r>
  <r>
    <x v="9"/>
    <d v="2018-10-01T00:00:00"/>
    <x v="13"/>
    <x v="0"/>
    <n v="365"/>
    <n v="0"/>
    <n v="0"/>
    <n v="0"/>
  </r>
  <r>
    <x v="9"/>
    <d v="2018-10-01T00:00:00"/>
    <x v="14"/>
    <x v="0"/>
    <n v="320"/>
    <n v="0"/>
    <n v="0"/>
    <n v="0"/>
  </r>
  <r>
    <x v="9"/>
    <d v="2018-10-01T00:00:00"/>
    <x v="15"/>
    <x v="0"/>
    <n v="257"/>
    <n v="0"/>
    <n v="0"/>
    <n v="0"/>
  </r>
  <r>
    <x v="9"/>
    <d v="2018-10-01T00:00:00"/>
    <x v="16"/>
    <x v="0"/>
    <n v="297"/>
    <n v="0"/>
    <n v="0"/>
    <n v="0"/>
  </r>
  <r>
    <x v="9"/>
    <d v="2018-10-01T00:00:00"/>
    <x v="17"/>
    <x v="0"/>
    <n v="213"/>
    <n v="0"/>
    <n v="0"/>
    <n v="0"/>
  </r>
  <r>
    <x v="9"/>
    <d v="2018-10-01T00:00:00"/>
    <x v="18"/>
    <x v="0"/>
    <n v="302"/>
    <n v="0"/>
    <n v="0"/>
    <n v="0"/>
  </r>
  <r>
    <x v="9"/>
    <d v="2018-10-01T00:00:00"/>
    <x v="19"/>
    <x v="0"/>
    <n v="238"/>
    <n v="0"/>
    <n v="0"/>
    <n v="0"/>
  </r>
  <r>
    <x v="9"/>
    <d v="2018-10-01T00:00:00"/>
    <x v="20"/>
    <x v="0"/>
    <n v="247"/>
    <n v="0"/>
    <n v="0"/>
    <n v="0"/>
  </r>
  <r>
    <x v="9"/>
    <d v="2018-10-01T00:00:00"/>
    <x v="21"/>
    <x v="0"/>
    <n v="172"/>
    <n v="0"/>
    <n v="0"/>
    <n v="0"/>
  </r>
  <r>
    <x v="9"/>
    <d v="2018-10-01T00:00:00"/>
    <x v="22"/>
    <x v="0"/>
    <n v="183"/>
    <n v="0"/>
    <n v="0"/>
    <n v="0"/>
  </r>
  <r>
    <x v="9"/>
    <d v="2018-10-01T00:00:00"/>
    <x v="23"/>
    <x v="0"/>
    <n v="218"/>
    <n v="0"/>
    <n v="0"/>
    <n v="0"/>
  </r>
  <r>
    <x v="9"/>
    <d v="2018-10-01T00:00:00"/>
    <x v="0"/>
    <x v="1"/>
    <n v="390"/>
    <n v="0"/>
    <n v="0"/>
    <n v="0"/>
  </r>
  <r>
    <x v="9"/>
    <d v="2018-10-01T00:00:00"/>
    <x v="1"/>
    <x v="1"/>
    <n v="250"/>
    <n v="0"/>
    <n v="0"/>
    <n v="0"/>
  </r>
  <r>
    <x v="9"/>
    <d v="2018-10-01T00:00:00"/>
    <x v="2"/>
    <x v="1"/>
    <n v="219"/>
    <n v="0"/>
    <n v="0"/>
    <n v="0"/>
  </r>
  <r>
    <x v="9"/>
    <d v="2018-10-01T00:00:00"/>
    <x v="3"/>
    <x v="1"/>
    <n v="157"/>
    <n v="0"/>
    <n v="0"/>
    <n v="0"/>
  </r>
  <r>
    <x v="9"/>
    <d v="2018-10-01T00:00:00"/>
    <x v="4"/>
    <x v="1"/>
    <n v="159"/>
    <n v="0"/>
    <n v="0"/>
    <n v="0"/>
  </r>
  <r>
    <x v="9"/>
    <d v="2018-10-01T00:00:00"/>
    <x v="5"/>
    <x v="1"/>
    <n v="291"/>
    <n v="0"/>
    <n v="0"/>
    <n v="0"/>
  </r>
  <r>
    <x v="9"/>
    <d v="2018-10-01T00:00:00"/>
    <x v="6"/>
    <x v="1"/>
    <n v="201"/>
    <n v="0"/>
    <n v="0"/>
    <n v="0"/>
  </r>
  <r>
    <x v="9"/>
    <d v="2018-10-01T00:00:00"/>
    <x v="7"/>
    <x v="1"/>
    <n v="222"/>
    <n v="0"/>
    <n v="0"/>
    <n v="0"/>
  </r>
  <r>
    <x v="9"/>
    <d v="2018-10-01T00:00:00"/>
    <x v="8"/>
    <x v="1"/>
    <n v="152"/>
    <n v="0"/>
    <n v="0"/>
    <n v="0"/>
  </r>
  <r>
    <x v="9"/>
    <d v="2018-10-01T00:00:00"/>
    <x v="9"/>
    <x v="1"/>
    <n v="319"/>
    <n v="0"/>
    <n v="0"/>
    <n v="0"/>
  </r>
  <r>
    <x v="9"/>
    <d v="2018-10-01T00:00:00"/>
    <x v="10"/>
    <x v="1"/>
    <n v="218"/>
    <n v="0"/>
    <n v="0"/>
    <n v="0"/>
  </r>
  <r>
    <x v="9"/>
    <d v="2018-10-01T00:00:00"/>
    <x v="11"/>
    <x v="1"/>
    <n v="223"/>
    <n v="0"/>
    <n v="0"/>
    <n v="0"/>
  </r>
  <r>
    <x v="9"/>
    <d v="2018-10-01T00:00:00"/>
    <x v="12"/>
    <x v="1"/>
    <n v="185"/>
    <n v="0"/>
    <n v="0"/>
    <n v="0"/>
  </r>
  <r>
    <x v="9"/>
    <d v="2018-10-01T00:00:00"/>
    <x v="13"/>
    <x v="1"/>
    <n v="178"/>
    <n v="0"/>
    <n v="0"/>
    <n v="0"/>
  </r>
  <r>
    <x v="9"/>
    <d v="2018-10-01T00:00:00"/>
    <x v="14"/>
    <x v="1"/>
    <n v="201"/>
    <n v="0"/>
    <n v="0"/>
    <n v="0"/>
  </r>
  <r>
    <x v="9"/>
    <d v="2018-10-01T00:00:00"/>
    <x v="15"/>
    <x v="1"/>
    <n v="198"/>
    <n v="0"/>
    <n v="0"/>
    <n v="0"/>
  </r>
  <r>
    <x v="9"/>
    <d v="2018-10-01T00:00:00"/>
    <x v="16"/>
    <x v="1"/>
    <n v="284"/>
    <n v="0"/>
    <n v="0"/>
    <n v="0"/>
  </r>
  <r>
    <x v="9"/>
    <d v="2018-10-01T00:00:00"/>
    <x v="17"/>
    <x v="1"/>
    <n v="337"/>
    <n v="0"/>
    <n v="0"/>
    <n v="0"/>
  </r>
  <r>
    <x v="9"/>
    <d v="2018-10-01T00:00:00"/>
    <x v="18"/>
    <x v="1"/>
    <n v="358"/>
    <n v="0"/>
    <n v="0"/>
    <n v="0"/>
  </r>
  <r>
    <x v="9"/>
    <d v="2018-10-01T00:00:00"/>
    <x v="19"/>
    <x v="1"/>
    <n v="352"/>
    <n v="0"/>
    <n v="0"/>
    <n v="0"/>
  </r>
  <r>
    <x v="9"/>
    <d v="2018-10-01T00:00:00"/>
    <x v="20"/>
    <x v="1"/>
    <n v="428"/>
    <n v="0"/>
    <n v="0"/>
    <n v="0"/>
  </r>
  <r>
    <x v="9"/>
    <d v="2018-10-01T00:00:00"/>
    <x v="21"/>
    <x v="1"/>
    <n v="477"/>
    <n v="0"/>
    <n v="0"/>
    <n v="0"/>
  </r>
  <r>
    <x v="9"/>
    <d v="2018-10-01T00:00:00"/>
    <x v="22"/>
    <x v="1"/>
    <n v="449"/>
    <n v="0"/>
    <n v="0"/>
    <n v="0"/>
  </r>
  <r>
    <x v="9"/>
    <d v="2018-10-01T00:00:00"/>
    <x v="23"/>
    <x v="1"/>
    <n v="410"/>
    <n v="0"/>
    <n v="0"/>
    <n v="0"/>
  </r>
  <r>
    <x v="10"/>
    <d v="2018-11-01T00:00:00"/>
    <x v="0"/>
    <x v="0"/>
    <n v="184"/>
    <n v="0"/>
    <n v="0"/>
    <n v="0"/>
  </r>
  <r>
    <x v="10"/>
    <d v="2018-11-01T00:00:00"/>
    <x v="1"/>
    <x v="0"/>
    <n v="169"/>
    <n v="0"/>
    <n v="0"/>
    <n v="0"/>
  </r>
  <r>
    <x v="10"/>
    <d v="2018-11-01T00:00:00"/>
    <x v="2"/>
    <x v="0"/>
    <n v="208"/>
    <n v="0"/>
    <n v="0"/>
    <n v="0"/>
  </r>
  <r>
    <x v="10"/>
    <d v="2018-11-01T00:00:00"/>
    <x v="3"/>
    <x v="0"/>
    <n v="245"/>
    <n v="0"/>
    <n v="0"/>
    <n v="0"/>
  </r>
  <r>
    <x v="10"/>
    <d v="2018-11-01T00:00:00"/>
    <x v="4"/>
    <x v="0"/>
    <n v="331"/>
    <n v="0"/>
    <n v="0"/>
    <n v="0"/>
  </r>
  <r>
    <x v="10"/>
    <d v="2018-11-01T00:00:00"/>
    <x v="5"/>
    <x v="0"/>
    <n v="518"/>
    <n v="0"/>
    <n v="0"/>
    <n v="0"/>
  </r>
  <r>
    <x v="10"/>
    <d v="2018-11-01T00:00:00"/>
    <x v="6"/>
    <x v="0"/>
    <n v="603"/>
    <n v="0"/>
    <n v="0"/>
    <n v="0"/>
  </r>
  <r>
    <x v="10"/>
    <d v="2018-11-01T00:00:00"/>
    <x v="7"/>
    <x v="0"/>
    <n v="324"/>
    <n v="0"/>
    <n v="0"/>
    <n v="0"/>
  </r>
  <r>
    <x v="10"/>
    <d v="2018-11-01T00:00:00"/>
    <x v="8"/>
    <x v="0"/>
    <n v="322"/>
    <n v="0"/>
    <n v="0"/>
    <n v="0"/>
  </r>
  <r>
    <x v="10"/>
    <d v="2018-11-01T00:00:00"/>
    <x v="9"/>
    <x v="0"/>
    <n v="287"/>
    <n v="0"/>
    <n v="0"/>
    <n v="0"/>
  </r>
  <r>
    <x v="10"/>
    <d v="2018-11-01T00:00:00"/>
    <x v="10"/>
    <x v="0"/>
    <n v="261"/>
    <n v="0"/>
    <n v="0"/>
    <n v="0"/>
  </r>
  <r>
    <x v="10"/>
    <d v="2018-11-01T00:00:00"/>
    <x v="11"/>
    <x v="0"/>
    <n v="270"/>
    <n v="0"/>
    <n v="0"/>
    <n v="0"/>
  </r>
  <r>
    <x v="10"/>
    <d v="2018-11-01T00:00:00"/>
    <x v="12"/>
    <x v="0"/>
    <n v="239"/>
    <n v="0"/>
    <n v="0"/>
    <n v="0"/>
  </r>
  <r>
    <x v="10"/>
    <d v="2018-11-01T00:00:00"/>
    <x v="13"/>
    <x v="0"/>
    <n v="221"/>
    <n v="0"/>
    <n v="0"/>
    <n v="0"/>
  </r>
  <r>
    <x v="10"/>
    <d v="2018-11-01T00:00:00"/>
    <x v="14"/>
    <x v="0"/>
    <n v="243"/>
    <n v="0"/>
    <n v="0"/>
    <n v="0"/>
  </r>
  <r>
    <x v="10"/>
    <d v="2018-11-01T00:00:00"/>
    <x v="15"/>
    <x v="0"/>
    <n v="279"/>
    <n v="0"/>
    <n v="0"/>
    <n v="0"/>
  </r>
  <r>
    <x v="10"/>
    <d v="2018-11-01T00:00:00"/>
    <x v="16"/>
    <x v="0"/>
    <n v="370"/>
    <n v="0"/>
    <n v="0"/>
    <n v="0"/>
  </r>
  <r>
    <x v="10"/>
    <d v="2018-11-01T00:00:00"/>
    <x v="17"/>
    <x v="0"/>
    <n v="528"/>
    <n v="0"/>
    <n v="0"/>
    <n v="0"/>
  </r>
  <r>
    <x v="10"/>
    <d v="2018-11-01T00:00:00"/>
    <x v="18"/>
    <x v="0"/>
    <n v="290"/>
    <n v="0"/>
    <n v="0"/>
    <n v="0"/>
  </r>
  <r>
    <x v="10"/>
    <d v="2018-11-01T00:00:00"/>
    <x v="19"/>
    <x v="0"/>
    <n v="200"/>
    <n v="0"/>
    <n v="0"/>
    <n v="0"/>
  </r>
  <r>
    <x v="10"/>
    <d v="2018-11-01T00:00:00"/>
    <x v="20"/>
    <x v="0"/>
    <n v="154"/>
    <n v="0"/>
    <n v="0"/>
    <n v="0"/>
  </r>
  <r>
    <x v="10"/>
    <d v="2018-11-01T00:00:00"/>
    <x v="21"/>
    <x v="0"/>
    <n v="175"/>
    <n v="0"/>
    <n v="0"/>
    <n v="0"/>
  </r>
  <r>
    <x v="10"/>
    <d v="2018-11-01T00:00:00"/>
    <x v="22"/>
    <x v="0"/>
    <n v="202"/>
    <n v="0"/>
    <n v="0"/>
    <n v="0"/>
  </r>
  <r>
    <x v="10"/>
    <d v="2018-11-01T00:00:00"/>
    <x v="23"/>
    <x v="0"/>
    <n v="193"/>
    <n v="0"/>
    <n v="0"/>
    <n v="0"/>
  </r>
  <r>
    <x v="10"/>
    <d v="2018-11-01T00:00:00"/>
    <x v="0"/>
    <x v="1"/>
    <n v="264"/>
    <n v="0"/>
    <n v="0"/>
    <n v="0"/>
  </r>
  <r>
    <x v="10"/>
    <d v="2018-11-01T00:00:00"/>
    <x v="1"/>
    <x v="1"/>
    <n v="223"/>
    <n v="0"/>
    <n v="0"/>
    <n v="0"/>
  </r>
  <r>
    <x v="10"/>
    <d v="2018-11-01T00:00:00"/>
    <x v="2"/>
    <x v="1"/>
    <n v="173"/>
    <n v="0"/>
    <n v="0"/>
    <n v="0"/>
  </r>
  <r>
    <x v="10"/>
    <d v="2018-11-01T00:00:00"/>
    <x v="3"/>
    <x v="1"/>
    <n v="163"/>
    <n v="0"/>
    <n v="0"/>
    <n v="0"/>
  </r>
  <r>
    <x v="10"/>
    <d v="2018-11-01T00:00:00"/>
    <x v="4"/>
    <x v="1"/>
    <n v="238"/>
    <n v="0"/>
    <n v="0"/>
    <n v="0"/>
  </r>
  <r>
    <x v="10"/>
    <d v="2018-11-01T00:00:00"/>
    <x v="5"/>
    <x v="1"/>
    <n v="288"/>
    <n v="0"/>
    <n v="0"/>
    <n v="0"/>
  </r>
  <r>
    <x v="10"/>
    <d v="2018-11-01T00:00:00"/>
    <x v="6"/>
    <x v="1"/>
    <n v="212"/>
    <n v="0"/>
    <n v="0"/>
    <n v="0"/>
  </r>
  <r>
    <x v="10"/>
    <d v="2018-11-01T00:00:00"/>
    <x v="7"/>
    <x v="1"/>
    <n v="276"/>
    <n v="0"/>
    <n v="0"/>
    <n v="0"/>
  </r>
  <r>
    <x v="10"/>
    <d v="2018-11-01T00:00:00"/>
    <x v="8"/>
    <x v="1"/>
    <n v="291"/>
    <n v="0"/>
    <n v="0"/>
    <n v="0"/>
  </r>
  <r>
    <x v="10"/>
    <d v="2018-11-01T00:00:00"/>
    <x v="9"/>
    <x v="1"/>
    <n v="263"/>
    <n v="0"/>
    <n v="0"/>
    <n v="0"/>
  </r>
  <r>
    <x v="10"/>
    <d v="2018-11-01T00:00:00"/>
    <x v="10"/>
    <x v="1"/>
    <n v="266"/>
    <n v="0"/>
    <n v="0"/>
    <n v="0"/>
  </r>
  <r>
    <x v="10"/>
    <d v="2018-11-01T00:00:00"/>
    <x v="11"/>
    <x v="1"/>
    <n v="282"/>
    <n v="0"/>
    <n v="0"/>
    <n v="0"/>
  </r>
  <r>
    <x v="10"/>
    <d v="2018-11-01T00:00:00"/>
    <x v="12"/>
    <x v="1"/>
    <n v="254"/>
    <n v="0"/>
    <n v="0"/>
    <n v="0"/>
  </r>
  <r>
    <x v="10"/>
    <d v="2018-11-01T00:00:00"/>
    <x v="13"/>
    <x v="1"/>
    <n v="250"/>
    <n v="0"/>
    <n v="0"/>
    <n v="0"/>
  </r>
  <r>
    <x v="10"/>
    <d v="2018-11-01T00:00:00"/>
    <x v="14"/>
    <x v="1"/>
    <n v="225"/>
    <n v="0"/>
    <n v="0"/>
    <n v="0"/>
  </r>
  <r>
    <x v="10"/>
    <d v="2018-11-01T00:00:00"/>
    <x v="15"/>
    <x v="1"/>
    <n v="184"/>
    <n v="0"/>
    <n v="0"/>
    <n v="0"/>
  </r>
  <r>
    <x v="10"/>
    <d v="2018-11-01T00:00:00"/>
    <x v="16"/>
    <x v="1"/>
    <n v="175"/>
    <n v="0"/>
    <n v="0"/>
    <n v="0"/>
  </r>
  <r>
    <x v="10"/>
    <d v="2018-11-01T00:00:00"/>
    <x v="17"/>
    <x v="1"/>
    <n v="208"/>
    <n v="0"/>
    <n v="0"/>
    <n v="0"/>
  </r>
  <r>
    <x v="10"/>
    <d v="2018-11-01T00:00:00"/>
    <x v="18"/>
    <x v="1"/>
    <n v="302"/>
    <n v="0"/>
    <n v="0"/>
    <n v="0"/>
  </r>
  <r>
    <x v="10"/>
    <d v="2018-11-01T00:00:00"/>
    <x v="19"/>
    <x v="1"/>
    <n v="317"/>
    <n v="0"/>
    <n v="0"/>
    <n v="0"/>
  </r>
  <r>
    <x v="10"/>
    <d v="2018-11-01T00:00:00"/>
    <x v="20"/>
    <x v="1"/>
    <n v="293"/>
    <n v="0"/>
    <n v="0"/>
    <n v="0"/>
  </r>
  <r>
    <x v="10"/>
    <d v="2018-11-01T00:00:00"/>
    <x v="21"/>
    <x v="1"/>
    <n v="342"/>
    <n v="0"/>
    <n v="0"/>
    <n v="0"/>
  </r>
  <r>
    <x v="10"/>
    <d v="2018-11-01T00:00:00"/>
    <x v="22"/>
    <x v="1"/>
    <n v="385"/>
    <n v="0"/>
    <n v="0"/>
    <n v="0"/>
  </r>
  <r>
    <x v="10"/>
    <d v="2018-11-01T00:00:00"/>
    <x v="23"/>
    <x v="1"/>
    <n v="347"/>
    <n v="0"/>
    <n v="0"/>
    <n v="0"/>
  </r>
  <r>
    <x v="11"/>
    <d v="2018-12-01T00:00:00"/>
    <x v="0"/>
    <x v="0"/>
    <n v="163"/>
    <n v="0"/>
    <n v="0"/>
    <n v="0"/>
  </r>
  <r>
    <x v="11"/>
    <d v="2018-12-01T00:00:00"/>
    <x v="1"/>
    <x v="0"/>
    <n v="187"/>
    <n v="0"/>
    <n v="0"/>
    <n v="0"/>
  </r>
  <r>
    <x v="11"/>
    <d v="2018-12-01T00:00:00"/>
    <x v="2"/>
    <x v="0"/>
    <n v="192"/>
    <n v="0"/>
    <n v="0"/>
    <n v="0"/>
  </r>
  <r>
    <x v="11"/>
    <d v="2018-12-01T00:00:00"/>
    <x v="3"/>
    <x v="0"/>
    <n v="258"/>
    <n v="0"/>
    <n v="0"/>
    <n v="0"/>
  </r>
  <r>
    <x v="11"/>
    <d v="2018-12-01T00:00:00"/>
    <x v="4"/>
    <x v="0"/>
    <n v="314"/>
    <n v="0"/>
    <n v="0"/>
    <n v="0"/>
  </r>
  <r>
    <x v="11"/>
    <d v="2018-12-01T00:00:00"/>
    <x v="5"/>
    <x v="0"/>
    <n v="489"/>
    <n v="0"/>
    <n v="0"/>
    <n v="0"/>
  </r>
  <r>
    <x v="11"/>
    <d v="2018-12-01T00:00:00"/>
    <x v="6"/>
    <x v="0"/>
    <n v="577"/>
    <n v="0"/>
    <n v="0"/>
    <n v="0"/>
  </r>
  <r>
    <x v="11"/>
    <d v="2018-12-01T00:00:00"/>
    <x v="7"/>
    <x v="0"/>
    <n v="318"/>
    <n v="0"/>
    <n v="0"/>
    <n v="0"/>
  </r>
  <r>
    <x v="11"/>
    <d v="2018-12-01T00:00:00"/>
    <x v="8"/>
    <x v="0"/>
    <n v="287"/>
    <n v="0"/>
    <n v="0"/>
    <n v="0"/>
  </r>
  <r>
    <x v="11"/>
    <d v="2018-12-01T00:00:00"/>
    <x v="9"/>
    <x v="0"/>
    <n v="288"/>
    <n v="0"/>
    <n v="0"/>
    <n v="0"/>
  </r>
  <r>
    <x v="11"/>
    <d v="2018-12-01T00:00:00"/>
    <x v="10"/>
    <x v="0"/>
    <n v="237"/>
    <n v="0"/>
    <n v="0"/>
    <n v="0"/>
  </r>
  <r>
    <x v="11"/>
    <d v="2018-12-01T00:00:00"/>
    <x v="11"/>
    <x v="0"/>
    <n v="267"/>
    <n v="0"/>
    <n v="0"/>
    <n v="0"/>
  </r>
  <r>
    <x v="11"/>
    <d v="2018-12-01T00:00:00"/>
    <x v="12"/>
    <x v="0"/>
    <n v="230"/>
    <n v="0"/>
    <n v="0"/>
    <n v="0"/>
  </r>
  <r>
    <x v="11"/>
    <d v="2018-12-01T00:00:00"/>
    <x v="13"/>
    <x v="0"/>
    <n v="224"/>
    <n v="0"/>
    <n v="0"/>
    <n v="0"/>
  </r>
  <r>
    <x v="11"/>
    <d v="2018-12-01T00:00:00"/>
    <x v="14"/>
    <x v="0"/>
    <n v="243"/>
    <n v="0"/>
    <n v="0"/>
    <n v="0"/>
  </r>
  <r>
    <x v="11"/>
    <d v="2018-12-01T00:00:00"/>
    <x v="15"/>
    <x v="0"/>
    <n v="244"/>
    <n v="0"/>
    <n v="0"/>
    <n v="0"/>
  </r>
  <r>
    <x v="11"/>
    <d v="2018-12-01T00:00:00"/>
    <x v="16"/>
    <x v="0"/>
    <n v="370"/>
    <n v="0"/>
    <n v="0"/>
    <n v="0"/>
  </r>
  <r>
    <x v="11"/>
    <d v="2018-12-01T00:00:00"/>
    <x v="17"/>
    <x v="0"/>
    <n v="491"/>
    <n v="0"/>
    <n v="0"/>
    <n v="0"/>
  </r>
  <r>
    <x v="11"/>
    <d v="2018-12-01T00:00:00"/>
    <x v="18"/>
    <x v="0"/>
    <n v="224"/>
    <n v="0"/>
    <n v="0"/>
    <n v="0"/>
  </r>
  <r>
    <x v="11"/>
    <d v="2018-12-01T00:00:00"/>
    <x v="19"/>
    <x v="0"/>
    <n v="162"/>
    <n v="0"/>
    <n v="0"/>
    <n v="0"/>
  </r>
  <r>
    <x v="11"/>
    <d v="2018-12-01T00:00:00"/>
    <x v="20"/>
    <x v="0"/>
    <n v="156"/>
    <n v="0"/>
    <n v="0"/>
    <n v="0"/>
  </r>
  <r>
    <x v="11"/>
    <d v="2018-12-01T00:00:00"/>
    <x v="21"/>
    <x v="0"/>
    <n v="208"/>
    <n v="0"/>
    <n v="0"/>
    <n v="0"/>
  </r>
  <r>
    <x v="11"/>
    <d v="2018-12-01T00:00:00"/>
    <x v="22"/>
    <x v="0"/>
    <n v="213"/>
    <n v="0"/>
    <n v="0"/>
    <n v="0"/>
  </r>
  <r>
    <x v="11"/>
    <d v="2018-12-01T00:00:00"/>
    <x v="23"/>
    <x v="0"/>
    <n v="191"/>
    <n v="0"/>
    <n v="0"/>
    <n v="0"/>
  </r>
  <r>
    <x v="11"/>
    <d v="2018-12-01T00:00:00"/>
    <x v="0"/>
    <x v="1"/>
    <n v="280"/>
    <n v="0"/>
    <n v="0"/>
    <n v="0"/>
  </r>
  <r>
    <x v="11"/>
    <d v="2018-12-01T00:00:00"/>
    <x v="1"/>
    <x v="1"/>
    <n v="211"/>
    <n v="0"/>
    <n v="0"/>
    <n v="0"/>
  </r>
  <r>
    <x v="11"/>
    <d v="2018-12-01T00:00:00"/>
    <x v="2"/>
    <x v="1"/>
    <n v="198"/>
    <n v="0"/>
    <n v="0"/>
    <n v="0"/>
  </r>
  <r>
    <x v="11"/>
    <d v="2018-12-01T00:00:00"/>
    <x v="3"/>
    <x v="1"/>
    <n v="169"/>
    <n v="0"/>
    <n v="0"/>
    <n v="0"/>
  </r>
  <r>
    <x v="11"/>
    <d v="2018-12-01T00:00:00"/>
    <x v="4"/>
    <x v="1"/>
    <n v="199"/>
    <n v="0"/>
    <n v="0"/>
    <n v="0"/>
  </r>
  <r>
    <x v="11"/>
    <d v="2018-12-01T00:00:00"/>
    <x v="5"/>
    <x v="1"/>
    <n v="345"/>
    <n v="0"/>
    <n v="0"/>
    <n v="0"/>
  </r>
  <r>
    <x v="11"/>
    <d v="2018-12-01T00:00:00"/>
    <x v="6"/>
    <x v="1"/>
    <n v="241"/>
    <n v="0"/>
    <n v="0"/>
    <n v="0"/>
  </r>
  <r>
    <x v="11"/>
    <d v="2018-12-01T00:00:00"/>
    <x v="7"/>
    <x v="1"/>
    <n v="253"/>
    <n v="0"/>
    <n v="0"/>
    <n v="0"/>
  </r>
  <r>
    <x v="11"/>
    <d v="2018-12-01T00:00:00"/>
    <x v="8"/>
    <x v="1"/>
    <n v="288"/>
    <n v="0"/>
    <n v="0"/>
    <n v="0"/>
  </r>
  <r>
    <x v="11"/>
    <d v="2018-12-01T00:00:00"/>
    <x v="9"/>
    <x v="1"/>
    <n v="249"/>
    <n v="0"/>
    <n v="0"/>
    <n v="0"/>
  </r>
  <r>
    <x v="11"/>
    <d v="2018-12-01T00:00:00"/>
    <x v="10"/>
    <x v="1"/>
    <n v="289"/>
    <n v="0"/>
    <n v="0"/>
    <n v="0"/>
  </r>
  <r>
    <x v="11"/>
    <d v="2018-12-01T00:00:00"/>
    <x v="11"/>
    <x v="1"/>
    <n v="311"/>
    <n v="0"/>
    <n v="0"/>
    <n v="0"/>
  </r>
  <r>
    <x v="11"/>
    <d v="2018-12-01T00:00:00"/>
    <x v="12"/>
    <x v="1"/>
    <n v="267"/>
    <n v="0"/>
    <n v="0"/>
    <n v="0"/>
  </r>
  <r>
    <x v="11"/>
    <d v="2018-12-01T00:00:00"/>
    <x v="13"/>
    <x v="1"/>
    <n v="230"/>
    <n v="0"/>
    <n v="0"/>
    <n v="0"/>
  </r>
  <r>
    <x v="11"/>
    <d v="2018-12-01T00:00:00"/>
    <x v="14"/>
    <x v="1"/>
    <n v="246"/>
    <n v="0"/>
    <n v="0"/>
    <n v="0"/>
  </r>
  <r>
    <x v="11"/>
    <d v="2018-12-01T00:00:00"/>
    <x v="15"/>
    <x v="1"/>
    <n v="177"/>
    <n v="0"/>
    <n v="0"/>
    <n v="0"/>
  </r>
  <r>
    <x v="11"/>
    <d v="2018-12-01T00:00:00"/>
    <x v="16"/>
    <x v="1"/>
    <n v="186"/>
    <n v="0"/>
    <n v="0"/>
    <n v="0"/>
  </r>
  <r>
    <x v="11"/>
    <d v="2018-12-01T00:00:00"/>
    <x v="17"/>
    <x v="1"/>
    <n v="241"/>
    <n v="0"/>
    <n v="0"/>
    <n v="0"/>
  </r>
  <r>
    <x v="11"/>
    <d v="2018-12-01T00:00:00"/>
    <x v="18"/>
    <x v="1"/>
    <n v="297"/>
    <n v="0"/>
    <n v="0"/>
    <n v="0"/>
  </r>
  <r>
    <x v="11"/>
    <d v="2018-12-01T00:00:00"/>
    <x v="19"/>
    <x v="1"/>
    <n v="289"/>
    <n v="0"/>
    <n v="0"/>
    <n v="0"/>
  </r>
  <r>
    <x v="11"/>
    <d v="2018-12-01T00:00:00"/>
    <x v="20"/>
    <x v="1"/>
    <n v="287"/>
    <n v="0"/>
    <n v="0"/>
    <n v="0"/>
  </r>
  <r>
    <x v="11"/>
    <d v="2018-12-01T00:00:00"/>
    <x v="21"/>
    <x v="1"/>
    <n v="361"/>
    <n v="0"/>
    <n v="0"/>
    <n v="0"/>
  </r>
  <r>
    <x v="11"/>
    <d v="2018-12-01T00:00:00"/>
    <x v="22"/>
    <x v="1"/>
    <n v="383"/>
    <n v="0"/>
    <n v="0"/>
    <n v="0"/>
  </r>
  <r>
    <x v="11"/>
    <d v="2018-12-01T00:00:00"/>
    <x v="23"/>
    <x v="1"/>
    <n v="383"/>
    <n v="0"/>
    <n v="0"/>
    <n v="0"/>
  </r>
  <r>
    <x v="12"/>
    <m/>
    <x v="24"/>
    <x v="2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65">
  <location ref="M4:Q28" firstHeaderRow="0" firstDataRow="1" firstDataCol="1" rowPageCount="2" colPageCount="1"/>
  <pivotFields count="8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0" hier="-1"/>
    <pageField fld="3" hier="-1"/>
  </pageFields>
  <dataFields count="4">
    <dataField name="2020" fld="4" subtotal="max" baseField="2" baseItem="5"/>
    <dataField name="2021" fld="5" subtotal="max" baseField="2" baseItem="7"/>
    <dataField name="2021 PreSCR811" fld="6" subtotal="max" baseField="2" baseItem="7"/>
    <dataField name="2021 PostSCR811" fld="7" subtotal="max" baseField="2" baseItem="7"/>
  </dataFields>
  <formats count="1">
    <format dxfId="0">
      <pivotArea outline="0" collapsedLevelsAreSubtotals="1" fieldPosition="0"/>
    </format>
  </formats>
  <chartFormats count="7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M71:Q372" firstHeaderRow="0" firstDataRow="1" firstDataCol="2" rowPageCount="1" colPageCount="1"/>
  <pivotFields count="11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4">
        <item x="1"/>
        <item h="1"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30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Max of Delta-1" fld="8" subtotal="max" baseField="2" baseItem="2"/>
    <dataField name="Max of Delta-2" fld="9" subtotal="max" baseField="2" baseItem="2"/>
    <dataField name="Max of Delta-3" fld="10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8">
  <location ref="M53:Q65" firstHeaderRow="0" firstDataRow="1" firstDataCol="1" rowPageCount="1" colPageCount="1"/>
  <pivotFields count="8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 Hourly Avg" fld="4" subtotal="average" baseField="0" baseItem="2"/>
    <dataField name="2021 Hourly Avg" fld="5" subtotal="average" baseField="0" baseItem="5"/>
    <dataField name="2021 Pre SCR811 Hourly Avg" fld="6" subtotal="average" baseField="0" baseItem="5"/>
    <dataField name="2021 Post SCR811 Hourly Avg" fld="7" subtotal="average" baseField="0" baseItem="5"/>
  </dataFields>
  <chartFormats count="4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1">
  <location ref="M34:Q46" firstHeaderRow="0" firstDataRow="1" firstDataCol="1" rowPageCount="1" colPageCount="1"/>
  <pivotFields count="8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 Hourly Avg" fld="4" subtotal="average" baseField="0" baseItem="4"/>
    <dataField name="2021 Hourly Avg" fld="5" subtotal="average" baseField="0" baseItem="3"/>
    <dataField name="2021 Pre SCR811 Hourly Avg" fld="6" subtotal="average" baseField="0" baseItem="3"/>
    <dataField name="2021 Post SCR811 Hourly Avg" fld="7" subtotal="average" baseField="0" baseItem="2"/>
  </dataFields>
  <chartFormats count="4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3.xml"/><Relationship Id="rId4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35" sqref="D35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4" t="s">
        <v>49</v>
      </c>
      <c r="C1" s="14" t="s">
        <v>50</v>
      </c>
      <c r="D1" s="14" t="s">
        <v>51</v>
      </c>
      <c r="E1" s="14" t="s">
        <v>52</v>
      </c>
    </row>
    <row r="2" spans="1:5" x14ac:dyDescent="0.35">
      <c r="A2" s="12" t="s">
        <v>23</v>
      </c>
      <c r="B2" s="1">
        <v>11.208333333333334</v>
      </c>
      <c r="C2" s="1">
        <v>3.75</v>
      </c>
      <c r="D2" s="15">
        <v>11.666666666666666</v>
      </c>
      <c r="E2" s="1">
        <v>3.875</v>
      </c>
    </row>
    <row r="3" spans="1:5" x14ac:dyDescent="0.35">
      <c r="A3" s="12" t="s">
        <v>24</v>
      </c>
      <c r="B3" s="1">
        <v>18.0625</v>
      </c>
      <c r="C3" s="1">
        <v>7.255208333333333</v>
      </c>
      <c r="D3" s="15">
        <v>18.119791666666668</v>
      </c>
      <c r="E3" s="1">
        <v>7.859375</v>
      </c>
    </row>
    <row r="4" spans="1:5" x14ac:dyDescent="0.35">
      <c r="A4" s="12" t="s">
        <v>25</v>
      </c>
      <c r="B4" s="1">
        <v>21.317708333333332</v>
      </c>
      <c r="C4" s="1">
        <v>7.171875</v>
      </c>
      <c r="D4" s="15">
        <v>20.911458333333332</v>
      </c>
      <c r="E4" s="1">
        <v>7.885416666666667</v>
      </c>
    </row>
    <row r="5" spans="1:5" x14ac:dyDescent="0.35">
      <c r="A5" s="12" t="s">
        <v>26</v>
      </c>
      <c r="B5" s="1">
        <v>21.192708333333332</v>
      </c>
      <c r="C5" s="1">
        <v>7.135416666666667</v>
      </c>
      <c r="D5" s="15">
        <v>22.083333333333332</v>
      </c>
      <c r="E5" s="1">
        <v>7.885416666666667</v>
      </c>
    </row>
    <row r="6" spans="1:5" x14ac:dyDescent="0.35">
      <c r="A6" s="12" t="s">
        <v>5</v>
      </c>
      <c r="B6" s="1">
        <v>19.979166666666668</v>
      </c>
      <c r="C6" s="1">
        <v>6.265625</v>
      </c>
      <c r="D6" s="15">
        <v>21</v>
      </c>
      <c r="E6" s="1">
        <v>6.828125</v>
      </c>
    </row>
    <row r="7" spans="1:5" x14ac:dyDescent="0.35">
      <c r="A7" s="12" t="s">
        <v>27</v>
      </c>
      <c r="B7" s="1">
        <v>15.848958333333334</v>
      </c>
      <c r="C7" s="1">
        <v>3.8177083333333335</v>
      </c>
      <c r="D7" s="15">
        <v>16.244791666666668</v>
      </c>
      <c r="E7" s="1">
        <v>4.213541666666667</v>
      </c>
    </row>
    <row r="8" spans="1:5" x14ac:dyDescent="0.35">
      <c r="A8" s="12" t="s">
        <v>28</v>
      </c>
      <c r="B8" s="1">
        <v>12.854166666666666</v>
      </c>
      <c r="C8" s="1">
        <v>2.4114583333333335</v>
      </c>
      <c r="D8" s="15">
        <v>13.234375</v>
      </c>
      <c r="E8" s="1">
        <v>2.3541666666666665</v>
      </c>
    </row>
    <row r="9" spans="1:5" x14ac:dyDescent="0.35">
      <c r="A9" s="12" t="s">
        <v>29</v>
      </c>
      <c r="B9" s="1">
        <v>12.46875</v>
      </c>
      <c r="C9" s="1">
        <v>2.34375</v>
      </c>
      <c r="D9" s="15">
        <v>13.369791666666666</v>
      </c>
      <c r="E9" s="1">
        <v>2.2135416666666665</v>
      </c>
    </row>
    <row r="10" spans="1:5" x14ac:dyDescent="0.35">
      <c r="A10" s="12" t="s">
        <v>30</v>
      </c>
      <c r="B10" s="1">
        <v>14.692708333333334</v>
      </c>
      <c r="C10" s="1">
        <v>3.3333333333333335</v>
      </c>
      <c r="D10" s="15">
        <v>15.5625</v>
      </c>
      <c r="E10" s="1">
        <v>3.359375</v>
      </c>
    </row>
    <row r="11" spans="1:5" x14ac:dyDescent="0.35">
      <c r="A11" s="12" t="s">
        <v>31</v>
      </c>
      <c r="B11" s="1">
        <v>13.286458333333334</v>
      </c>
      <c r="C11" s="1">
        <v>3.7864583333333335</v>
      </c>
      <c r="D11" s="15">
        <v>13.65625</v>
      </c>
      <c r="E11" s="1">
        <v>3.8072916666666665</v>
      </c>
    </row>
    <row r="12" spans="1:5" x14ac:dyDescent="0.35">
      <c r="A12" s="12" t="s">
        <v>32</v>
      </c>
      <c r="B12" s="1">
        <v>13.53125</v>
      </c>
      <c r="C12" s="1">
        <v>5.338541666666667</v>
      </c>
      <c r="D12" s="15">
        <v>13.057291666666666</v>
      </c>
      <c r="E12" s="1">
        <v>5.9375</v>
      </c>
    </row>
    <row r="13" spans="1:5" ht="15" thickBot="1" x14ac:dyDescent="0.4">
      <c r="A13" s="13" t="s">
        <v>33</v>
      </c>
      <c r="B13" s="1">
        <v>12.416666666666666</v>
      </c>
      <c r="C13" s="1">
        <v>4.458333333333333</v>
      </c>
      <c r="D13" s="15">
        <v>12.416666666666666</v>
      </c>
      <c r="E13" s="1">
        <v>4.375</v>
      </c>
    </row>
    <row r="14" spans="1:5" x14ac:dyDescent="0.35">
      <c r="B14" s="1">
        <f>AVERAGE(B2:B13)</f>
        <v>15.571614583333336</v>
      </c>
      <c r="C14" s="1">
        <f t="shared" ref="C14:E14" si="0">AVERAGE(C2:C13)</f>
        <v>4.7556423611111116</v>
      </c>
      <c r="D14" s="1">
        <f t="shared" si="0"/>
        <v>15.943576388888888</v>
      </c>
      <c r="E14" s="1">
        <f t="shared" si="0"/>
        <v>5.0494791666666661</v>
      </c>
    </row>
    <row r="15" spans="1:5" x14ac:dyDescent="0.35">
      <c r="C15" s="1">
        <f>C14-B14</f>
        <v>-10.815972222222225</v>
      </c>
      <c r="E15" s="1">
        <f>E14-D14</f>
        <v>-10.894097222222221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7"/>
  <sheetViews>
    <sheetView zoomScale="25" zoomScaleNormal="25" workbookViewId="0">
      <selection activeCell="Y87" sqref="Y87"/>
    </sheetView>
  </sheetViews>
  <sheetFormatPr defaultRowHeight="14.5" x14ac:dyDescent="0.35"/>
  <cols>
    <col min="1" max="1" width="9.1796875" style="1"/>
    <col min="2" max="2" width="9.7265625" bestFit="1" customWidth="1"/>
    <col min="7" max="7" width="8.7265625" style="1"/>
    <col min="11" max="12" width="8.7265625" style="1"/>
    <col min="13" max="13" width="13.1796875" customWidth="1"/>
    <col min="14" max="15" width="15.08984375" customWidth="1"/>
    <col min="16" max="16" width="25.453125" customWidth="1"/>
    <col min="17" max="17" width="48.26953125" customWidth="1"/>
  </cols>
  <sheetData>
    <row r="1" spans="1:17" ht="17.25" customHeight="1" x14ac:dyDescent="0.35">
      <c r="A1" s="1" t="s">
        <v>18</v>
      </c>
      <c r="B1" t="s">
        <v>14</v>
      </c>
      <c r="C1" t="s">
        <v>0</v>
      </c>
      <c r="D1" t="s">
        <v>15</v>
      </c>
      <c r="E1" t="s">
        <v>36</v>
      </c>
      <c r="F1" t="s">
        <v>53</v>
      </c>
      <c r="G1" s="1" t="s">
        <v>54</v>
      </c>
      <c r="H1" s="1" t="s">
        <v>55</v>
      </c>
      <c r="I1" t="s">
        <v>62</v>
      </c>
      <c r="J1" t="s">
        <v>63</v>
      </c>
      <c r="K1" s="1" t="s">
        <v>64</v>
      </c>
      <c r="M1" s="9" t="s">
        <v>18</v>
      </c>
      <c r="N1" s="1" t="s">
        <v>8</v>
      </c>
    </row>
    <row r="2" spans="1:17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'2021 Regulation-up-PreSCR811'!$B3</f>
        <v>184</v>
      </c>
      <c r="H2" s="7">
        <f>'2021 Regulation-up-PostSCR811'!$B3</f>
        <v>184</v>
      </c>
      <c r="I2" s="7">
        <f>ABS(F2-E2)</f>
        <v>4</v>
      </c>
      <c r="J2" s="7">
        <f>ABS(G2-F2)</f>
        <v>0</v>
      </c>
      <c r="K2" s="7">
        <f>ABS(H2-F2)</f>
        <v>0</v>
      </c>
      <c r="M2" s="9" t="s">
        <v>15</v>
      </c>
      <c r="N2" s="1" t="s">
        <v>16</v>
      </c>
      <c r="Q2" t="str">
        <f>IF($N$2 = "Reg Up", "Regulation Up", IF($N$2 = "Reg Down", "Regulation Down", "")) &amp; " Requirement Comparison for " &amp; TEXT(DATEVALUE($N$1 &amp;" 1"), "Mmmm")</f>
        <v>Regulation Up Requirement Comparison for August</v>
      </c>
    </row>
    <row r="3" spans="1:17" x14ac:dyDescent="0.35">
      <c r="A3" s="1" t="str">
        <f t="shared" ref="A3:A66" si="0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'2021 Regulation-up-PreSCR811'!$B4</f>
        <v>257</v>
      </c>
      <c r="H3" s="7">
        <f>'2021 Regulation-up-PostSCR811'!$B4</f>
        <v>257</v>
      </c>
      <c r="I3" s="7">
        <f t="shared" ref="I3:I66" si="1">ABS(F3-E3)</f>
        <v>5</v>
      </c>
      <c r="J3" s="7">
        <f t="shared" ref="J3:J66" si="2">ABS(G3-F3)</f>
        <v>0</v>
      </c>
      <c r="K3" s="7">
        <f t="shared" ref="K3:K66" si="3">ABS(H3-F3)</f>
        <v>0</v>
      </c>
    </row>
    <row r="4" spans="1:17" x14ac:dyDescent="0.35">
      <c r="A4" s="1" t="str">
        <f t="shared" si="0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'2021 Regulation-up-PreSCR811'!$B5</f>
        <v>291</v>
      </c>
      <c r="H4" s="7">
        <f>'2021 Regulation-up-PostSCR811'!$B5</f>
        <v>291</v>
      </c>
      <c r="I4" s="7">
        <f t="shared" si="1"/>
        <v>19</v>
      </c>
      <c r="J4" s="7">
        <f t="shared" si="2"/>
        <v>0</v>
      </c>
      <c r="K4" s="7">
        <f t="shared" si="3"/>
        <v>0</v>
      </c>
      <c r="M4" s="9" t="s">
        <v>19</v>
      </c>
      <c r="N4" s="1" t="s">
        <v>37</v>
      </c>
      <c r="O4" s="1" t="s">
        <v>56</v>
      </c>
      <c r="P4" s="1" t="s">
        <v>57</v>
      </c>
      <c r="Q4" s="1" t="s">
        <v>58</v>
      </c>
    </row>
    <row r="5" spans="1:17" x14ac:dyDescent="0.35">
      <c r="A5" s="1" t="str">
        <f t="shared" si="0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'2021 Regulation-up-PreSCR811'!$B6</f>
        <v>294</v>
      </c>
      <c r="H5" s="7">
        <f>'2021 Regulation-up-PostSCR811'!$B6</f>
        <v>294</v>
      </c>
      <c r="I5" s="7">
        <f t="shared" si="1"/>
        <v>16</v>
      </c>
      <c r="J5" s="7">
        <f t="shared" si="2"/>
        <v>0</v>
      </c>
      <c r="K5" s="7">
        <f t="shared" si="3"/>
        <v>0</v>
      </c>
      <c r="M5" s="10">
        <v>1</v>
      </c>
      <c r="N5" s="7">
        <v>250</v>
      </c>
      <c r="O5" s="7">
        <v>254</v>
      </c>
      <c r="P5" s="7">
        <v>254</v>
      </c>
      <c r="Q5" s="7">
        <v>254</v>
      </c>
    </row>
    <row r="6" spans="1:17" x14ac:dyDescent="0.35">
      <c r="A6" s="1" t="str">
        <f t="shared" si="0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'2021 Regulation-up-PreSCR811'!$B7</f>
        <v>365</v>
      </c>
      <c r="H6" s="7">
        <f>'2021 Regulation-up-PostSCR811'!$B7</f>
        <v>365</v>
      </c>
      <c r="I6" s="7">
        <f t="shared" si="1"/>
        <v>16</v>
      </c>
      <c r="J6" s="7">
        <f t="shared" si="2"/>
        <v>0</v>
      </c>
      <c r="K6" s="7">
        <f t="shared" si="3"/>
        <v>0</v>
      </c>
      <c r="M6" s="10">
        <v>2</v>
      </c>
      <c r="N6" s="7">
        <v>146</v>
      </c>
      <c r="O6" s="7">
        <v>148</v>
      </c>
      <c r="P6" s="7">
        <v>148</v>
      </c>
      <c r="Q6" s="7">
        <v>148</v>
      </c>
    </row>
    <row r="7" spans="1:17" x14ac:dyDescent="0.35">
      <c r="A7" s="1" t="str">
        <f t="shared" si="0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'2021 Regulation-up-PreSCR811'!$B8</f>
        <v>576</v>
      </c>
      <c r="H7" s="7">
        <f>'2021 Regulation-up-PostSCR811'!$B8</f>
        <v>576</v>
      </c>
      <c r="I7" s="7">
        <f t="shared" si="1"/>
        <v>19</v>
      </c>
      <c r="J7" s="7">
        <f t="shared" si="2"/>
        <v>0</v>
      </c>
      <c r="K7" s="7">
        <f t="shared" si="3"/>
        <v>0</v>
      </c>
      <c r="M7" s="10">
        <v>3</v>
      </c>
      <c r="N7" s="7">
        <v>128</v>
      </c>
      <c r="O7" s="7">
        <v>140</v>
      </c>
      <c r="P7" s="7">
        <v>140</v>
      </c>
      <c r="Q7" s="7">
        <v>140</v>
      </c>
    </row>
    <row r="8" spans="1:17" x14ac:dyDescent="0.35">
      <c r="A8" s="1" t="str">
        <f t="shared" si="0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'2021 Regulation-up-PreSCR811'!$B9</f>
        <v>668</v>
      </c>
      <c r="H8" s="7">
        <f>'2021 Regulation-up-PostSCR811'!$B9</f>
        <v>668</v>
      </c>
      <c r="I8" s="7">
        <f t="shared" si="1"/>
        <v>3</v>
      </c>
      <c r="J8" s="7">
        <f t="shared" si="2"/>
        <v>0</v>
      </c>
      <c r="K8" s="7">
        <f t="shared" si="3"/>
        <v>0</v>
      </c>
      <c r="M8" s="10">
        <v>4</v>
      </c>
      <c r="N8" s="7">
        <v>178</v>
      </c>
      <c r="O8" s="7">
        <v>193</v>
      </c>
      <c r="P8" s="7">
        <v>193</v>
      </c>
      <c r="Q8" s="7">
        <v>193</v>
      </c>
    </row>
    <row r="9" spans="1:17" x14ac:dyDescent="0.35">
      <c r="A9" s="1" t="str">
        <f t="shared" si="0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'2021 Regulation-up-PreSCR811'!$B10</f>
        <v>362</v>
      </c>
      <c r="H9" s="7">
        <f>'2021 Regulation-up-PostSCR811'!$B10</f>
        <v>362</v>
      </c>
      <c r="I9" s="7">
        <f t="shared" si="1"/>
        <v>23</v>
      </c>
      <c r="J9" s="7">
        <f t="shared" si="2"/>
        <v>0</v>
      </c>
      <c r="K9" s="7">
        <f t="shared" si="3"/>
        <v>0</v>
      </c>
      <c r="M9" s="10">
        <v>5</v>
      </c>
      <c r="N9" s="7">
        <v>245</v>
      </c>
      <c r="O9" s="7">
        <v>239</v>
      </c>
      <c r="P9" s="7">
        <v>239</v>
      </c>
      <c r="Q9" s="7">
        <v>239</v>
      </c>
    </row>
    <row r="10" spans="1:17" x14ac:dyDescent="0.35">
      <c r="A10" s="1" t="str">
        <f t="shared" si="0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'2021 Regulation-up-PreSCR811'!$B11</f>
        <v>248.744</v>
      </c>
      <c r="H10" s="7">
        <f>'2021 Regulation-up-PostSCR811'!$B11</f>
        <v>269</v>
      </c>
      <c r="I10" s="7">
        <f t="shared" si="1"/>
        <v>3</v>
      </c>
      <c r="J10" s="7">
        <f t="shared" si="2"/>
        <v>20.256</v>
      </c>
      <c r="K10" s="7">
        <f t="shared" si="3"/>
        <v>0</v>
      </c>
      <c r="M10" s="10">
        <v>6</v>
      </c>
      <c r="N10" s="7">
        <v>414</v>
      </c>
      <c r="O10" s="7">
        <v>375</v>
      </c>
      <c r="P10" s="7">
        <v>375</v>
      </c>
      <c r="Q10" s="7">
        <v>375</v>
      </c>
    </row>
    <row r="11" spans="1:17" x14ac:dyDescent="0.35">
      <c r="A11" s="1" t="str">
        <f t="shared" si="0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'2021 Regulation-up-PreSCR811'!$B12</f>
        <v>330.512</v>
      </c>
      <c r="H11" s="7">
        <f>'2021 Regulation-up-PostSCR811'!$B12</f>
        <v>327.13600000000002</v>
      </c>
      <c r="I11" s="7">
        <f t="shared" si="1"/>
        <v>22</v>
      </c>
      <c r="J11" s="7">
        <f t="shared" si="2"/>
        <v>40.512</v>
      </c>
      <c r="K11" s="7">
        <f t="shared" si="3"/>
        <v>37.136000000000024</v>
      </c>
      <c r="M11" s="10">
        <v>7</v>
      </c>
      <c r="N11" s="7">
        <v>533</v>
      </c>
      <c r="O11" s="7">
        <v>473</v>
      </c>
      <c r="P11" s="7">
        <v>467.34399999999999</v>
      </c>
      <c r="Q11" s="7">
        <v>470.87900000000002</v>
      </c>
    </row>
    <row r="12" spans="1:17" x14ac:dyDescent="0.35">
      <c r="A12" s="1" t="str">
        <f t="shared" si="0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'2021 Regulation-up-PreSCR811'!$B13</f>
        <v>312.88799999999998</v>
      </c>
      <c r="H12" s="7">
        <f>'2021 Regulation-up-PostSCR811'!$B13</f>
        <v>285.88</v>
      </c>
      <c r="I12" s="7">
        <f t="shared" si="1"/>
        <v>32</v>
      </c>
      <c r="J12" s="7">
        <f t="shared" si="2"/>
        <v>43.887999999999977</v>
      </c>
      <c r="K12" s="7">
        <f t="shared" si="3"/>
        <v>16.879999999999995</v>
      </c>
      <c r="M12" s="10">
        <v>8</v>
      </c>
      <c r="N12" s="7">
        <v>371</v>
      </c>
      <c r="O12" s="7">
        <v>376</v>
      </c>
      <c r="P12" s="7">
        <v>332.166</v>
      </c>
      <c r="Q12" s="7">
        <v>361.15300000000002</v>
      </c>
    </row>
    <row r="13" spans="1:17" x14ac:dyDescent="0.35">
      <c r="A13" s="1" t="str">
        <f t="shared" si="0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'2021 Regulation-up-PreSCR811'!$B14</f>
        <v>363.64800000000002</v>
      </c>
      <c r="H13" s="7">
        <f>'2021 Regulation-up-PostSCR811'!$B14</f>
        <v>306.25599999999997</v>
      </c>
      <c r="I13" s="7">
        <f t="shared" si="1"/>
        <v>23</v>
      </c>
      <c r="J13" s="7">
        <f t="shared" si="2"/>
        <v>77.648000000000025</v>
      </c>
      <c r="K13" s="7">
        <f t="shared" si="3"/>
        <v>20.255999999999972</v>
      </c>
      <c r="M13" s="10">
        <v>9</v>
      </c>
      <c r="N13" s="7">
        <v>439</v>
      </c>
      <c r="O13" s="7">
        <v>448</v>
      </c>
      <c r="P13" s="7">
        <v>391.44</v>
      </c>
      <c r="Q13" s="7">
        <v>433.15300000000002</v>
      </c>
    </row>
    <row r="14" spans="1:17" x14ac:dyDescent="0.35">
      <c r="A14" s="1" t="str">
        <f t="shared" si="0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'2021 Regulation-up-PreSCR811'!$B15</f>
        <v>324.39999999999998</v>
      </c>
      <c r="H14" s="7">
        <f>'2021 Regulation-up-PostSCR811'!$B15</f>
        <v>273.76</v>
      </c>
      <c r="I14" s="7">
        <f t="shared" si="1"/>
        <v>51</v>
      </c>
      <c r="J14" s="7">
        <f t="shared" si="2"/>
        <v>84.399999999999977</v>
      </c>
      <c r="K14" s="7">
        <f t="shared" si="3"/>
        <v>33.759999999999991</v>
      </c>
      <c r="M14" s="10">
        <v>10</v>
      </c>
      <c r="N14" s="7">
        <v>456</v>
      </c>
      <c r="O14" s="7">
        <v>487</v>
      </c>
      <c r="P14" s="7">
        <v>520.93600000000004</v>
      </c>
      <c r="Q14" s="7">
        <v>501.84699999999998</v>
      </c>
    </row>
    <row r="15" spans="1:17" x14ac:dyDescent="0.35">
      <c r="A15" s="1" t="str">
        <f t="shared" si="0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'2021 Regulation-up-PreSCR811'!$B16</f>
        <v>320.15199999999999</v>
      </c>
      <c r="H15" s="7">
        <f>'2021 Regulation-up-PostSCR811'!$B16</f>
        <v>269.512</v>
      </c>
      <c r="I15" s="7">
        <f t="shared" si="1"/>
        <v>31</v>
      </c>
      <c r="J15" s="7">
        <f t="shared" si="2"/>
        <v>91.151999999999987</v>
      </c>
      <c r="K15" s="7">
        <f t="shared" si="3"/>
        <v>40.512</v>
      </c>
      <c r="M15" s="10">
        <v>11</v>
      </c>
      <c r="N15" s="7">
        <v>567</v>
      </c>
      <c r="O15" s="7">
        <v>603</v>
      </c>
      <c r="P15" s="7">
        <v>664.50900000000001</v>
      </c>
      <c r="Q15" s="7">
        <v>617.84699999999998</v>
      </c>
    </row>
    <row r="16" spans="1:17" x14ac:dyDescent="0.35">
      <c r="A16" s="1" t="str">
        <f t="shared" si="0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'2021 Regulation-up-PreSCR811'!$B17</f>
        <v>339.79200000000003</v>
      </c>
      <c r="H16" s="7">
        <f>'2021 Regulation-up-PostSCR811'!$B17</f>
        <v>245.26400000000001</v>
      </c>
      <c r="I16" s="7">
        <f t="shared" si="1"/>
        <v>27</v>
      </c>
      <c r="J16" s="7">
        <f t="shared" si="2"/>
        <v>141.79200000000003</v>
      </c>
      <c r="K16" s="7">
        <f t="shared" si="3"/>
        <v>47.26400000000001</v>
      </c>
      <c r="M16" s="10">
        <v>12</v>
      </c>
      <c r="N16" s="7">
        <v>550</v>
      </c>
      <c r="O16" s="7">
        <v>576</v>
      </c>
      <c r="P16" s="7">
        <v>679.22199999999998</v>
      </c>
      <c r="Q16" s="7">
        <v>592.96799999999996</v>
      </c>
    </row>
    <row r="17" spans="1:17" x14ac:dyDescent="0.35">
      <c r="A17" s="1" t="str">
        <f t="shared" si="0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'2021 Regulation-up-PreSCR811'!$B18</f>
        <v>398.79200000000003</v>
      </c>
      <c r="H17" s="7">
        <f>'2021 Regulation-up-PostSCR811'!$B18</f>
        <v>307.64</v>
      </c>
      <c r="I17" s="7">
        <f t="shared" si="1"/>
        <v>23</v>
      </c>
      <c r="J17" s="7">
        <f t="shared" si="2"/>
        <v>141.79200000000003</v>
      </c>
      <c r="K17" s="7">
        <f t="shared" si="3"/>
        <v>50.639999999999986</v>
      </c>
      <c r="M17" s="10">
        <v>13</v>
      </c>
      <c r="N17" s="7">
        <v>515</v>
      </c>
      <c r="O17" s="7">
        <v>502</v>
      </c>
      <c r="P17" s="7">
        <v>600.98</v>
      </c>
      <c r="Q17" s="7">
        <v>521.08899999999994</v>
      </c>
    </row>
    <row r="18" spans="1:17" x14ac:dyDescent="0.35">
      <c r="A18" s="1" t="str">
        <f t="shared" si="0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'2021 Regulation-up-PreSCR811'!$B19</f>
        <v>509.29599999999999</v>
      </c>
      <c r="H18" s="7">
        <f>'2021 Regulation-up-PostSCR811'!$B19</f>
        <v>394.512</v>
      </c>
      <c r="I18" s="7">
        <f t="shared" si="1"/>
        <v>24</v>
      </c>
      <c r="J18" s="7">
        <f t="shared" si="2"/>
        <v>155.29599999999999</v>
      </c>
      <c r="K18" s="7">
        <f t="shared" si="3"/>
        <v>40.512</v>
      </c>
      <c r="M18" s="10">
        <v>14</v>
      </c>
      <c r="N18" s="7">
        <v>449</v>
      </c>
      <c r="O18" s="7">
        <v>434</v>
      </c>
      <c r="P18" s="7">
        <v>557.72500000000002</v>
      </c>
      <c r="Q18" s="7">
        <v>466.52199999999999</v>
      </c>
    </row>
    <row r="19" spans="1:17" x14ac:dyDescent="0.35">
      <c r="A19" s="1" t="str">
        <f t="shared" si="0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'2021 Regulation-up-PreSCR811'!$B20</f>
        <v>667.04</v>
      </c>
      <c r="H19" s="7">
        <f>'2021 Regulation-up-PostSCR811'!$B20</f>
        <v>545.50400000000002</v>
      </c>
      <c r="I19" s="7">
        <f t="shared" si="1"/>
        <v>9</v>
      </c>
      <c r="J19" s="7">
        <f t="shared" si="2"/>
        <v>135.03999999999996</v>
      </c>
      <c r="K19" s="7">
        <f t="shared" si="3"/>
        <v>13.504000000000019</v>
      </c>
      <c r="M19" s="10">
        <v>15</v>
      </c>
      <c r="N19" s="7">
        <v>332</v>
      </c>
      <c r="O19" s="7">
        <v>382</v>
      </c>
      <c r="P19" s="7">
        <v>558.04300000000001</v>
      </c>
      <c r="Q19" s="7">
        <v>433.61099999999999</v>
      </c>
    </row>
    <row r="20" spans="1:17" x14ac:dyDescent="0.35">
      <c r="A20" s="1" t="str">
        <f t="shared" si="0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'2021 Regulation-up-PreSCR811'!$B21</f>
        <v>414.88</v>
      </c>
      <c r="H20" s="7">
        <f>'2021 Regulation-up-PostSCR811'!$B21</f>
        <v>401.37599999999998</v>
      </c>
      <c r="I20" s="7">
        <f t="shared" si="1"/>
        <v>6</v>
      </c>
      <c r="J20" s="7">
        <f t="shared" si="2"/>
        <v>16.879999999999995</v>
      </c>
      <c r="K20" s="7">
        <f t="shared" si="3"/>
        <v>3.3759999999999764</v>
      </c>
      <c r="M20" s="10">
        <v>16</v>
      </c>
      <c r="N20" s="7">
        <v>280</v>
      </c>
      <c r="O20" s="7">
        <v>296</v>
      </c>
      <c r="P20" s="7">
        <v>517.99800000000005</v>
      </c>
      <c r="Q20" s="7">
        <v>356.80200000000002</v>
      </c>
    </row>
    <row r="21" spans="1:17" x14ac:dyDescent="0.35">
      <c r="A21" s="1" t="str">
        <f t="shared" si="0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'2021 Regulation-up-PreSCR811'!$B22</f>
        <v>200</v>
      </c>
      <c r="H21" s="7">
        <f>'2021 Regulation-up-PostSCR811'!$B22</f>
        <v>200</v>
      </c>
      <c r="I21" s="7">
        <f t="shared" si="1"/>
        <v>39</v>
      </c>
      <c r="J21" s="7">
        <f t="shared" si="2"/>
        <v>0</v>
      </c>
      <c r="K21" s="7">
        <f t="shared" si="3"/>
        <v>0</v>
      </c>
      <c r="M21" s="10">
        <v>17</v>
      </c>
      <c r="N21" s="7">
        <v>256</v>
      </c>
      <c r="O21" s="7">
        <v>265</v>
      </c>
      <c r="P21" s="7">
        <v>502.55200000000002</v>
      </c>
      <c r="Q21" s="7">
        <v>314.49</v>
      </c>
    </row>
    <row r="22" spans="1:17" x14ac:dyDescent="0.35">
      <c r="A22" s="1" t="str">
        <f t="shared" si="0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'2021 Regulation-up-PreSCR811'!$B23</f>
        <v>206</v>
      </c>
      <c r="H22" s="7">
        <f>'2021 Regulation-up-PostSCR811'!$B23</f>
        <v>206</v>
      </c>
      <c r="I22" s="7">
        <f t="shared" si="1"/>
        <v>5</v>
      </c>
      <c r="J22" s="7">
        <f t="shared" si="2"/>
        <v>0</v>
      </c>
      <c r="K22" s="7">
        <f t="shared" si="3"/>
        <v>0</v>
      </c>
      <c r="M22" s="10">
        <v>18</v>
      </c>
      <c r="N22" s="7">
        <v>214</v>
      </c>
      <c r="O22" s="7">
        <v>218</v>
      </c>
      <c r="P22" s="7">
        <v>448.48199999999997</v>
      </c>
      <c r="Q22" s="7">
        <v>257.59199999999998</v>
      </c>
    </row>
    <row r="23" spans="1:17" x14ac:dyDescent="0.35">
      <c r="A23" s="1" t="str">
        <f t="shared" si="0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'2021 Regulation-up-PreSCR811'!$B24</f>
        <v>213</v>
      </c>
      <c r="H23" s="7">
        <f>'2021 Regulation-up-PostSCR811'!$B24</f>
        <v>213</v>
      </c>
      <c r="I23" s="7">
        <f t="shared" si="1"/>
        <v>18</v>
      </c>
      <c r="J23" s="7">
        <f t="shared" si="2"/>
        <v>0</v>
      </c>
      <c r="K23" s="7">
        <f t="shared" si="3"/>
        <v>0</v>
      </c>
      <c r="M23" s="10">
        <v>19</v>
      </c>
      <c r="N23" s="7">
        <v>208</v>
      </c>
      <c r="O23" s="7">
        <v>224</v>
      </c>
      <c r="P23" s="7">
        <v>470.74299999999999</v>
      </c>
      <c r="Q23" s="7">
        <v>256.52199999999999</v>
      </c>
    </row>
    <row r="24" spans="1:17" x14ac:dyDescent="0.35">
      <c r="A24" s="1" t="str">
        <f t="shared" si="0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'2021 Regulation-up-PreSCR811'!$B25</f>
        <v>221</v>
      </c>
      <c r="H24" s="7">
        <f>'2021 Regulation-up-PostSCR811'!$B25</f>
        <v>221</v>
      </c>
      <c r="I24" s="7">
        <f t="shared" si="1"/>
        <v>20</v>
      </c>
      <c r="J24" s="7">
        <f t="shared" si="2"/>
        <v>0</v>
      </c>
      <c r="K24" s="7">
        <f t="shared" si="3"/>
        <v>0</v>
      </c>
      <c r="M24" s="10">
        <v>20</v>
      </c>
      <c r="N24" s="7">
        <v>272</v>
      </c>
      <c r="O24" s="7">
        <v>271</v>
      </c>
      <c r="P24" s="7">
        <v>463.30399999999997</v>
      </c>
      <c r="Q24" s="7">
        <v>285.84699999999998</v>
      </c>
    </row>
    <row r="25" spans="1:17" x14ac:dyDescent="0.35">
      <c r="A25" s="1" t="str">
        <f t="shared" si="0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'2021 Regulation-up-PreSCR811'!$B26</f>
        <v>210</v>
      </c>
      <c r="H25" s="7">
        <f>'2021 Regulation-up-PostSCR811'!$B26</f>
        <v>210</v>
      </c>
      <c r="I25" s="7">
        <f t="shared" si="1"/>
        <v>4</v>
      </c>
      <c r="J25" s="7">
        <f t="shared" si="2"/>
        <v>0</v>
      </c>
      <c r="K25" s="7">
        <f t="shared" si="3"/>
        <v>0</v>
      </c>
      <c r="M25" s="10">
        <v>21</v>
      </c>
      <c r="N25" s="7">
        <v>202</v>
      </c>
      <c r="O25" s="7">
        <v>199</v>
      </c>
      <c r="P25" s="7">
        <v>264.75099999999998</v>
      </c>
      <c r="Q25" s="7">
        <v>201.828</v>
      </c>
    </row>
    <row r="26" spans="1:17" x14ac:dyDescent="0.35">
      <c r="A26" s="1" t="str">
        <f t="shared" si="0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'2021 Regulation-down-PreSCR811'!$B3</f>
        <v>257</v>
      </c>
      <c r="H26" s="7">
        <f>'2021 Regulation-down-PostSCR811'!$B3</f>
        <v>257</v>
      </c>
      <c r="I26" s="7">
        <f t="shared" si="1"/>
        <v>9</v>
      </c>
      <c r="J26" s="7">
        <f t="shared" si="2"/>
        <v>0</v>
      </c>
      <c r="K26" s="7">
        <f t="shared" si="3"/>
        <v>0</v>
      </c>
      <c r="M26" s="10">
        <v>22</v>
      </c>
      <c r="N26" s="7">
        <v>119</v>
      </c>
      <c r="O26" s="7">
        <v>117</v>
      </c>
      <c r="P26" s="7">
        <v>123.363</v>
      </c>
      <c r="Q26" s="7">
        <v>117</v>
      </c>
    </row>
    <row r="27" spans="1:17" x14ac:dyDescent="0.35">
      <c r="A27" s="1" t="str">
        <f t="shared" si="0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'2021 Regulation-down-PreSCR811'!$B4</f>
        <v>208</v>
      </c>
      <c r="H27" s="7">
        <f>'2021 Regulation-down-PostSCR811'!$B4</f>
        <v>208</v>
      </c>
      <c r="I27" s="7">
        <f t="shared" si="1"/>
        <v>22</v>
      </c>
      <c r="J27" s="7">
        <f t="shared" si="2"/>
        <v>0</v>
      </c>
      <c r="K27" s="7">
        <f t="shared" si="3"/>
        <v>0</v>
      </c>
      <c r="M27" s="10">
        <v>23</v>
      </c>
      <c r="N27" s="7">
        <v>163</v>
      </c>
      <c r="O27" s="7">
        <v>165</v>
      </c>
      <c r="P27" s="7">
        <v>165</v>
      </c>
      <c r="Q27" s="7">
        <v>165</v>
      </c>
    </row>
    <row r="28" spans="1:17" x14ac:dyDescent="0.35">
      <c r="A28" s="1" t="str">
        <f t="shared" si="0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'2021 Regulation-down-PreSCR811'!$B5</f>
        <v>182</v>
      </c>
      <c r="H28" s="7">
        <f>'2021 Regulation-down-PostSCR811'!$B5</f>
        <v>182</v>
      </c>
      <c r="I28" s="7">
        <f t="shared" si="1"/>
        <v>1</v>
      </c>
      <c r="J28" s="7">
        <f t="shared" si="2"/>
        <v>0</v>
      </c>
      <c r="K28" s="7">
        <f t="shared" si="3"/>
        <v>0</v>
      </c>
      <c r="M28" s="10">
        <v>24</v>
      </c>
      <c r="N28" s="7">
        <v>173</v>
      </c>
      <c r="O28" s="7">
        <v>175</v>
      </c>
      <c r="P28" s="7">
        <v>175</v>
      </c>
      <c r="Q28" s="7">
        <v>175</v>
      </c>
    </row>
    <row r="29" spans="1:17" x14ac:dyDescent="0.35">
      <c r="A29" s="1" t="str">
        <f t="shared" si="0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'2021 Regulation-down-PreSCR811'!$B6</f>
        <v>173</v>
      </c>
      <c r="H29" s="7">
        <f>'2021 Regulation-down-PostSCR811'!$B6</f>
        <v>173</v>
      </c>
      <c r="I29" s="7">
        <f t="shared" si="1"/>
        <v>1</v>
      </c>
      <c r="J29" s="7">
        <f t="shared" si="2"/>
        <v>0</v>
      </c>
      <c r="K29" s="7">
        <f t="shared" si="3"/>
        <v>0</v>
      </c>
    </row>
    <row r="30" spans="1:17" x14ac:dyDescent="0.35">
      <c r="A30" s="1" t="str">
        <f t="shared" si="0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'2021 Regulation-down-PreSCR811'!$B7</f>
        <v>225</v>
      </c>
      <c r="H30" s="7">
        <f>'2021 Regulation-down-PostSCR811'!$B7</f>
        <v>225</v>
      </c>
      <c r="I30" s="7">
        <f t="shared" si="1"/>
        <v>2</v>
      </c>
      <c r="J30" s="7">
        <f t="shared" si="2"/>
        <v>0</v>
      </c>
      <c r="K30" s="7">
        <f t="shared" si="3"/>
        <v>0</v>
      </c>
    </row>
    <row r="31" spans="1:17" x14ac:dyDescent="0.35">
      <c r="A31" s="1" t="str">
        <f t="shared" si="0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'2021 Regulation-down-PreSCR811'!$B8</f>
        <v>295</v>
      </c>
      <c r="H31" s="7">
        <f>'2021 Regulation-down-PostSCR811'!$B8</f>
        <v>295</v>
      </c>
      <c r="I31" s="7">
        <f t="shared" si="1"/>
        <v>3</v>
      </c>
      <c r="J31" s="7">
        <f t="shared" si="2"/>
        <v>0</v>
      </c>
      <c r="K31" s="7">
        <f t="shared" si="3"/>
        <v>0</v>
      </c>
    </row>
    <row r="32" spans="1:17" x14ac:dyDescent="0.35">
      <c r="A32" s="1" t="str">
        <f t="shared" si="0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'2021 Regulation-down-PreSCR811'!$B9</f>
        <v>269</v>
      </c>
      <c r="H32" s="7">
        <f>'2021 Regulation-down-PostSCR811'!$B9</f>
        <v>269</v>
      </c>
      <c r="I32" s="7">
        <f t="shared" si="1"/>
        <v>4</v>
      </c>
      <c r="J32" s="7">
        <f t="shared" si="2"/>
        <v>0</v>
      </c>
      <c r="K32" s="7">
        <f t="shared" si="3"/>
        <v>0</v>
      </c>
      <c r="M32" s="9" t="s">
        <v>15</v>
      </c>
      <c r="N32" s="1" t="s">
        <v>16</v>
      </c>
      <c r="Q32" s="1" t="str">
        <f>"Hourly Average " &amp; IF($N$32 = "Reg Up", "Regulation Up", IF($N$32 = "Reg Down", "Regulation Down", "")) &amp; " Requirment Comparison"</f>
        <v>Hourly Average Regulation Up Requirment Comparison</v>
      </c>
    </row>
    <row r="33" spans="1:17" x14ac:dyDescent="0.35">
      <c r="A33" s="1" t="str">
        <f t="shared" si="0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'2021 Regulation-down-PreSCR811'!$B10</f>
        <v>274.37599999999998</v>
      </c>
      <c r="H33" s="7">
        <f>'2021 Regulation-down-PostSCR811'!$B10</f>
        <v>271</v>
      </c>
      <c r="I33" s="7">
        <f t="shared" si="1"/>
        <v>1</v>
      </c>
      <c r="J33" s="7">
        <f t="shared" si="2"/>
        <v>3.3759999999999764</v>
      </c>
      <c r="K33" s="7">
        <f t="shared" si="3"/>
        <v>0</v>
      </c>
    </row>
    <row r="34" spans="1:17" x14ac:dyDescent="0.35">
      <c r="A34" s="1" t="str">
        <f t="shared" si="0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'2021 Regulation-down-PreSCR811'!$B11</f>
        <v>478.048</v>
      </c>
      <c r="H34" s="7">
        <f>'2021 Regulation-down-PostSCR811'!$B11</f>
        <v>336.25599999999997</v>
      </c>
      <c r="I34" s="7">
        <f t="shared" si="1"/>
        <v>7</v>
      </c>
      <c r="J34" s="7">
        <f t="shared" si="2"/>
        <v>162.048</v>
      </c>
      <c r="K34" s="7">
        <f t="shared" si="3"/>
        <v>20.255999999999972</v>
      </c>
      <c r="M34" s="9" t="s">
        <v>19</v>
      </c>
      <c r="N34" s="1" t="s">
        <v>38</v>
      </c>
      <c r="O34" s="1" t="s">
        <v>59</v>
      </c>
      <c r="P34" s="1" t="s">
        <v>60</v>
      </c>
      <c r="Q34" s="1" t="s">
        <v>61</v>
      </c>
    </row>
    <row r="35" spans="1:17" x14ac:dyDescent="0.35">
      <c r="A35" s="1" t="str">
        <f t="shared" si="0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'2021 Regulation-down-PreSCR811'!$B12</f>
        <v>480.42399999999998</v>
      </c>
      <c r="H35" s="7">
        <f>'2021 Regulation-down-PostSCR811'!$B12</f>
        <v>352.13600000000002</v>
      </c>
      <c r="I35" s="7">
        <f t="shared" si="1"/>
        <v>19</v>
      </c>
      <c r="J35" s="7">
        <f t="shared" si="2"/>
        <v>165.42399999999998</v>
      </c>
      <c r="K35" s="7">
        <f t="shared" si="3"/>
        <v>37.136000000000024</v>
      </c>
      <c r="M35" s="10" t="s">
        <v>1</v>
      </c>
      <c r="N35" s="11">
        <v>293.20833333333331</v>
      </c>
      <c r="O35" s="11">
        <v>307.04166666666669</v>
      </c>
      <c r="P35" s="11">
        <v>344.88100000000003</v>
      </c>
      <c r="Q35" s="11">
        <v>319.70166666666665</v>
      </c>
    </row>
    <row r="36" spans="1:17" x14ac:dyDescent="0.35">
      <c r="A36" s="1" t="str">
        <f t="shared" si="0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'2021 Regulation-down-PreSCR811'!$B13</f>
        <v>474.64800000000002</v>
      </c>
      <c r="H36" s="7">
        <f>'2021 Regulation-down-PostSCR811'!$B13</f>
        <v>424.00799999999998</v>
      </c>
      <c r="I36" s="7">
        <f t="shared" si="1"/>
        <v>11</v>
      </c>
      <c r="J36" s="7">
        <f t="shared" si="2"/>
        <v>77.648000000000025</v>
      </c>
      <c r="K36" s="7">
        <f t="shared" si="3"/>
        <v>27.007999999999981</v>
      </c>
      <c r="M36" s="10" t="s">
        <v>2</v>
      </c>
      <c r="N36" s="11">
        <v>295.125</v>
      </c>
      <c r="O36" s="11">
        <v>316.45833333333331</v>
      </c>
      <c r="P36" s="11">
        <v>374.04158333333334</v>
      </c>
      <c r="Q36" s="11">
        <v>339.58793750000001</v>
      </c>
    </row>
    <row r="37" spans="1:17" x14ac:dyDescent="0.35">
      <c r="A37" s="1" t="str">
        <f t="shared" si="0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'2021 Regulation-down-PreSCR811'!$B14</f>
        <v>451.52800000000002</v>
      </c>
      <c r="H37" s="7">
        <f>'2021 Regulation-down-PostSCR811'!$B14</f>
        <v>384.00799999999998</v>
      </c>
      <c r="I37" s="7">
        <f t="shared" si="1"/>
        <v>7</v>
      </c>
      <c r="J37" s="7">
        <f t="shared" si="2"/>
        <v>94.52800000000002</v>
      </c>
      <c r="K37" s="7">
        <f t="shared" si="3"/>
        <v>27.007999999999981</v>
      </c>
      <c r="M37" s="10" t="s">
        <v>3</v>
      </c>
      <c r="N37" s="11">
        <v>297.66666666666669</v>
      </c>
      <c r="O37" s="11">
        <v>303.25</v>
      </c>
      <c r="P37" s="11">
        <v>373.87556770833334</v>
      </c>
      <c r="Q37" s="11">
        <v>327.01042187500008</v>
      </c>
    </row>
    <row r="38" spans="1:17" x14ac:dyDescent="0.35">
      <c r="A38" s="1" t="str">
        <f t="shared" si="0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'2021 Regulation-down-PreSCR811'!$B15</f>
        <v>391.15199999999999</v>
      </c>
      <c r="H38" s="7">
        <f>'2021 Regulation-down-PostSCR811'!$B15</f>
        <v>330.38400000000001</v>
      </c>
      <c r="I38" s="7">
        <f t="shared" si="1"/>
        <v>8</v>
      </c>
      <c r="J38" s="7">
        <f t="shared" si="2"/>
        <v>91.151999999999987</v>
      </c>
      <c r="K38" s="7">
        <f t="shared" si="3"/>
        <v>30.384000000000015</v>
      </c>
      <c r="M38" s="10" t="s">
        <v>4</v>
      </c>
      <c r="N38" s="11">
        <v>309.54166666666669</v>
      </c>
      <c r="O38" s="11">
        <v>320.125</v>
      </c>
      <c r="P38" s="11">
        <v>390.8026822916666</v>
      </c>
      <c r="Q38" s="11">
        <v>343.92161458333334</v>
      </c>
    </row>
    <row r="39" spans="1:17" x14ac:dyDescent="0.35">
      <c r="A39" s="1" t="str">
        <f t="shared" si="0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'2021 Regulation-down-PreSCR811'!$B16</f>
        <v>379.28</v>
      </c>
      <c r="H39" s="7">
        <f>'2021 Regulation-down-PostSCR811'!$B16</f>
        <v>318.512</v>
      </c>
      <c r="I39" s="7">
        <f t="shared" si="1"/>
        <v>3</v>
      </c>
      <c r="J39" s="7">
        <f t="shared" si="2"/>
        <v>101.27999999999997</v>
      </c>
      <c r="K39" s="7">
        <f t="shared" si="3"/>
        <v>40.512</v>
      </c>
      <c r="M39" s="10" t="s">
        <v>5</v>
      </c>
      <c r="N39" s="11">
        <v>339.41666666666669</v>
      </c>
      <c r="O39" s="11">
        <v>326.66666666666669</v>
      </c>
      <c r="P39" s="11">
        <v>402.68739583333337</v>
      </c>
      <c r="Q39" s="11">
        <v>350.50736979166663</v>
      </c>
    </row>
    <row r="40" spans="1:17" x14ac:dyDescent="0.35">
      <c r="A40" s="1" t="str">
        <f t="shared" si="0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'2021 Regulation-down-PreSCR811'!$B17</f>
        <v>392.03999999999996</v>
      </c>
      <c r="H40" s="7">
        <f>'2021 Regulation-down-PostSCR811'!$B17</f>
        <v>300.88799999999998</v>
      </c>
      <c r="I40" s="7">
        <f t="shared" si="1"/>
        <v>24</v>
      </c>
      <c r="J40" s="7">
        <f t="shared" si="2"/>
        <v>135.03999999999996</v>
      </c>
      <c r="K40" s="7">
        <f t="shared" si="3"/>
        <v>43.887999999999977</v>
      </c>
      <c r="M40" s="10" t="s">
        <v>6</v>
      </c>
      <c r="N40" s="11">
        <v>323.95833333333331</v>
      </c>
      <c r="O40" s="11">
        <v>319.125</v>
      </c>
      <c r="P40" s="11">
        <v>407.9742604166666</v>
      </c>
      <c r="Q40" s="11">
        <v>340.52707291666667</v>
      </c>
    </row>
    <row r="41" spans="1:17" x14ac:dyDescent="0.35">
      <c r="A41" s="1" t="str">
        <f t="shared" si="0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'2021 Regulation-down-PreSCR811'!$B18</f>
        <v>303.27999999999997</v>
      </c>
      <c r="H41" s="7">
        <f>'2021 Regulation-down-PostSCR811'!$B18</f>
        <v>252.64</v>
      </c>
      <c r="I41" s="7">
        <f t="shared" si="1"/>
        <v>3</v>
      </c>
      <c r="J41" s="7">
        <f t="shared" si="2"/>
        <v>101.27999999999997</v>
      </c>
      <c r="K41" s="7">
        <f t="shared" si="3"/>
        <v>50.639999999999986</v>
      </c>
      <c r="M41" s="10" t="s">
        <v>7</v>
      </c>
      <c r="N41" s="11">
        <v>303.75</v>
      </c>
      <c r="O41" s="11">
        <v>292.5</v>
      </c>
      <c r="P41" s="11">
        <v>363.24933333333337</v>
      </c>
      <c r="Q41" s="11">
        <v>305.77266666666662</v>
      </c>
    </row>
    <row r="42" spans="1:17" x14ac:dyDescent="0.35">
      <c r="A42" s="1" t="str">
        <f t="shared" si="0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'2021 Regulation-down-PreSCR811'!$B19</f>
        <v>200.38400000000001</v>
      </c>
      <c r="H42" s="7">
        <f>'2021 Regulation-down-PostSCR811'!$B19</f>
        <v>200.38400000000001</v>
      </c>
      <c r="I42" s="7">
        <f t="shared" si="1"/>
        <v>4</v>
      </c>
      <c r="J42" s="7">
        <f t="shared" si="2"/>
        <v>30.384000000000015</v>
      </c>
      <c r="K42" s="7">
        <f t="shared" si="3"/>
        <v>30.384000000000015</v>
      </c>
      <c r="M42" s="10" t="s">
        <v>8</v>
      </c>
      <c r="N42" s="11">
        <v>310.83333333333331</v>
      </c>
      <c r="O42" s="11">
        <v>315</v>
      </c>
      <c r="P42" s="11">
        <v>385.52325000000002</v>
      </c>
      <c r="Q42" s="11">
        <v>328.25624999999997</v>
      </c>
    </row>
    <row r="43" spans="1:17" x14ac:dyDescent="0.35">
      <c r="A43" s="1" t="str">
        <f t="shared" si="0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'2021 Regulation-down-PreSCR811'!$B20</f>
        <v>194.12</v>
      </c>
      <c r="H43" s="7">
        <f>'2021 Regulation-down-PostSCR811'!$B20</f>
        <v>217.75200000000001</v>
      </c>
      <c r="I43" s="7">
        <f t="shared" si="1"/>
        <v>14</v>
      </c>
      <c r="J43" s="7">
        <f t="shared" si="2"/>
        <v>16.879999999999995</v>
      </c>
      <c r="K43" s="7">
        <f t="shared" si="3"/>
        <v>6.7520000000000095</v>
      </c>
      <c r="M43" s="10" t="s">
        <v>9</v>
      </c>
      <c r="N43" s="11">
        <v>307.41666666666669</v>
      </c>
      <c r="O43" s="11">
        <v>0</v>
      </c>
      <c r="P43" s="11">
        <v>0</v>
      </c>
      <c r="Q43" s="11">
        <v>0</v>
      </c>
    </row>
    <row r="44" spans="1:17" x14ac:dyDescent="0.35">
      <c r="A44" s="1" t="str">
        <f t="shared" si="0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'2021 Regulation-down-PreSCR811'!$B21</f>
        <v>312</v>
      </c>
      <c r="H44" s="7">
        <f>'2021 Regulation-down-PostSCR811'!$B21</f>
        <v>312</v>
      </c>
      <c r="I44" s="7">
        <f t="shared" si="1"/>
        <v>18</v>
      </c>
      <c r="J44" s="7">
        <f t="shared" si="2"/>
        <v>0</v>
      </c>
      <c r="K44" s="7">
        <f t="shared" si="3"/>
        <v>0</v>
      </c>
      <c r="M44" s="10" t="s">
        <v>20</v>
      </c>
      <c r="N44" s="11">
        <v>299.54166666666669</v>
      </c>
      <c r="O44" s="11">
        <v>0</v>
      </c>
      <c r="P44" s="11">
        <v>0</v>
      </c>
      <c r="Q44" s="11">
        <v>0</v>
      </c>
    </row>
    <row r="45" spans="1:17" x14ac:dyDescent="0.35">
      <c r="A45" s="1" t="str">
        <f t="shared" si="0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'2021 Regulation-down-PreSCR811'!$B22</f>
        <v>275</v>
      </c>
      <c r="H45" s="7">
        <f>'2021 Regulation-down-PostSCR811'!$B22</f>
        <v>275</v>
      </c>
      <c r="I45" s="7">
        <f t="shared" si="1"/>
        <v>0</v>
      </c>
      <c r="J45" s="7">
        <f t="shared" si="2"/>
        <v>0</v>
      </c>
      <c r="K45" s="7">
        <f t="shared" si="3"/>
        <v>0</v>
      </c>
      <c r="M45" s="10" t="s">
        <v>21</v>
      </c>
      <c r="N45" s="11">
        <v>284</v>
      </c>
      <c r="O45" s="11">
        <v>0</v>
      </c>
      <c r="P45" s="11">
        <v>0</v>
      </c>
      <c r="Q45" s="11">
        <v>0</v>
      </c>
    </row>
    <row r="46" spans="1:17" x14ac:dyDescent="0.35">
      <c r="A46" s="1" t="str">
        <f t="shared" si="0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'2021 Regulation-down-PreSCR811'!$B23</f>
        <v>305</v>
      </c>
      <c r="H46" s="7">
        <f>'2021 Regulation-down-PostSCR811'!$B23</f>
        <v>305</v>
      </c>
      <c r="I46" s="7">
        <f t="shared" si="1"/>
        <v>27</v>
      </c>
      <c r="J46" s="7">
        <f t="shared" si="2"/>
        <v>0</v>
      </c>
      <c r="K46" s="7">
        <f t="shared" si="3"/>
        <v>0</v>
      </c>
      <c r="M46" s="10" t="s">
        <v>22</v>
      </c>
      <c r="N46" s="11">
        <v>272.20833333333331</v>
      </c>
      <c r="O46" s="11">
        <v>0</v>
      </c>
      <c r="P46" s="11">
        <v>0</v>
      </c>
      <c r="Q46" s="11">
        <v>0</v>
      </c>
    </row>
    <row r="47" spans="1:17" x14ac:dyDescent="0.35">
      <c r="A47" s="1" t="str">
        <f t="shared" si="0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'2021 Regulation-down-PreSCR811'!$B24</f>
        <v>355</v>
      </c>
      <c r="H47" s="7">
        <f>'2021 Regulation-down-PostSCR811'!$B24</f>
        <v>355</v>
      </c>
      <c r="I47" s="7">
        <f t="shared" si="1"/>
        <v>22</v>
      </c>
      <c r="J47" s="7">
        <f t="shared" si="2"/>
        <v>0</v>
      </c>
      <c r="K47" s="7">
        <f t="shared" si="3"/>
        <v>0</v>
      </c>
    </row>
    <row r="48" spans="1:17" x14ac:dyDescent="0.35">
      <c r="A48" s="1" t="str">
        <f t="shared" si="0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'2021 Regulation-down-PreSCR811'!$B25</f>
        <v>381</v>
      </c>
      <c r="H48" s="7">
        <f>'2021 Regulation-down-PostSCR811'!$B25</f>
        <v>381</v>
      </c>
      <c r="I48" s="7">
        <f t="shared" si="1"/>
        <v>12</v>
      </c>
      <c r="J48" s="7">
        <f t="shared" si="2"/>
        <v>0</v>
      </c>
      <c r="K48" s="7">
        <f t="shared" si="3"/>
        <v>0</v>
      </c>
    </row>
    <row r="49" spans="1:20" x14ac:dyDescent="0.35">
      <c r="A49" s="1" t="str">
        <f t="shared" si="0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'2021 Regulation-down-PreSCR811'!$B26</f>
        <v>364</v>
      </c>
      <c r="H49" s="7">
        <f>'2021 Regulation-down-PostSCR811'!$B26</f>
        <v>364</v>
      </c>
      <c r="I49" s="7">
        <f t="shared" si="1"/>
        <v>13</v>
      </c>
      <c r="J49" s="7">
        <f t="shared" si="2"/>
        <v>0</v>
      </c>
      <c r="K49" s="7">
        <f t="shared" si="3"/>
        <v>0</v>
      </c>
    </row>
    <row r="50" spans="1:20" x14ac:dyDescent="0.35">
      <c r="A50" s="1" t="str">
        <f t="shared" si="0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'2021 Regulation-up-PreSCR811'!$C3</f>
        <v>220</v>
      </c>
      <c r="H50" s="7">
        <f>'2021 Regulation-up-PostSCR811'!$C3</f>
        <v>220</v>
      </c>
      <c r="I50" s="7">
        <f t="shared" si="1"/>
        <v>27</v>
      </c>
      <c r="J50" s="7">
        <f t="shared" si="2"/>
        <v>0</v>
      </c>
      <c r="K50" s="7">
        <f t="shared" si="3"/>
        <v>0</v>
      </c>
    </row>
    <row r="51" spans="1:20" x14ac:dyDescent="0.35">
      <c r="A51" s="1" t="str">
        <f t="shared" si="0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'2021 Regulation-up-PreSCR811'!$C4</f>
        <v>258</v>
      </c>
      <c r="H51" s="7">
        <f>'2021 Regulation-up-PostSCR811'!$C4</f>
        <v>258</v>
      </c>
      <c r="I51" s="7">
        <f t="shared" si="1"/>
        <v>31</v>
      </c>
      <c r="J51" s="7">
        <f t="shared" si="2"/>
        <v>0</v>
      </c>
      <c r="K51" s="7">
        <f t="shared" si="3"/>
        <v>0</v>
      </c>
      <c r="M51" s="9" t="s">
        <v>15</v>
      </c>
      <c r="N51" s="1" t="s">
        <v>17</v>
      </c>
      <c r="O51" s="1"/>
      <c r="Q51" s="1" t="str">
        <f>"Hourly Average " &amp; IF($N$51 = "Reg Up", "Regulation Up", IF($N$51 = "Reg Down", "Regulation Down", "")) &amp; " Requirement Comparison"</f>
        <v>Hourly Average Regulation Down Requirement Comparison</v>
      </c>
    </row>
    <row r="52" spans="1:20" x14ac:dyDescent="0.35">
      <c r="A52" s="1" t="str">
        <f t="shared" si="0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'2021 Regulation-up-PreSCR811'!$C5</f>
        <v>245</v>
      </c>
      <c r="H52" s="7">
        <f>'2021 Regulation-up-PostSCR811'!$C5</f>
        <v>245</v>
      </c>
      <c r="I52" s="7">
        <f t="shared" si="1"/>
        <v>15</v>
      </c>
      <c r="J52" s="7">
        <f t="shared" si="2"/>
        <v>0</v>
      </c>
      <c r="K52" s="7">
        <f t="shared" si="3"/>
        <v>0</v>
      </c>
      <c r="M52" s="1"/>
      <c r="N52" s="1"/>
      <c r="O52" s="1"/>
    </row>
    <row r="53" spans="1:20" x14ac:dyDescent="0.35">
      <c r="A53" s="1" t="str">
        <f t="shared" si="0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'2021 Regulation-up-PreSCR811'!$C6</f>
        <v>291</v>
      </c>
      <c r="H53" s="7">
        <f>'2021 Regulation-up-PostSCR811'!$C6</f>
        <v>291</v>
      </c>
      <c r="I53" s="7">
        <f t="shared" si="1"/>
        <v>25</v>
      </c>
      <c r="J53" s="7">
        <f t="shared" si="2"/>
        <v>0</v>
      </c>
      <c r="K53" s="7">
        <f t="shared" si="3"/>
        <v>0</v>
      </c>
      <c r="M53" s="9" t="s">
        <v>19</v>
      </c>
      <c r="N53" s="1" t="s">
        <v>38</v>
      </c>
      <c r="O53" s="1" t="s">
        <v>59</v>
      </c>
      <c r="P53" s="1" t="s">
        <v>60</v>
      </c>
      <c r="Q53" s="1" t="s">
        <v>61</v>
      </c>
    </row>
    <row r="54" spans="1:20" x14ac:dyDescent="0.35">
      <c r="A54" s="1" t="str">
        <f t="shared" si="0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'2021 Regulation-up-PreSCR811'!$C7</f>
        <v>366</v>
      </c>
      <c r="H54" s="7">
        <f>'2021 Regulation-up-PostSCR811'!$C7</f>
        <v>366</v>
      </c>
      <c r="I54" s="7">
        <f t="shared" si="1"/>
        <v>7</v>
      </c>
      <c r="J54" s="7">
        <f t="shared" si="2"/>
        <v>0</v>
      </c>
      <c r="K54" s="7">
        <f t="shared" si="3"/>
        <v>0</v>
      </c>
      <c r="M54" s="10" t="s">
        <v>1</v>
      </c>
      <c r="N54" s="11">
        <v>270.91666666666669</v>
      </c>
      <c r="O54" s="11">
        <v>278.125</v>
      </c>
      <c r="P54" s="11">
        <v>317.51166666666666</v>
      </c>
      <c r="Q54" s="11">
        <v>291.20700000000005</v>
      </c>
      <c r="R54">
        <f>O54 - N54</f>
        <v>7.2083333333333144</v>
      </c>
      <c r="S54">
        <f>P54-O54</f>
        <v>39.386666666666656</v>
      </c>
      <c r="T54">
        <f>Q54-O54</f>
        <v>13.08200000000005</v>
      </c>
    </row>
    <row r="55" spans="1:20" x14ac:dyDescent="0.35">
      <c r="A55" s="1" t="str">
        <f t="shared" si="0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'2021 Regulation-up-PreSCR811'!$C8</f>
        <v>540</v>
      </c>
      <c r="H55" s="7">
        <f>'2021 Regulation-up-PostSCR811'!$C8</f>
        <v>540</v>
      </c>
      <c r="I55" s="7">
        <f t="shared" si="1"/>
        <v>16</v>
      </c>
      <c r="J55" s="7">
        <f t="shared" si="2"/>
        <v>0</v>
      </c>
      <c r="K55" s="7">
        <f t="shared" si="3"/>
        <v>0</v>
      </c>
      <c r="M55" s="10" t="s">
        <v>2</v>
      </c>
      <c r="N55" s="11">
        <v>275.91666666666669</v>
      </c>
      <c r="O55" s="11">
        <v>301.75</v>
      </c>
      <c r="P55" s="11">
        <v>359.51589583333333</v>
      </c>
      <c r="Q55" s="11">
        <v>326.80568750000003</v>
      </c>
      <c r="R55" s="1">
        <f t="shared" ref="R55:R65" si="4">O55 - N55</f>
        <v>25.833333333333314</v>
      </c>
      <c r="S55" s="1">
        <f t="shared" ref="S55:S65" si="5">P55-O55</f>
        <v>57.765895833333332</v>
      </c>
      <c r="T55" s="1">
        <f t="shared" ref="T55:T65" si="6">Q55-O55</f>
        <v>25.055687500000033</v>
      </c>
    </row>
    <row r="56" spans="1:20" x14ac:dyDescent="0.35">
      <c r="A56" s="1" t="str">
        <f t="shared" si="0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'2021 Regulation-up-PreSCR811'!$C9</f>
        <v>731.60149999999999</v>
      </c>
      <c r="H56" s="7">
        <f>'2021 Regulation-up-PostSCR811'!$C9</f>
        <v>732</v>
      </c>
      <c r="I56" s="7">
        <f t="shared" si="1"/>
        <v>22</v>
      </c>
      <c r="J56" s="7">
        <f t="shared" si="2"/>
        <v>0.39850000000001273</v>
      </c>
      <c r="K56" s="7">
        <f t="shared" si="3"/>
        <v>0</v>
      </c>
      <c r="M56" s="10" t="s">
        <v>3</v>
      </c>
      <c r="N56" s="11">
        <v>292.625</v>
      </c>
      <c r="O56" s="11">
        <v>303.375</v>
      </c>
      <c r="P56" s="11">
        <v>372.65466145833335</v>
      </c>
      <c r="Q56" s="11">
        <v>329.49938541666666</v>
      </c>
      <c r="R56" s="1">
        <f t="shared" si="4"/>
        <v>10.75</v>
      </c>
      <c r="S56" s="1">
        <f t="shared" si="5"/>
        <v>69.279661458333351</v>
      </c>
      <c r="T56" s="1">
        <f t="shared" si="6"/>
        <v>26.124385416666655</v>
      </c>
    </row>
    <row r="57" spans="1:20" x14ac:dyDescent="0.35">
      <c r="A57" s="1" t="str">
        <f t="shared" si="0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'2021 Regulation-up-PreSCR811'!$C10</f>
        <v>387.60899999999998</v>
      </c>
      <c r="H57" s="7">
        <f>'2021 Regulation-up-PostSCR811'!$C10</f>
        <v>390.79700000000003</v>
      </c>
      <c r="I57" s="7">
        <f t="shared" si="1"/>
        <v>19</v>
      </c>
      <c r="J57" s="7">
        <f t="shared" si="2"/>
        <v>2.3910000000000196</v>
      </c>
      <c r="K57" s="7">
        <f t="shared" si="3"/>
        <v>0.79700000000002547</v>
      </c>
      <c r="M57" s="10" t="s">
        <v>4</v>
      </c>
      <c r="N57" s="11">
        <v>281.58333333333331</v>
      </c>
      <c r="O57" s="11">
        <v>287.91666666666669</v>
      </c>
      <c r="P57" s="11">
        <v>361.5645833333333</v>
      </c>
      <c r="Q57" s="11">
        <v>314.21453124999999</v>
      </c>
      <c r="R57" s="1">
        <f t="shared" si="4"/>
        <v>6.3333333333333712</v>
      </c>
      <c r="S57" s="1">
        <f t="shared" si="5"/>
        <v>73.647916666666617</v>
      </c>
      <c r="T57" s="1">
        <f t="shared" si="6"/>
        <v>26.297864583333308</v>
      </c>
    </row>
    <row r="58" spans="1:20" x14ac:dyDescent="0.35">
      <c r="A58" s="1" t="str">
        <f t="shared" si="0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'2021 Regulation-up-PreSCR811'!$C11</f>
        <v>326.77449999999999</v>
      </c>
      <c r="H58" s="7">
        <f>'2021 Regulation-up-PostSCR811'!$C11</f>
        <v>333.54899999999998</v>
      </c>
      <c r="I58" s="7">
        <f t="shared" si="1"/>
        <v>8</v>
      </c>
      <c r="J58" s="7">
        <f t="shared" si="2"/>
        <v>6.7744999999999891</v>
      </c>
      <c r="K58" s="7">
        <f t="shared" si="3"/>
        <v>13.548999999999978</v>
      </c>
      <c r="M58" s="10" t="s">
        <v>5</v>
      </c>
      <c r="N58" s="11">
        <v>313.95833333333331</v>
      </c>
      <c r="O58" s="11">
        <v>302.5</v>
      </c>
      <c r="P58" s="11">
        <v>382.40499999999992</v>
      </c>
      <c r="Q58" s="11">
        <v>328.481015625</v>
      </c>
      <c r="R58" s="1">
        <f t="shared" si="4"/>
        <v>-11.458333333333314</v>
      </c>
      <c r="S58" s="1">
        <f t="shared" si="5"/>
        <v>79.904999999999916</v>
      </c>
      <c r="T58" s="1">
        <f t="shared" si="6"/>
        <v>25.981015624999998</v>
      </c>
    </row>
    <row r="59" spans="1:20" x14ac:dyDescent="0.35">
      <c r="A59" s="1" t="str">
        <f t="shared" si="0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'2021 Regulation-up-PreSCR811'!$C12</f>
        <v>363.91050000000001</v>
      </c>
      <c r="H59" s="7">
        <f>'2021 Regulation-up-PostSCR811'!$C12</f>
        <v>330.83499999999998</v>
      </c>
      <c r="I59" s="7">
        <f t="shared" si="1"/>
        <v>20</v>
      </c>
      <c r="J59" s="7">
        <f t="shared" si="2"/>
        <v>76.910500000000013</v>
      </c>
      <c r="K59" s="7">
        <f t="shared" si="3"/>
        <v>43.83499999999998</v>
      </c>
      <c r="M59" s="10" t="s">
        <v>6</v>
      </c>
      <c r="N59" s="11">
        <v>302.33333333333331</v>
      </c>
      <c r="O59" s="11">
        <v>303.66666666666669</v>
      </c>
      <c r="P59" s="11">
        <v>394.73496874999995</v>
      </c>
      <c r="Q59" s="11">
        <v>327.28778125000002</v>
      </c>
      <c r="R59" s="1">
        <f t="shared" si="4"/>
        <v>1.3333333333333712</v>
      </c>
      <c r="S59" s="1">
        <f t="shared" si="5"/>
        <v>91.068302083333265</v>
      </c>
      <c r="T59" s="1">
        <f t="shared" si="6"/>
        <v>23.621114583333338</v>
      </c>
    </row>
    <row r="60" spans="1:20" x14ac:dyDescent="0.35">
      <c r="A60" s="1" t="str">
        <f t="shared" si="0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'2021 Regulation-up-PreSCR811'!$C13</f>
        <v>391.36199999999997</v>
      </c>
      <c r="H60" s="7">
        <f>'2021 Regulation-up-PostSCR811'!$C13</f>
        <v>333.5795</v>
      </c>
      <c r="I60" s="7">
        <f t="shared" si="1"/>
        <v>9</v>
      </c>
      <c r="J60" s="7">
        <f t="shared" si="2"/>
        <v>116.36199999999997</v>
      </c>
      <c r="K60" s="7">
        <f t="shared" si="3"/>
        <v>58.579499999999996</v>
      </c>
      <c r="M60" s="10" t="s">
        <v>7</v>
      </c>
      <c r="N60" s="11">
        <v>293.79166666666669</v>
      </c>
      <c r="O60" s="11">
        <v>287.5</v>
      </c>
      <c r="P60" s="11">
        <v>360.34200000000004</v>
      </c>
      <c r="Q60" s="11">
        <v>300.45733333333328</v>
      </c>
      <c r="R60" s="1">
        <f t="shared" si="4"/>
        <v>-6.2916666666666856</v>
      </c>
      <c r="S60" s="1">
        <f t="shared" si="5"/>
        <v>72.842000000000041</v>
      </c>
      <c r="T60" s="1">
        <f t="shared" si="6"/>
        <v>12.957333333333281</v>
      </c>
    </row>
    <row r="61" spans="1:20" x14ac:dyDescent="0.35">
      <c r="A61" s="1" t="str">
        <f t="shared" si="0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'2021 Regulation-up-PreSCR811'!$C14</f>
        <v>388.94849999999997</v>
      </c>
      <c r="H61" s="7">
        <f>'2021 Regulation-up-PostSCR811'!$C14</f>
        <v>324.39150000000001</v>
      </c>
      <c r="I61" s="7">
        <f t="shared" si="1"/>
        <v>24</v>
      </c>
      <c r="J61" s="7">
        <f t="shared" si="2"/>
        <v>119.94849999999997</v>
      </c>
      <c r="K61" s="7">
        <f t="shared" si="3"/>
        <v>55.391500000000008</v>
      </c>
      <c r="M61" s="10" t="s">
        <v>8</v>
      </c>
      <c r="N61" s="11">
        <v>301.125</v>
      </c>
      <c r="O61" s="11">
        <v>309.33333333333331</v>
      </c>
      <c r="P61" s="11">
        <v>384.95287499999995</v>
      </c>
      <c r="Q61" s="11">
        <v>321.85312499999998</v>
      </c>
      <c r="R61" s="1">
        <f t="shared" si="4"/>
        <v>8.2083333333333144</v>
      </c>
      <c r="S61" s="1">
        <f t="shared" si="5"/>
        <v>75.619541666666635</v>
      </c>
      <c r="T61" s="1">
        <f t="shared" si="6"/>
        <v>12.519791666666663</v>
      </c>
    </row>
    <row r="62" spans="1:20" x14ac:dyDescent="0.35">
      <c r="A62" s="1" t="str">
        <f t="shared" si="0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'2021 Regulation-up-PreSCR811'!$C15</f>
        <v>460.14400000000001</v>
      </c>
      <c r="H62" s="7">
        <f>'2021 Regulation-up-PostSCR811'!$C15</f>
        <v>390.00799999999998</v>
      </c>
      <c r="I62" s="7">
        <f t="shared" si="1"/>
        <v>70</v>
      </c>
      <c r="J62" s="7">
        <f t="shared" si="2"/>
        <v>121.14400000000001</v>
      </c>
      <c r="K62" s="7">
        <f t="shared" si="3"/>
        <v>51.007999999999981</v>
      </c>
      <c r="M62" s="10" t="s">
        <v>9</v>
      </c>
      <c r="N62" s="11">
        <v>304.41666666666669</v>
      </c>
      <c r="O62" s="11">
        <v>0</v>
      </c>
      <c r="P62" s="11">
        <v>0</v>
      </c>
      <c r="Q62" s="11">
        <v>0</v>
      </c>
      <c r="R62" s="1">
        <f t="shared" si="4"/>
        <v>-304.41666666666669</v>
      </c>
      <c r="S62" s="1">
        <f t="shared" si="5"/>
        <v>0</v>
      </c>
      <c r="T62" s="1">
        <f t="shared" si="6"/>
        <v>0</v>
      </c>
    </row>
    <row r="63" spans="1:20" x14ac:dyDescent="0.35">
      <c r="A63" s="1" t="str">
        <f t="shared" si="0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'2021 Regulation-up-PreSCR811'!$C16</f>
        <v>384.30950000000001</v>
      </c>
      <c r="H63" s="7">
        <f>'2021 Regulation-up-PostSCR811'!$C16</f>
        <v>308.99299999999999</v>
      </c>
      <c r="I63" s="7">
        <f t="shared" si="1"/>
        <v>36</v>
      </c>
      <c r="J63" s="7">
        <f t="shared" si="2"/>
        <v>130.30950000000001</v>
      </c>
      <c r="K63" s="7">
        <f t="shared" si="3"/>
        <v>54.992999999999995</v>
      </c>
      <c r="M63" s="10" t="s">
        <v>20</v>
      </c>
      <c r="N63" s="11">
        <v>277.41666666666669</v>
      </c>
      <c r="O63" s="11">
        <v>0</v>
      </c>
      <c r="P63" s="11">
        <v>0</v>
      </c>
      <c r="Q63" s="11">
        <v>0</v>
      </c>
      <c r="R63" s="1">
        <f t="shared" si="4"/>
        <v>-277.41666666666669</v>
      </c>
      <c r="S63" s="1">
        <f t="shared" si="5"/>
        <v>0</v>
      </c>
      <c r="T63" s="1">
        <f t="shared" si="6"/>
        <v>0</v>
      </c>
    </row>
    <row r="64" spans="1:20" x14ac:dyDescent="0.35">
      <c r="A64" s="1" t="str">
        <f t="shared" si="0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'2021 Regulation-up-PreSCR811'!$C17</f>
        <v>403.17449999999997</v>
      </c>
      <c r="H64" s="7">
        <f>'2021 Regulation-up-PostSCR811'!$C17</f>
        <v>311.12099999999998</v>
      </c>
      <c r="I64" s="7">
        <f t="shared" si="1"/>
        <v>14</v>
      </c>
      <c r="J64" s="7">
        <f t="shared" si="2"/>
        <v>166.17449999999997</v>
      </c>
      <c r="K64" s="7">
        <f t="shared" si="3"/>
        <v>74.120999999999981</v>
      </c>
      <c r="M64" s="10" t="s">
        <v>21</v>
      </c>
      <c r="N64" s="11">
        <v>259.20833333333331</v>
      </c>
      <c r="O64" s="11">
        <v>0</v>
      </c>
      <c r="P64" s="11">
        <v>0</v>
      </c>
      <c r="Q64" s="11">
        <v>0</v>
      </c>
      <c r="R64" s="1">
        <f t="shared" si="4"/>
        <v>-259.20833333333331</v>
      </c>
      <c r="S64" s="1">
        <f t="shared" si="5"/>
        <v>0</v>
      </c>
      <c r="T64" s="1">
        <f t="shared" si="6"/>
        <v>0</v>
      </c>
    </row>
    <row r="65" spans="1:20" x14ac:dyDescent="0.35">
      <c r="A65" s="1" t="str">
        <f t="shared" si="0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'2021 Regulation-up-PreSCR811'!$C18</f>
        <v>495.73849999999999</v>
      </c>
      <c r="H65" s="7">
        <f>'2021 Regulation-up-PostSCR811'!$C18</f>
        <v>390.93299999999999</v>
      </c>
      <c r="I65" s="7">
        <f t="shared" si="1"/>
        <v>55</v>
      </c>
      <c r="J65" s="7">
        <f t="shared" si="2"/>
        <v>175.73849999999999</v>
      </c>
      <c r="K65" s="7">
        <f t="shared" si="3"/>
        <v>70.932999999999993</v>
      </c>
      <c r="M65" s="10" t="s">
        <v>22</v>
      </c>
      <c r="N65" s="11">
        <v>265.83333333333331</v>
      </c>
      <c r="O65" s="11">
        <v>0</v>
      </c>
      <c r="P65" s="11">
        <v>0</v>
      </c>
      <c r="Q65" s="11">
        <v>0</v>
      </c>
      <c r="R65" s="1">
        <f t="shared" si="4"/>
        <v>-265.83333333333331</v>
      </c>
      <c r="S65" s="1">
        <f t="shared" si="5"/>
        <v>0</v>
      </c>
      <c r="T65" s="1">
        <f t="shared" si="6"/>
        <v>0</v>
      </c>
    </row>
    <row r="66" spans="1:20" x14ac:dyDescent="0.35">
      <c r="A66" s="1" t="str">
        <f t="shared" si="0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'2021 Regulation-up-PreSCR811'!$C19</f>
        <v>544.44550000000004</v>
      </c>
      <c r="H66" s="7">
        <f>'2021 Regulation-up-PostSCR811'!$C19</f>
        <v>414.13599999999997</v>
      </c>
      <c r="I66" s="7">
        <f t="shared" si="1"/>
        <v>88</v>
      </c>
      <c r="J66" s="7">
        <f t="shared" si="2"/>
        <v>200.44550000000004</v>
      </c>
      <c r="K66" s="7">
        <f t="shared" si="3"/>
        <v>70.135999999999967</v>
      </c>
    </row>
    <row r="67" spans="1:20" x14ac:dyDescent="0.35">
      <c r="A67" s="1" t="str">
        <f t="shared" ref="A67:A130" si="7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'2021 Regulation-up-PreSCR811'!$C20</f>
        <v>606.55799999999999</v>
      </c>
      <c r="H67" s="7">
        <f>'2021 Regulation-up-PostSCR811'!$C20</f>
        <v>480.63200000000001</v>
      </c>
      <c r="I67" s="7">
        <f t="shared" ref="I67:I130" si="8">ABS(F67-E67)</f>
        <v>78</v>
      </c>
      <c r="J67" s="7">
        <f t="shared" ref="J67:J130" si="9">ABS(G67-F67)</f>
        <v>170.55799999999999</v>
      </c>
      <c r="K67" s="7">
        <f t="shared" ref="K67:K130" si="10">ABS(H67-F67)</f>
        <v>44.632000000000005</v>
      </c>
    </row>
    <row r="68" spans="1:20" x14ac:dyDescent="0.35">
      <c r="A68" s="1" t="str">
        <f t="shared" si="7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'2021 Regulation-up-PreSCR811'!$C21</f>
        <v>523.89549999999997</v>
      </c>
      <c r="H68" s="7">
        <f>'2021 Regulation-up-PostSCR811'!$C21</f>
        <v>457.74450000000002</v>
      </c>
      <c r="I68" s="7">
        <f t="shared" si="8"/>
        <v>36</v>
      </c>
      <c r="J68" s="7">
        <f t="shared" si="9"/>
        <v>80.89549999999997</v>
      </c>
      <c r="K68" s="7">
        <f t="shared" si="10"/>
        <v>14.744500000000016</v>
      </c>
    </row>
    <row r="69" spans="1:20" x14ac:dyDescent="0.35">
      <c r="A69" s="1" t="str">
        <f t="shared" si="7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'2021 Regulation-up-PreSCR811'!$C22</f>
        <v>234.5265</v>
      </c>
      <c r="H69" s="7">
        <f>'2021 Regulation-up-PostSCR811'!$C22</f>
        <v>217.39099999999999</v>
      </c>
      <c r="I69" s="7">
        <f t="shared" si="8"/>
        <v>9</v>
      </c>
      <c r="J69" s="7">
        <f t="shared" si="9"/>
        <v>19.526499999999999</v>
      </c>
      <c r="K69" s="7">
        <f t="shared" si="10"/>
        <v>2.3909999999999911</v>
      </c>
      <c r="M69" s="9" t="s">
        <v>15</v>
      </c>
      <c r="N69" s="1" t="s">
        <v>17</v>
      </c>
    </row>
    <row r="70" spans="1:20" x14ac:dyDescent="0.35">
      <c r="A70" s="1" t="str">
        <f t="shared" si="7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'2021 Regulation-up-PreSCR811'!$C23</f>
        <v>201</v>
      </c>
      <c r="H70" s="7">
        <f>'2021 Regulation-up-PostSCR811'!$C23</f>
        <v>201</v>
      </c>
      <c r="I70" s="7">
        <f t="shared" si="8"/>
        <v>32</v>
      </c>
      <c r="J70" s="7">
        <f t="shared" si="9"/>
        <v>0</v>
      </c>
      <c r="K70" s="7">
        <f t="shared" si="10"/>
        <v>0</v>
      </c>
    </row>
    <row r="71" spans="1:20" x14ac:dyDescent="0.35">
      <c r="A71" s="1" t="str">
        <f t="shared" si="7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'2021 Regulation-up-PreSCR811'!$C24</f>
        <v>204</v>
      </c>
      <c r="H71" s="7">
        <f>'2021 Regulation-up-PostSCR811'!$C24</f>
        <v>204</v>
      </c>
      <c r="I71" s="7">
        <f t="shared" si="8"/>
        <v>17</v>
      </c>
      <c r="J71" s="7">
        <f t="shared" si="9"/>
        <v>0</v>
      </c>
      <c r="K71" s="7">
        <f t="shared" si="10"/>
        <v>0</v>
      </c>
      <c r="M71" s="9" t="s">
        <v>18</v>
      </c>
      <c r="N71" s="9" t="s">
        <v>0</v>
      </c>
      <c r="O71" s="1" t="s">
        <v>66</v>
      </c>
      <c r="P71" s="1" t="s">
        <v>67</v>
      </c>
      <c r="Q71" s="1" t="s">
        <v>68</v>
      </c>
    </row>
    <row r="72" spans="1:20" x14ac:dyDescent="0.35">
      <c r="A72" s="1" t="str">
        <f t="shared" si="7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'2021 Regulation-up-PreSCR811'!$C25</f>
        <v>217</v>
      </c>
      <c r="H72" s="7">
        <f>'2021 Regulation-up-PostSCR811'!$C25</f>
        <v>217</v>
      </c>
      <c r="I72" s="7">
        <f t="shared" si="8"/>
        <v>15</v>
      </c>
      <c r="J72" s="7">
        <f t="shared" si="9"/>
        <v>0</v>
      </c>
      <c r="K72" s="7">
        <f t="shared" si="10"/>
        <v>0</v>
      </c>
      <c r="M72" s="1" t="s">
        <v>1</v>
      </c>
      <c r="N72" s="1">
        <v>1</v>
      </c>
      <c r="O72" s="11">
        <v>9</v>
      </c>
      <c r="P72" s="11">
        <v>0</v>
      </c>
      <c r="Q72" s="11">
        <v>0</v>
      </c>
    </row>
    <row r="73" spans="1:20" x14ac:dyDescent="0.35">
      <c r="A73" s="1" t="str">
        <f t="shared" si="7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'2021 Regulation-up-PreSCR811'!$C26</f>
        <v>192</v>
      </c>
      <c r="H73" s="7">
        <f>'2021 Regulation-up-PostSCR811'!$C26</f>
        <v>192</v>
      </c>
      <c r="I73" s="7">
        <f t="shared" si="8"/>
        <v>9</v>
      </c>
      <c r="J73" s="7">
        <f t="shared" si="9"/>
        <v>0</v>
      </c>
      <c r="K73" s="7">
        <f t="shared" si="10"/>
        <v>0</v>
      </c>
      <c r="M73" s="1" t="s">
        <v>1</v>
      </c>
      <c r="N73" s="1">
        <v>2</v>
      </c>
      <c r="O73" s="11">
        <v>22</v>
      </c>
      <c r="P73" s="11">
        <v>0</v>
      </c>
      <c r="Q73" s="11">
        <v>0</v>
      </c>
    </row>
    <row r="74" spans="1:20" x14ac:dyDescent="0.35">
      <c r="A74" s="1" t="str">
        <f t="shared" si="7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'2021 Regulation-down-PreSCR811'!$C3</f>
        <v>293</v>
      </c>
      <c r="H74" s="7">
        <f>'2021 Regulation-down-PostSCR811'!$C3</f>
        <v>293</v>
      </c>
      <c r="I74" s="7">
        <f t="shared" si="8"/>
        <v>28</v>
      </c>
      <c r="J74" s="7">
        <f t="shared" si="9"/>
        <v>0</v>
      </c>
      <c r="K74" s="7">
        <f t="shared" si="10"/>
        <v>0</v>
      </c>
      <c r="M74" s="1" t="s">
        <v>1</v>
      </c>
      <c r="N74" s="1">
        <v>3</v>
      </c>
      <c r="O74" s="11">
        <v>1</v>
      </c>
      <c r="P74" s="11">
        <v>0</v>
      </c>
      <c r="Q74" s="11">
        <v>0</v>
      </c>
    </row>
    <row r="75" spans="1:20" x14ac:dyDescent="0.35">
      <c r="A75" s="1" t="str">
        <f t="shared" si="7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'2021 Regulation-down-PreSCR811'!$C4</f>
        <v>244</v>
      </c>
      <c r="H75" s="7">
        <f>'2021 Regulation-down-PostSCR811'!$C4</f>
        <v>244</v>
      </c>
      <c r="I75" s="7">
        <f t="shared" si="8"/>
        <v>18</v>
      </c>
      <c r="J75" s="7">
        <f t="shared" si="9"/>
        <v>0</v>
      </c>
      <c r="K75" s="7">
        <f t="shared" si="10"/>
        <v>0</v>
      </c>
      <c r="M75" s="1" t="s">
        <v>1</v>
      </c>
      <c r="N75" s="1">
        <v>4</v>
      </c>
      <c r="O75" s="11">
        <v>1</v>
      </c>
      <c r="P75" s="11">
        <v>0</v>
      </c>
      <c r="Q75" s="11">
        <v>0</v>
      </c>
    </row>
    <row r="76" spans="1:20" x14ac:dyDescent="0.35">
      <c r="A76" s="1" t="str">
        <f t="shared" si="7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'2021 Regulation-down-PreSCR811'!$C5</f>
        <v>238</v>
      </c>
      <c r="H76" s="7">
        <f>'2021 Regulation-down-PostSCR811'!$C5</f>
        <v>238</v>
      </c>
      <c r="I76" s="7">
        <f t="shared" si="8"/>
        <v>15</v>
      </c>
      <c r="J76" s="7">
        <f t="shared" si="9"/>
        <v>0</v>
      </c>
      <c r="K76" s="7">
        <f t="shared" si="10"/>
        <v>0</v>
      </c>
      <c r="M76" s="1" t="s">
        <v>1</v>
      </c>
      <c r="N76" s="1">
        <v>5</v>
      </c>
      <c r="O76" s="11">
        <v>2</v>
      </c>
      <c r="P76" s="11">
        <v>0</v>
      </c>
      <c r="Q76" s="11">
        <v>0</v>
      </c>
    </row>
    <row r="77" spans="1:20" x14ac:dyDescent="0.35">
      <c r="A77" s="1" t="str">
        <f t="shared" si="7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'2021 Regulation-down-PreSCR811'!$C6</f>
        <v>214</v>
      </c>
      <c r="H77" s="7">
        <f>'2021 Regulation-down-PostSCR811'!$C6</f>
        <v>214</v>
      </c>
      <c r="I77" s="7">
        <f t="shared" si="8"/>
        <v>5</v>
      </c>
      <c r="J77" s="7">
        <f t="shared" si="9"/>
        <v>0</v>
      </c>
      <c r="K77" s="7">
        <f t="shared" si="10"/>
        <v>0</v>
      </c>
      <c r="M77" s="1" t="s">
        <v>1</v>
      </c>
      <c r="N77" s="1">
        <v>6</v>
      </c>
      <c r="O77" s="11">
        <v>3</v>
      </c>
      <c r="P77" s="11">
        <v>0</v>
      </c>
      <c r="Q77" s="11">
        <v>0</v>
      </c>
    </row>
    <row r="78" spans="1:20" x14ac:dyDescent="0.35">
      <c r="A78" s="1" t="str">
        <f t="shared" si="7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'2021 Regulation-down-PreSCR811'!$C7</f>
        <v>213</v>
      </c>
      <c r="H78" s="7">
        <f>'2021 Regulation-down-PostSCR811'!$C7</f>
        <v>213</v>
      </c>
      <c r="I78" s="7">
        <f t="shared" si="8"/>
        <v>0</v>
      </c>
      <c r="J78" s="7">
        <f t="shared" si="9"/>
        <v>0</v>
      </c>
      <c r="K78" s="7">
        <f t="shared" si="10"/>
        <v>0</v>
      </c>
      <c r="M78" s="1" t="s">
        <v>1</v>
      </c>
      <c r="N78" s="1">
        <v>7</v>
      </c>
      <c r="O78" s="11">
        <v>4</v>
      </c>
      <c r="P78" s="11">
        <v>0</v>
      </c>
      <c r="Q78" s="11">
        <v>0</v>
      </c>
    </row>
    <row r="79" spans="1:20" x14ac:dyDescent="0.35">
      <c r="A79" s="1" t="str">
        <f t="shared" si="7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'2021 Regulation-down-PreSCR811'!$C8</f>
        <v>342</v>
      </c>
      <c r="H79" s="7">
        <f>'2021 Regulation-down-PostSCR811'!$C8</f>
        <v>342</v>
      </c>
      <c r="I79" s="7">
        <f t="shared" si="8"/>
        <v>1</v>
      </c>
      <c r="J79" s="7">
        <f t="shared" si="9"/>
        <v>0</v>
      </c>
      <c r="K79" s="7">
        <f t="shared" si="10"/>
        <v>0</v>
      </c>
      <c r="M79" s="1" t="s">
        <v>1</v>
      </c>
      <c r="N79" s="1">
        <v>8</v>
      </c>
      <c r="O79" s="11">
        <v>1</v>
      </c>
      <c r="P79" s="11">
        <v>3.3759999999999764</v>
      </c>
      <c r="Q79" s="11">
        <v>0</v>
      </c>
    </row>
    <row r="80" spans="1:20" x14ac:dyDescent="0.35">
      <c r="A80" s="1" t="str">
        <f t="shared" si="7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'2021 Regulation-down-PreSCR811'!$C9</f>
        <v>255.7895</v>
      </c>
      <c r="H80" s="7">
        <f>'2021 Regulation-down-PostSCR811'!$C9</f>
        <v>253</v>
      </c>
      <c r="I80" s="7">
        <f t="shared" si="8"/>
        <v>8</v>
      </c>
      <c r="J80" s="7">
        <f t="shared" si="9"/>
        <v>2.7895000000000039</v>
      </c>
      <c r="K80" s="7">
        <f t="shared" si="10"/>
        <v>0</v>
      </c>
      <c r="M80" s="1" t="s">
        <v>1</v>
      </c>
      <c r="N80" s="1">
        <v>9</v>
      </c>
      <c r="O80" s="11">
        <v>7</v>
      </c>
      <c r="P80" s="11">
        <v>162.048</v>
      </c>
      <c r="Q80" s="11">
        <v>20.255999999999972</v>
      </c>
    </row>
    <row r="81" spans="1:17" x14ac:dyDescent="0.35">
      <c r="A81" s="1" t="str">
        <f t="shared" si="7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'2021 Regulation-down-PreSCR811'!$C10</f>
        <v>375.06799999999998</v>
      </c>
      <c r="H81" s="7">
        <f>'2021 Regulation-down-PostSCR811'!$C10</f>
        <v>343.98500000000001</v>
      </c>
      <c r="I81" s="7">
        <f t="shared" si="8"/>
        <v>78</v>
      </c>
      <c r="J81" s="7">
        <f t="shared" si="9"/>
        <v>35.067999999999984</v>
      </c>
      <c r="K81" s="7">
        <f t="shared" si="10"/>
        <v>3.9850000000000136</v>
      </c>
      <c r="M81" s="1" t="s">
        <v>1</v>
      </c>
      <c r="N81" s="1">
        <v>10</v>
      </c>
      <c r="O81" s="11">
        <v>19</v>
      </c>
      <c r="P81" s="11">
        <v>165.42399999999998</v>
      </c>
      <c r="Q81" s="11">
        <v>37.136000000000024</v>
      </c>
    </row>
    <row r="82" spans="1:17" x14ac:dyDescent="0.35">
      <c r="A82" s="1" t="str">
        <f t="shared" si="7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'2021 Regulation-down-PreSCR811'!$C11</f>
        <v>531.88099999999997</v>
      </c>
      <c r="H82" s="7">
        <f>'2021 Regulation-down-PostSCR811'!$C11</f>
        <v>423.48899999999998</v>
      </c>
      <c r="I82" s="7">
        <f t="shared" si="8"/>
        <v>123</v>
      </c>
      <c r="J82" s="7">
        <f t="shared" si="9"/>
        <v>137.88099999999997</v>
      </c>
      <c r="K82" s="7">
        <f t="shared" si="10"/>
        <v>29.488999999999976</v>
      </c>
      <c r="M82" s="1" t="s">
        <v>1</v>
      </c>
      <c r="N82" s="1">
        <v>11</v>
      </c>
      <c r="O82" s="11">
        <v>11</v>
      </c>
      <c r="P82" s="11">
        <v>77.648000000000025</v>
      </c>
      <c r="Q82" s="11">
        <v>27.007999999999981</v>
      </c>
    </row>
    <row r="83" spans="1:17" x14ac:dyDescent="0.35">
      <c r="A83" s="1" t="str">
        <f t="shared" si="7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'2021 Regulation-down-PreSCR811'!$C12</f>
        <v>558.37</v>
      </c>
      <c r="H83" s="7">
        <f>'2021 Regulation-down-PostSCR811'!$C12</f>
        <v>448.38400000000001</v>
      </c>
      <c r="I83" s="7">
        <f t="shared" si="8"/>
        <v>104</v>
      </c>
      <c r="J83" s="7">
        <f t="shared" si="9"/>
        <v>167.37</v>
      </c>
      <c r="K83" s="7">
        <f t="shared" si="10"/>
        <v>57.384000000000015</v>
      </c>
      <c r="M83" s="1" t="s">
        <v>1</v>
      </c>
      <c r="N83" s="1">
        <v>12</v>
      </c>
      <c r="O83" s="11">
        <v>7</v>
      </c>
      <c r="P83" s="11">
        <v>94.52800000000002</v>
      </c>
      <c r="Q83" s="11">
        <v>27.007999999999981</v>
      </c>
    </row>
    <row r="84" spans="1:17" x14ac:dyDescent="0.35">
      <c r="A84" s="1" t="str">
        <f t="shared" si="7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'2021 Regulation-down-PreSCR811'!$C13</f>
        <v>470.05399999999997</v>
      </c>
      <c r="H84" s="7">
        <f>'2021 Regulation-down-PostSCR811'!$C13</f>
        <v>391.94799999999998</v>
      </c>
      <c r="I84" s="7">
        <f t="shared" si="8"/>
        <v>56</v>
      </c>
      <c r="J84" s="7">
        <f t="shared" si="9"/>
        <v>145.05399999999997</v>
      </c>
      <c r="K84" s="7">
        <f t="shared" si="10"/>
        <v>66.947999999999979</v>
      </c>
      <c r="M84" s="1" t="s">
        <v>1</v>
      </c>
      <c r="N84" s="1">
        <v>13</v>
      </c>
      <c r="O84" s="11">
        <v>8</v>
      </c>
      <c r="P84" s="11">
        <v>91.151999999999987</v>
      </c>
      <c r="Q84" s="11">
        <v>30.384000000000015</v>
      </c>
    </row>
    <row r="85" spans="1:17" x14ac:dyDescent="0.35">
      <c r="A85" s="1" t="str">
        <f t="shared" si="7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'2021 Regulation-down-PreSCR811'!$C14</f>
        <v>454.25700000000001</v>
      </c>
      <c r="H85" s="7">
        <f>'2021 Regulation-down-PostSCR811'!$C14</f>
        <v>368.5795</v>
      </c>
      <c r="I85" s="7">
        <f t="shared" si="8"/>
        <v>39</v>
      </c>
      <c r="J85" s="7">
        <f t="shared" si="9"/>
        <v>144.25700000000001</v>
      </c>
      <c r="K85" s="7">
        <f t="shared" si="10"/>
        <v>58.579499999999996</v>
      </c>
      <c r="M85" s="1" t="s">
        <v>1</v>
      </c>
      <c r="N85" s="1">
        <v>14</v>
      </c>
      <c r="O85" s="11">
        <v>3</v>
      </c>
      <c r="P85" s="11">
        <v>101.27999999999997</v>
      </c>
      <c r="Q85" s="11">
        <v>40.512</v>
      </c>
    </row>
    <row r="86" spans="1:17" x14ac:dyDescent="0.35">
      <c r="A86" s="1" t="str">
        <f t="shared" si="7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'2021 Regulation-down-PreSCR811'!$C15</f>
        <v>450.51249999999999</v>
      </c>
      <c r="H86" s="7">
        <f>'2021 Regulation-down-PostSCR811'!$C15</f>
        <v>376.39150000000001</v>
      </c>
      <c r="I86" s="7">
        <f t="shared" si="8"/>
        <v>51</v>
      </c>
      <c r="J86" s="7">
        <f t="shared" si="9"/>
        <v>129.51249999999999</v>
      </c>
      <c r="K86" s="7">
        <f t="shared" si="10"/>
        <v>55.391500000000008</v>
      </c>
      <c r="M86" s="1" t="s">
        <v>1</v>
      </c>
      <c r="N86" s="1">
        <v>15</v>
      </c>
      <c r="O86" s="11">
        <v>24</v>
      </c>
      <c r="P86" s="11">
        <v>135.03999999999996</v>
      </c>
      <c r="Q86" s="11">
        <v>43.887999999999977</v>
      </c>
    </row>
    <row r="87" spans="1:17" x14ac:dyDescent="0.35">
      <c r="A87" s="1" t="str">
        <f t="shared" si="7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'2021 Regulation-down-PreSCR811'!$C16</f>
        <v>447.27949999999998</v>
      </c>
      <c r="H87" s="7">
        <f>'2021 Regulation-down-PostSCR811'!$C16</f>
        <v>369.572</v>
      </c>
      <c r="I87" s="7">
        <f t="shared" si="8"/>
        <v>30</v>
      </c>
      <c r="J87" s="7">
        <f t="shared" si="9"/>
        <v>138.27949999999998</v>
      </c>
      <c r="K87" s="7">
        <f t="shared" si="10"/>
        <v>60.572000000000003</v>
      </c>
      <c r="M87" s="1" t="s">
        <v>1</v>
      </c>
      <c r="N87" s="1">
        <v>16</v>
      </c>
      <c r="O87" s="11">
        <v>3</v>
      </c>
      <c r="P87" s="11">
        <v>101.27999999999997</v>
      </c>
      <c r="Q87" s="11">
        <v>50.639999999999986</v>
      </c>
    </row>
    <row r="88" spans="1:17" x14ac:dyDescent="0.35">
      <c r="A88" s="1" t="str">
        <f t="shared" si="7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'2021 Regulation-down-PreSCR811'!$C17</f>
        <v>404.83600000000001</v>
      </c>
      <c r="H88" s="7">
        <f>'2021 Regulation-down-PostSCR811'!$C17</f>
        <v>328.72249999999997</v>
      </c>
      <c r="I88" s="7">
        <f t="shared" si="8"/>
        <v>10</v>
      </c>
      <c r="J88" s="7">
        <f t="shared" si="9"/>
        <v>149.83600000000001</v>
      </c>
      <c r="K88" s="7">
        <f t="shared" si="10"/>
        <v>73.722499999999968</v>
      </c>
      <c r="M88" s="1" t="s">
        <v>1</v>
      </c>
      <c r="N88" s="1">
        <v>17</v>
      </c>
      <c r="O88" s="11">
        <v>4</v>
      </c>
      <c r="P88" s="11">
        <v>30.384000000000015</v>
      </c>
      <c r="Q88" s="11">
        <v>30.384000000000015</v>
      </c>
    </row>
    <row r="89" spans="1:17" x14ac:dyDescent="0.35">
      <c r="A89" s="1" t="str">
        <f t="shared" si="7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'2021 Regulation-down-PreSCR811'!$C18</f>
        <v>355.27199999999999</v>
      </c>
      <c r="H89" s="7">
        <f>'2021 Regulation-down-PostSCR811'!$C18</f>
        <v>293.50450000000001</v>
      </c>
      <c r="I89" s="7">
        <f t="shared" si="8"/>
        <v>32</v>
      </c>
      <c r="J89" s="7">
        <f t="shared" si="9"/>
        <v>140.27199999999999</v>
      </c>
      <c r="K89" s="7">
        <f t="shared" si="10"/>
        <v>78.504500000000007</v>
      </c>
      <c r="M89" s="1" t="s">
        <v>1</v>
      </c>
      <c r="N89" s="1">
        <v>18</v>
      </c>
      <c r="O89" s="11">
        <v>14</v>
      </c>
      <c r="P89" s="11">
        <v>16.879999999999995</v>
      </c>
      <c r="Q89" s="11">
        <v>6.7520000000000095</v>
      </c>
    </row>
    <row r="90" spans="1:17" x14ac:dyDescent="0.35">
      <c r="A90" s="1" t="str">
        <f t="shared" si="7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'2021 Regulation-down-PreSCR811'!$C19</f>
        <v>350.738</v>
      </c>
      <c r="H90" s="7">
        <f>'2021 Regulation-down-PostSCR811'!$C19</f>
        <v>296.94049999999999</v>
      </c>
      <c r="I90" s="7">
        <f t="shared" si="8"/>
        <v>25</v>
      </c>
      <c r="J90" s="7">
        <f t="shared" si="9"/>
        <v>122.738</v>
      </c>
      <c r="K90" s="7">
        <f t="shared" si="10"/>
        <v>68.940499999999986</v>
      </c>
      <c r="M90" s="1" t="s">
        <v>1</v>
      </c>
      <c r="N90" s="1">
        <v>19</v>
      </c>
      <c r="O90" s="11">
        <v>18</v>
      </c>
      <c r="P90" s="11">
        <v>0</v>
      </c>
      <c r="Q90" s="11">
        <v>0</v>
      </c>
    </row>
    <row r="91" spans="1:17" x14ac:dyDescent="0.35">
      <c r="A91" s="1" t="str">
        <f t="shared" si="7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'2021 Regulation-down-PreSCR811'!$C20</f>
        <v>273.36900000000003</v>
      </c>
      <c r="H91" s="7">
        <f>'2021 Regulation-down-PostSCR811'!$C20</f>
        <v>250.256</v>
      </c>
      <c r="I91" s="7">
        <f t="shared" si="8"/>
        <v>38</v>
      </c>
      <c r="J91" s="7">
        <f t="shared" si="9"/>
        <v>61.369000000000028</v>
      </c>
      <c r="K91" s="7">
        <f t="shared" si="10"/>
        <v>38.256</v>
      </c>
      <c r="M91" s="1" t="s">
        <v>1</v>
      </c>
      <c r="N91" s="1">
        <v>20</v>
      </c>
      <c r="O91" s="11">
        <v>0</v>
      </c>
      <c r="P91" s="11">
        <v>0</v>
      </c>
      <c r="Q91" s="11">
        <v>0</v>
      </c>
    </row>
    <row r="92" spans="1:17" x14ac:dyDescent="0.35">
      <c r="A92" s="1" t="str">
        <f t="shared" si="7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'2021 Regulation-down-PreSCR811'!$C21</f>
        <v>333.54899999999998</v>
      </c>
      <c r="H92" s="7">
        <f>'2021 Regulation-down-PostSCR811'!$C21</f>
        <v>329.56400000000002</v>
      </c>
      <c r="I92" s="7">
        <f t="shared" si="8"/>
        <v>7</v>
      </c>
      <c r="J92" s="7">
        <f t="shared" si="9"/>
        <v>13.548999999999978</v>
      </c>
      <c r="K92" s="7">
        <f t="shared" si="10"/>
        <v>9.5640000000000214</v>
      </c>
      <c r="M92" s="1" t="s">
        <v>1</v>
      </c>
      <c r="N92" s="1">
        <v>21</v>
      </c>
      <c r="O92" s="11">
        <v>27</v>
      </c>
      <c r="P92" s="11">
        <v>0</v>
      </c>
      <c r="Q92" s="11">
        <v>0</v>
      </c>
    </row>
    <row r="93" spans="1:17" x14ac:dyDescent="0.35">
      <c r="A93" s="1" t="str">
        <f t="shared" si="7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'2021 Regulation-down-PreSCR811'!$C22</f>
        <v>352.40600000000001</v>
      </c>
      <c r="H93" s="7">
        <f>'2021 Regulation-down-PostSCR811'!$C22</f>
        <v>354</v>
      </c>
      <c r="I93" s="7">
        <f t="shared" si="8"/>
        <v>27</v>
      </c>
      <c r="J93" s="7">
        <f t="shared" si="9"/>
        <v>1.5939999999999941</v>
      </c>
      <c r="K93" s="7">
        <f t="shared" si="10"/>
        <v>0</v>
      </c>
      <c r="M93" s="1" t="s">
        <v>1</v>
      </c>
      <c r="N93" s="1">
        <v>22</v>
      </c>
      <c r="O93" s="11">
        <v>22</v>
      </c>
      <c r="P93" s="11">
        <v>0</v>
      </c>
      <c r="Q93" s="11">
        <v>0</v>
      </c>
    </row>
    <row r="94" spans="1:17" x14ac:dyDescent="0.35">
      <c r="A94" s="1" t="str">
        <f t="shared" si="7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'2021 Regulation-down-PreSCR811'!$C23</f>
        <v>348</v>
      </c>
      <c r="H94" s="7">
        <f>'2021 Regulation-down-PostSCR811'!$C23</f>
        <v>348</v>
      </c>
      <c r="I94" s="7">
        <f t="shared" si="8"/>
        <v>6</v>
      </c>
      <c r="J94" s="7">
        <f t="shared" si="9"/>
        <v>0</v>
      </c>
      <c r="K94" s="7">
        <f t="shared" si="10"/>
        <v>0</v>
      </c>
      <c r="M94" s="1" t="s">
        <v>1</v>
      </c>
      <c r="N94" s="1">
        <v>23</v>
      </c>
      <c r="O94" s="11">
        <v>12</v>
      </c>
      <c r="P94" s="11">
        <v>0</v>
      </c>
      <c r="Q94" s="11">
        <v>0</v>
      </c>
    </row>
    <row r="95" spans="1:17" x14ac:dyDescent="0.35">
      <c r="A95" s="1" t="str">
        <f t="shared" si="7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'2021 Regulation-down-PreSCR811'!$C24</f>
        <v>386</v>
      </c>
      <c r="H95" s="7">
        <f>'2021 Regulation-down-PostSCR811'!$C24</f>
        <v>386</v>
      </c>
      <c r="I95" s="7">
        <f t="shared" si="8"/>
        <v>20</v>
      </c>
      <c r="J95" s="7">
        <f t="shared" si="9"/>
        <v>0</v>
      </c>
      <c r="K95" s="7">
        <f t="shared" si="10"/>
        <v>0</v>
      </c>
      <c r="M95" s="1" t="s">
        <v>1</v>
      </c>
      <c r="N95" s="1">
        <v>24</v>
      </c>
      <c r="O95" s="11">
        <v>13</v>
      </c>
      <c r="P95" s="11">
        <v>0</v>
      </c>
      <c r="Q95" s="11">
        <v>0</v>
      </c>
    </row>
    <row r="96" spans="1:17" x14ac:dyDescent="0.35">
      <c r="A96" s="1" t="str">
        <f t="shared" si="7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'2021 Regulation-down-PreSCR811'!$C25</f>
        <v>388</v>
      </c>
      <c r="H96" s="7">
        <f>'2021 Regulation-down-PostSCR811'!$C25</f>
        <v>388</v>
      </c>
      <c r="I96" s="7">
        <f t="shared" si="8"/>
        <v>24</v>
      </c>
      <c r="J96" s="7">
        <f t="shared" si="9"/>
        <v>0</v>
      </c>
      <c r="K96" s="7">
        <f t="shared" si="10"/>
        <v>0</v>
      </c>
      <c r="M96" s="1" t="s">
        <v>69</v>
      </c>
      <c r="N96" s="1"/>
      <c r="O96" s="11">
        <v>27</v>
      </c>
      <c r="P96" s="11">
        <v>165.42399999999998</v>
      </c>
      <c r="Q96" s="11">
        <v>50.639999999999986</v>
      </c>
    </row>
    <row r="97" spans="1:17" x14ac:dyDescent="0.35">
      <c r="A97" s="1" t="str">
        <f t="shared" si="7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'2021 Regulation-down-PreSCR811'!$C26</f>
        <v>349</v>
      </c>
      <c r="H97" s="7">
        <f>'2021 Regulation-down-PostSCR811'!$C26</f>
        <v>349</v>
      </c>
      <c r="I97" s="7">
        <f t="shared" si="8"/>
        <v>5</v>
      </c>
      <c r="J97" s="7">
        <f t="shared" si="9"/>
        <v>0</v>
      </c>
      <c r="K97" s="7">
        <f t="shared" si="10"/>
        <v>0</v>
      </c>
      <c r="M97" s="1" t="s">
        <v>2</v>
      </c>
      <c r="N97" s="1">
        <v>1</v>
      </c>
      <c r="O97" s="11">
        <v>28</v>
      </c>
      <c r="P97" s="11">
        <v>0</v>
      </c>
      <c r="Q97" s="11">
        <v>0</v>
      </c>
    </row>
    <row r="98" spans="1:17" x14ac:dyDescent="0.35">
      <c r="A98" s="1" t="str">
        <f t="shared" si="7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'2021 Regulation-up-PreSCR811'!$D3</f>
        <v>194</v>
      </c>
      <c r="H98" s="7">
        <f>'2021 Regulation-up-PostSCR811'!$D3</f>
        <v>194</v>
      </c>
      <c r="I98" s="7">
        <f t="shared" si="8"/>
        <v>5</v>
      </c>
      <c r="J98" s="7">
        <f t="shared" si="9"/>
        <v>0</v>
      </c>
      <c r="K98" s="7">
        <f t="shared" si="10"/>
        <v>0</v>
      </c>
      <c r="M98" s="1" t="s">
        <v>2</v>
      </c>
      <c r="N98" s="1">
        <v>2</v>
      </c>
      <c r="O98" s="11">
        <v>18</v>
      </c>
      <c r="P98" s="11">
        <v>0</v>
      </c>
      <c r="Q98" s="11">
        <v>0</v>
      </c>
    </row>
    <row r="99" spans="1:17" x14ac:dyDescent="0.35">
      <c r="A99" s="1" t="str">
        <f t="shared" si="7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'2021 Regulation-up-PreSCR811'!$D4</f>
        <v>178</v>
      </c>
      <c r="H99" s="7">
        <f>'2021 Regulation-up-PostSCR811'!$D4</f>
        <v>178</v>
      </c>
      <c r="I99" s="7">
        <f t="shared" si="8"/>
        <v>13</v>
      </c>
      <c r="J99" s="7">
        <f t="shared" si="9"/>
        <v>0</v>
      </c>
      <c r="K99" s="7">
        <f t="shared" si="10"/>
        <v>0</v>
      </c>
      <c r="M99" s="1" t="s">
        <v>2</v>
      </c>
      <c r="N99" s="1">
        <v>3</v>
      </c>
      <c r="O99" s="11">
        <v>15</v>
      </c>
      <c r="P99" s="11">
        <v>0</v>
      </c>
      <c r="Q99" s="11">
        <v>0</v>
      </c>
    </row>
    <row r="100" spans="1:17" x14ac:dyDescent="0.35">
      <c r="A100" s="1" t="str">
        <f t="shared" si="7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'2021 Regulation-up-PreSCR811'!$D5</f>
        <v>236</v>
      </c>
      <c r="H100" s="7">
        <f>'2021 Regulation-up-PostSCR811'!$D5</f>
        <v>236</v>
      </c>
      <c r="I100" s="7">
        <f t="shared" si="8"/>
        <v>5</v>
      </c>
      <c r="J100" s="7">
        <f t="shared" si="9"/>
        <v>0</v>
      </c>
      <c r="K100" s="7">
        <f t="shared" si="10"/>
        <v>0</v>
      </c>
      <c r="M100" s="1" t="s">
        <v>2</v>
      </c>
      <c r="N100" s="1">
        <v>4</v>
      </c>
      <c r="O100" s="11">
        <v>5</v>
      </c>
      <c r="P100" s="11">
        <v>0</v>
      </c>
      <c r="Q100" s="11">
        <v>0</v>
      </c>
    </row>
    <row r="101" spans="1:17" x14ac:dyDescent="0.35">
      <c r="A101" s="1" t="str">
        <f t="shared" si="7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'2021 Regulation-up-PreSCR811'!$D6</f>
        <v>241</v>
      </c>
      <c r="H101" s="7">
        <f>'2021 Regulation-up-PostSCR811'!$D6</f>
        <v>241</v>
      </c>
      <c r="I101" s="7">
        <f t="shared" si="8"/>
        <v>2</v>
      </c>
      <c r="J101" s="7">
        <f t="shared" si="9"/>
        <v>0</v>
      </c>
      <c r="K101" s="7">
        <f t="shared" si="10"/>
        <v>0</v>
      </c>
      <c r="M101" s="1" t="s">
        <v>2</v>
      </c>
      <c r="N101" s="1">
        <v>5</v>
      </c>
      <c r="O101" s="11">
        <v>0</v>
      </c>
      <c r="P101" s="11">
        <v>0</v>
      </c>
      <c r="Q101" s="11">
        <v>0</v>
      </c>
    </row>
    <row r="102" spans="1:17" x14ac:dyDescent="0.35">
      <c r="A102" s="1" t="str">
        <f t="shared" si="7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'2021 Regulation-up-PreSCR811'!$D7</f>
        <v>320</v>
      </c>
      <c r="H102" s="7">
        <f>'2021 Regulation-up-PostSCR811'!$D7</f>
        <v>320</v>
      </c>
      <c r="I102" s="7">
        <f t="shared" si="8"/>
        <v>7</v>
      </c>
      <c r="J102" s="7">
        <f t="shared" si="9"/>
        <v>0</v>
      </c>
      <c r="K102" s="7">
        <f t="shared" si="10"/>
        <v>0</v>
      </c>
      <c r="M102" s="1" t="s">
        <v>2</v>
      </c>
      <c r="N102" s="1">
        <v>6</v>
      </c>
      <c r="O102" s="11">
        <v>1</v>
      </c>
      <c r="P102" s="11">
        <v>0</v>
      </c>
      <c r="Q102" s="11">
        <v>0</v>
      </c>
    </row>
    <row r="103" spans="1:17" x14ac:dyDescent="0.35">
      <c r="A103" s="1" t="str">
        <f t="shared" si="7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'2021 Regulation-up-PreSCR811'!$D8</f>
        <v>439</v>
      </c>
      <c r="H103" s="7">
        <f>'2021 Regulation-up-PostSCR811'!$D8</f>
        <v>439</v>
      </c>
      <c r="I103" s="7">
        <f t="shared" si="8"/>
        <v>41</v>
      </c>
      <c r="J103" s="7">
        <f t="shared" si="9"/>
        <v>0</v>
      </c>
      <c r="K103" s="7">
        <f t="shared" si="10"/>
        <v>0</v>
      </c>
      <c r="M103" s="1" t="s">
        <v>2</v>
      </c>
      <c r="N103" s="1">
        <v>7</v>
      </c>
      <c r="O103" s="11">
        <v>8</v>
      </c>
      <c r="P103" s="11">
        <v>2.7895000000000039</v>
      </c>
      <c r="Q103" s="11">
        <v>0</v>
      </c>
    </row>
    <row r="104" spans="1:17" x14ac:dyDescent="0.35">
      <c r="A104" s="1" t="str">
        <f t="shared" si="7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'2021 Regulation-up-PreSCR811'!$D9</f>
        <v>616.17174999999997</v>
      </c>
      <c r="H104" s="7">
        <f>'2021 Regulation-up-PostSCR811'!$D9</f>
        <v>616.58587499999999</v>
      </c>
      <c r="I104" s="7">
        <f t="shared" si="8"/>
        <v>17</v>
      </c>
      <c r="J104" s="7">
        <f t="shared" si="9"/>
        <v>0.82825000000002547</v>
      </c>
      <c r="K104" s="7">
        <f t="shared" si="10"/>
        <v>0.41412500000001273</v>
      </c>
      <c r="M104" s="1" t="s">
        <v>2</v>
      </c>
      <c r="N104" s="1">
        <v>8</v>
      </c>
      <c r="O104" s="11">
        <v>78</v>
      </c>
      <c r="P104" s="11">
        <v>35.067999999999984</v>
      </c>
      <c r="Q104" s="11">
        <v>3.9850000000000136</v>
      </c>
    </row>
    <row r="105" spans="1:17" x14ac:dyDescent="0.35">
      <c r="A105" s="1" t="str">
        <f t="shared" si="7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'2021 Regulation-up-PreSCR811'!$D10</f>
        <v>398.20224999999999</v>
      </c>
      <c r="H105" s="7">
        <f>'2021 Regulation-up-PostSCR811'!$D10</f>
        <v>404.82825000000003</v>
      </c>
      <c r="I105" s="7">
        <f t="shared" si="8"/>
        <v>27</v>
      </c>
      <c r="J105" s="7">
        <f t="shared" si="9"/>
        <v>5.7977500000000077</v>
      </c>
      <c r="K105" s="7">
        <f t="shared" si="10"/>
        <v>0.82825000000002547</v>
      </c>
      <c r="M105" s="1" t="s">
        <v>2</v>
      </c>
      <c r="N105" s="1">
        <v>9</v>
      </c>
      <c r="O105" s="11">
        <v>123</v>
      </c>
      <c r="P105" s="11">
        <v>137.88099999999997</v>
      </c>
      <c r="Q105" s="11">
        <v>29.488999999999976</v>
      </c>
    </row>
    <row r="106" spans="1:17" x14ac:dyDescent="0.35">
      <c r="A106" s="1" t="str">
        <f t="shared" si="7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'2021 Regulation-up-PreSCR811'!$D11</f>
        <v>341.21187500000002</v>
      </c>
      <c r="H106" s="7">
        <f>'2021 Regulation-up-PostSCR811'!$D11</f>
        <v>353.635625</v>
      </c>
      <c r="I106" s="7">
        <f t="shared" si="8"/>
        <v>12</v>
      </c>
      <c r="J106" s="7">
        <f t="shared" si="9"/>
        <v>6.2118750000000205</v>
      </c>
      <c r="K106" s="7">
        <f t="shared" si="10"/>
        <v>18.635625000000005</v>
      </c>
      <c r="M106" s="1" t="s">
        <v>2</v>
      </c>
      <c r="N106" s="1">
        <v>10</v>
      </c>
      <c r="O106" s="11">
        <v>104</v>
      </c>
      <c r="P106" s="11">
        <v>167.37</v>
      </c>
      <c r="Q106" s="11">
        <v>57.384000000000015</v>
      </c>
    </row>
    <row r="107" spans="1:17" x14ac:dyDescent="0.35">
      <c r="A107" s="1" t="str">
        <f t="shared" si="7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'2021 Regulation-up-PreSCR811'!$D12</f>
        <v>422.45100000000002</v>
      </c>
      <c r="H107" s="7">
        <f>'2021 Regulation-up-PostSCR811'!$D12</f>
        <v>374.82662499999998</v>
      </c>
      <c r="I107" s="7">
        <f t="shared" si="8"/>
        <v>1</v>
      </c>
      <c r="J107" s="7">
        <f t="shared" si="9"/>
        <v>89.451000000000022</v>
      </c>
      <c r="K107" s="7">
        <f t="shared" si="10"/>
        <v>41.826624999999979</v>
      </c>
      <c r="M107" s="1" t="s">
        <v>2</v>
      </c>
      <c r="N107" s="1">
        <v>11</v>
      </c>
      <c r="O107" s="11">
        <v>56</v>
      </c>
      <c r="P107" s="11">
        <v>145.05399999999997</v>
      </c>
      <c r="Q107" s="11">
        <v>66.947999999999979</v>
      </c>
    </row>
    <row r="108" spans="1:17" x14ac:dyDescent="0.35">
      <c r="A108" s="1" t="str">
        <f t="shared" si="7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'2021 Regulation-up-PreSCR811'!$D13</f>
        <v>455.823375</v>
      </c>
      <c r="H108" s="7">
        <f>'2021 Regulation-up-PostSCR811'!$D13</f>
        <v>382.93737499999997</v>
      </c>
      <c r="I108" s="7">
        <f t="shared" si="8"/>
        <v>27</v>
      </c>
      <c r="J108" s="7">
        <f t="shared" si="9"/>
        <v>123.823375</v>
      </c>
      <c r="K108" s="7">
        <f t="shared" si="10"/>
        <v>50.937374999999975</v>
      </c>
      <c r="M108" s="1" t="s">
        <v>2</v>
      </c>
      <c r="N108" s="1">
        <v>12</v>
      </c>
      <c r="O108" s="11">
        <v>39</v>
      </c>
      <c r="P108" s="11">
        <v>144.25700000000001</v>
      </c>
      <c r="Q108" s="11">
        <v>58.579499999999996</v>
      </c>
    </row>
    <row r="109" spans="1:17" x14ac:dyDescent="0.35">
      <c r="A109" s="1" t="str">
        <f t="shared" si="7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'2021 Regulation-up-PreSCR811'!$D14</f>
        <v>454.69175000000001</v>
      </c>
      <c r="H109" s="7">
        <f>'2021 Regulation-up-PostSCR811'!$D14</f>
        <v>373.93737499999997</v>
      </c>
      <c r="I109" s="7">
        <f t="shared" si="8"/>
        <v>6</v>
      </c>
      <c r="J109" s="7">
        <f t="shared" si="9"/>
        <v>131.69175000000001</v>
      </c>
      <c r="K109" s="7">
        <f t="shared" si="10"/>
        <v>50.937374999999975</v>
      </c>
      <c r="M109" s="1" t="s">
        <v>2</v>
      </c>
      <c r="N109" s="1">
        <v>13</v>
      </c>
      <c r="O109" s="11">
        <v>51</v>
      </c>
      <c r="P109" s="11">
        <v>129.51249999999999</v>
      </c>
      <c r="Q109" s="11">
        <v>55.391500000000008</v>
      </c>
    </row>
    <row r="110" spans="1:17" x14ac:dyDescent="0.35">
      <c r="A110" s="1" t="str">
        <f t="shared" si="7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'2021 Regulation-up-PreSCR811'!$D15</f>
        <v>459.23750000000001</v>
      </c>
      <c r="H110" s="7">
        <f>'2021 Regulation-up-PostSCR811'!$D15</f>
        <v>390.07862499999999</v>
      </c>
      <c r="I110" s="7">
        <f t="shared" si="8"/>
        <v>30</v>
      </c>
      <c r="J110" s="7">
        <f t="shared" si="9"/>
        <v>124.23750000000001</v>
      </c>
      <c r="K110" s="7">
        <f t="shared" si="10"/>
        <v>55.078624999999988</v>
      </c>
      <c r="M110" s="1" t="s">
        <v>2</v>
      </c>
      <c r="N110" s="1">
        <v>14</v>
      </c>
      <c r="O110" s="11">
        <v>30</v>
      </c>
      <c r="P110" s="11">
        <v>138.27949999999998</v>
      </c>
      <c r="Q110" s="11">
        <v>60.572000000000003</v>
      </c>
    </row>
    <row r="111" spans="1:17" x14ac:dyDescent="0.35">
      <c r="A111" s="1" t="str">
        <f t="shared" si="7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'2021 Regulation-up-PreSCR811'!$D16</f>
        <v>414.24712499999998</v>
      </c>
      <c r="H111" s="7">
        <f>'2021 Regulation-up-PostSCR811'!$D16</f>
        <v>333.07862499999999</v>
      </c>
      <c r="I111" s="7">
        <f t="shared" si="8"/>
        <v>33</v>
      </c>
      <c r="J111" s="7">
        <f t="shared" si="9"/>
        <v>136.24712499999998</v>
      </c>
      <c r="K111" s="7">
        <f t="shared" si="10"/>
        <v>55.078624999999988</v>
      </c>
      <c r="M111" s="1" t="s">
        <v>2</v>
      </c>
      <c r="N111" s="1">
        <v>15</v>
      </c>
      <c r="O111" s="11">
        <v>10</v>
      </c>
      <c r="P111" s="11">
        <v>149.83600000000001</v>
      </c>
      <c r="Q111" s="11">
        <v>73.722499999999968</v>
      </c>
    </row>
    <row r="112" spans="1:17" x14ac:dyDescent="0.35">
      <c r="A112" s="1" t="str">
        <f t="shared" si="7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'2021 Regulation-up-PreSCR811'!$D17</f>
        <v>437.41724999999997</v>
      </c>
      <c r="H112" s="7">
        <f>'2021 Regulation-up-PostSCR811'!$D17</f>
        <v>321.04812500000003</v>
      </c>
      <c r="I112" s="7">
        <f t="shared" si="8"/>
        <v>8</v>
      </c>
      <c r="J112" s="7">
        <f t="shared" si="9"/>
        <v>176.41724999999997</v>
      </c>
      <c r="K112" s="7">
        <f t="shared" si="10"/>
        <v>60.048125000000027</v>
      </c>
      <c r="M112" s="1" t="s">
        <v>2</v>
      </c>
      <c r="N112" s="1">
        <v>16</v>
      </c>
      <c r="O112" s="11">
        <v>32</v>
      </c>
      <c r="P112" s="11">
        <v>140.27199999999999</v>
      </c>
      <c r="Q112" s="11">
        <v>78.504500000000007</v>
      </c>
    </row>
    <row r="113" spans="1:17" x14ac:dyDescent="0.35">
      <c r="A113" s="1" t="str">
        <f t="shared" si="7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'2021 Regulation-up-PreSCR811'!$D18</f>
        <v>439.28562499999998</v>
      </c>
      <c r="H113" s="7">
        <f>'2021 Regulation-up-PostSCR811'!$D18</f>
        <v>314.219875</v>
      </c>
      <c r="I113" s="7">
        <f t="shared" si="8"/>
        <v>11</v>
      </c>
      <c r="J113" s="7">
        <f t="shared" si="9"/>
        <v>184.28562499999998</v>
      </c>
      <c r="K113" s="7">
        <f t="shared" si="10"/>
        <v>59.219875000000002</v>
      </c>
      <c r="M113" s="1" t="s">
        <v>2</v>
      </c>
      <c r="N113" s="1">
        <v>17</v>
      </c>
      <c r="O113" s="11">
        <v>25</v>
      </c>
      <c r="P113" s="11">
        <v>122.738</v>
      </c>
      <c r="Q113" s="11">
        <v>68.940499999999986</v>
      </c>
    </row>
    <row r="114" spans="1:17" x14ac:dyDescent="0.35">
      <c r="A114" s="1" t="str">
        <f t="shared" si="7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'2021 Regulation-up-PreSCR811'!$D19</f>
        <v>463.30487500000004</v>
      </c>
      <c r="H114" s="7">
        <f>'2021 Regulation-up-PostSCR811'!$D19</f>
        <v>314.63400000000001</v>
      </c>
      <c r="I114" s="7">
        <f t="shared" si="8"/>
        <v>1</v>
      </c>
      <c r="J114" s="7">
        <f t="shared" si="9"/>
        <v>208.30487500000004</v>
      </c>
      <c r="K114" s="7">
        <f t="shared" si="10"/>
        <v>59.634000000000015</v>
      </c>
      <c r="M114" s="1" t="s">
        <v>2</v>
      </c>
      <c r="N114" s="1">
        <v>18</v>
      </c>
      <c r="O114" s="11">
        <v>38</v>
      </c>
      <c r="P114" s="11">
        <v>61.369000000000028</v>
      </c>
      <c r="Q114" s="11">
        <v>38.256</v>
      </c>
    </row>
    <row r="115" spans="1:17" x14ac:dyDescent="0.35">
      <c r="A115" s="1" t="str">
        <f t="shared" si="7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'2021 Regulation-up-PreSCR811'!$D20</f>
        <v>540.90037499999994</v>
      </c>
      <c r="H115" s="7">
        <f>'2021 Regulation-up-PostSCR811'!$D20</f>
        <v>376.49275</v>
      </c>
      <c r="I115" s="7">
        <f t="shared" si="8"/>
        <v>6</v>
      </c>
      <c r="J115" s="7">
        <f t="shared" si="9"/>
        <v>219.90037499999994</v>
      </c>
      <c r="K115" s="7">
        <f t="shared" si="10"/>
        <v>55.492750000000001</v>
      </c>
      <c r="M115" s="1" t="s">
        <v>2</v>
      </c>
      <c r="N115" s="1">
        <v>19</v>
      </c>
      <c r="O115" s="11">
        <v>7</v>
      </c>
      <c r="P115" s="11">
        <v>13.548999999999978</v>
      </c>
      <c r="Q115" s="11">
        <v>9.5640000000000214</v>
      </c>
    </row>
    <row r="116" spans="1:17" x14ac:dyDescent="0.35">
      <c r="A116" s="1" t="str">
        <f t="shared" si="7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'2021 Regulation-up-PreSCR811'!$D21</f>
        <v>604.25512500000002</v>
      </c>
      <c r="H116" s="7">
        <f>'2021 Regulation-up-PostSCR811'!$D21</f>
        <v>458.06900000000002</v>
      </c>
      <c r="I116" s="7">
        <f t="shared" si="8"/>
        <v>3</v>
      </c>
      <c r="J116" s="7">
        <f t="shared" si="9"/>
        <v>189.25512500000002</v>
      </c>
      <c r="K116" s="7">
        <f t="shared" si="10"/>
        <v>43.069000000000017</v>
      </c>
      <c r="M116" s="1" t="s">
        <v>2</v>
      </c>
      <c r="N116" s="1">
        <v>20</v>
      </c>
      <c r="O116" s="11">
        <v>27</v>
      </c>
      <c r="P116" s="11">
        <v>1.5939999999999941</v>
      </c>
      <c r="Q116" s="11">
        <v>0</v>
      </c>
    </row>
    <row r="117" spans="1:17" x14ac:dyDescent="0.35">
      <c r="A117" s="1" t="str">
        <f t="shared" si="7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'2021 Regulation-up-PreSCR811'!$D22</f>
        <v>426.31937499999998</v>
      </c>
      <c r="H117" s="7">
        <f>'2021 Regulation-up-PostSCR811'!$D22</f>
        <v>346.80737499999998</v>
      </c>
      <c r="I117" s="7">
        <f t="shared" si="8"/>
        <v>25</v>
      </c>
      <c r="J117" s="7">
        <f t="shared" si="9"/>
        <v>97.31937499999998</v>
      </c>
      <c r="K117" s="7">
        <f t="shared" si="10"/>
        <v>17.807374999999979</v>
      </c>
      <c r="M117" s="1" t="s">
        <v>2</v>
      </c>
      <c r="N117" s="1">
        <v>21</v>
      </c>
      <c r="O117" s="11">
        <v>6</v>
      </c>
      <c r="P117" s="11">
        <v>0</v>
      </c>
      <c r="Q117" s="11">
        <v>0</v>
      </c>
    </row>
    <row r="118" spans="1:17" x14ac:dyDescent="0.35">
      <c r="A118" s="1" t="str">
        <f t="shared" si="7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'2021 Regulation-up-PreSCR811'!$D23</f>
        <v>250.49437499999999</v>
      </c>
      <c r="H118" s="7">
        <f>'2021 Regulation-up-PostSCR811'!$D23</f>
        <v>238.07062500000001</v>
      </c>
      <c r="I118" s="7">
        <f t="shared" si="8"/>
        <v>9</v>
      </c>
      <c r="J118" s="7">
        <f t="shared" si="9"/>
        <v>14.494374999999991</v>
      </c>
      <c r="K118" s="7">
        <f t="shared" si="10"/>
        <v>2.0706250000000068</v>
      </c>
      <c r="M118" s="1" t="s">
        <v>2</v>
      </c>
      <c r="N118" s="1">
        <v>22</v>
      </c>
      <c r="O118" s="11">
        <v>20</v>
      </c>
      <c r="P118" s="11">
        <v>0</v>
      </c>
      <c r="Q118" s="11">
        <v>0</v>
      </c>
    </row>
    <row r="119" spans="1:17" x14ac:dyDescent="0.35">
      <c r="A119" s="1" t="str">
        <f t="shared" si="7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'2021 Regulation-up-PreSCR811'!$D24</f>
        <v>161</v>
      </c>
      <c r="H119" s="7">
        <f>'2021 Regulation-up-PostSCR811'!$D24</f>
        <v>161</v>
      </c>
      <c r="I119" s="7">
        <f t="shared" si="8"/>
        <v>0</v>
      </c>
      <c r="J119" s="7">
        <f t="shared" si="9"/>
        <v>0</v>
      </c>
      <c r="K119" s="7">
        <f t="shared" si="10"/>
        <v>0</v>
      </c>
      <c r="M119" s="1" t="s">
        <v>2</v>
      </c>
      <c r="N119" s="1">
        <v>23</v>
      </c>
      <c r="O119" s="11">
        <v>24</v>
      </c>
      <c r="P119" s="11">
        <v>0</v>
      </c>
      <c r="Q119" s="11">
        <v>0</v>
      </c>
    </row>
    <row r="120" spans="1:17" x14ac:dyDescent="0.35">
      <c r="A120" s="1" t="str">
        <f t="shared" si="7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'2021 Regulation-up-PreSCR811'!$D25</f>
        <v>265</v>
      </c>
      <c r="H120" s="7">
        <f>'2021 Regulation-up-PostSCR811'!$D25</f>
        <v>265</v>
      </c>
      <c r="I120" s="7">
        <f t="shared" si="8"/>
        <v>71</v>
      </c>
      <c r="J120" s="7">
        <f t="shared" si="9"/>
        <v>0</v>
      </c>
      <c r="K120" s="7">
        <f t="shared" si="10"/>
        <v>0</v>
      </c>
      <c r="M120" s="1" t="s">
        <v>2</v>
      </c>
      <c r="N120" s="1">
        <v>24</v>
      </c>
      <c r="O120" s="11">
        <v>5</v>
      </c>
      <c r="P120" s="11">
        <v>0</v>
      </c>
      <c r="Q120" s="11">
        <v>0</v>
      </c>
    </row>
    <row r="121" spans="1:17" x14ac:dyDescent="0.35">
      <c r="A121" s="1" t="str">
        <f t="shared" si="7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'2021 Regulation-up-PreSCR811'!$D26</f>
        <v>215</v>
      </c>
      <c r="H121" s="7">
        <f>'2021 Regulation-up-PostSCR811'!$D26</f>
        <v>215</v>
      </c>
      <c r="I121" s="7">
        <f t="shared" si="8"/>
        <v>22</v>
      </c>
      <c r="J121" s="7">
        <f t="shared" si="9"/>
        <v>0</v>
      </c>
      <c r="K121" s="7">
        <f t="shared" si="10"/>
        <v>0</v>
      </c>
      <c r="M121" s="1" t="s">
        <v>70</v>
      </c>
      <c r="N121" s="1"/>
      <c r="O121" s="11">
        <v>123</v>
      </c>
      <c r="P121" s="11">
        <v>167.37</v>
      </c>
      <c r="Q121" s="11">
        <v>78.504500000000007</v>
      </c>
    </row>
    <row r="122" spans="1:17" x14ac:dyDescent="0.35">
      <c r="A122" s="1" t="str">
        <f t="shared" si="7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'2021 Regulation-down-PreSCR811'!$D3</f>
        <v>369</v>
      </c>
      <c r="H122" s="7">
        <f>'2021 Regulation-down-PostSCR811'!$D3</f>
        <v>369</v>
      </c>
      <c r="I122" s="7">
        <f t="shared" si="8"/>
        <v>46</v>
      </c>
      <c r="J122" s="7">
        <f t="shared" si="9"/>
        <v>0</v>
      </c>
      <c r="K122" s="7">
        <f t="shared" si="10"/>
        <v>0</v>
      </c>
      <c r="M122" s="1" t="s">
        <v>3</v>
      </c>
      <c r="N122" s="1">
        <v>1</v>
      </c>
      <c r="O122" s="11">
        <v>46</v>
      </c>
      <c r="P122" s="11">
        <v>0</v>
      </c>
      <c r="Q122" s="11">
        <v>0</v>
      </c>
    </row>
    <row r="123" spans="1:17" x14ac:dyDescent="0.35">
      <c r="A123" s="1" t="str">
        <f t="shared" si="7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'2021 Regulation-down-PreSCR811'!$D4</f>
        <v>277</v>
      </c>
      <c r="H123" s="7">
        <f>'2021 Regulation-down-PostSCR811'!$D4</f>
        <v>277</v>
      </c>
      <c r="I123" s="7">
        <f t="shared" si="8"/>
        <v>20</v>
      </c>
      <c r="J123" s="7">
        <f t="shared" si="9"/>
        <v>0</v>
      </c>
      <c r="K123" s="7">
        <f t="shared" si="10"/>
        <v>0</v>
      </c>
      <c r="M123" s="1" t="s">
        <v>3</v>
      </c>
      <c r="N123" s="1">
        <v>2</v>
      </c>
      <c r="O123" s="11">
        <v>20</v>
      </c>
      <c r="P123" s="11">
        <v>0</v>
      </c>
      <c r="Q123" s="11">
        <v>0</v>
      </c>
    </row>
    <row r="124" spans="1:17" x14ac:dyDescent="0.35">
      <c r="A124" s="1" t="str">
        <f t="shared" si="7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'2021 Regulation-down-PreSCR811'!$D5</f>
        <v>291</v>
      </c>
      <c r="H124" s="7">
        <f>'2021 Regulation-down-PostSCR811'!$D5</f>
        <v>291</v>
      </c>
      <c r="I124" s="7">
        <f t="shared" si="8"/>
        <v>21</v>
      </c>
      <c r="J124" s="7">
        <f t="shared" si="9"/>
        <v>0</v>
      </c>
      <c r="K124" s="7">
        <f t="shared" si="10"/>
        <v>0</v>
      </c>
      <c r="M124" s="1" t="s">
        <v>3</v>
      </c>
      <c r="N124" s="1">
        <v>3</v>
      </c>
      <c r="O124" s="11">
        <v>21</v>
      </c>
      <c r="P124" s="11">
        <v>0</v>
      </c>
      <c r="Q124" s="11">
        <v>0</v>
      </c>
    </row>
    <row r="125" spans="1:17" x14ac:dyDescent="0.35">
      <c r="A125" s="1" t="str">
        <f t="shared" si="7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'2021 Regulation-down-PreSCR811'!$D6</f>
        <v>213</v>
      </c>
      <c r="H125" s="7">
        <f>'2021 Regulation-down-PostSCR811'!$D6</f>
        <v>213</v>
      </c>
      <c r="I125" s="7">
        <f t="shared" si="8"/>
        <v>47</v>
      </c>
      <c r="J125" s="7">
        <f t="shared" si="9"/>
        <v>0</v>
      </c>
      <c r="K125" s="7">
        <f t="shared" si="10"/>
        <v>0</v>
      </c>
      <c r="M125" s="1" t="s">
        <v>3</v>
      </c>
      <c r="N125" s="1">
        <v>4</v>
      </c>
      <c r="O125" s="11">
        <v>47</v>
      </c>
      <c r="P125" s="11">
        <v>0</v>
      </c>
      <c r="Q125" s="11">
        <v>0</v>
      </c>
    </row>
    <row r="126" spans="1:17" x14ac:dyDescent="0.35">
      <c r="A126" s="1" t="str">
        <f t="shared" si="7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'2021 Regulation-down-PreSCR811'!$D7</f>
        <v>229</v>
      </c>
      <c r="H126" s="7">
        <f>'2021 Regulation-down-PostSCR811'!$D7</f>
        <v>229</v>
      </c>
      <c r="I126" s="7">
        <f t="shared" si="8"/>
        <v>3</v>
      </c>
      <c r="J126" s="7">
        <f t="shared" si="9"/>
        <v>0</v>
      </c>
      <c r="K126" s="7">
        <f t="shared" si="10"/>
        <v>0</v>
      </c>
      <c r="M126" s="1" t="s">
        <v>3</v>
      </c>
      <c r="N126" s="1">
        <v>5</v>
      </c>
      <c r="O126" s="11">
        <v>3</v>
      </c>
      <c r="P126" s="11">
        <v>0</v>
      </c>
      <c r="Q126" s="11">
        <v>0</v>
      </c>
    </row>
    <row r="127" spans="1:17" x14ac:dyDescent="0.35">
      <c r="A127" s="1" t="str">
        <f t="shared" si="7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'2021 Regulation-down-PreSCR811'!$D8</f>
        <v>320</v>
      </c>
      <c r="H127" s="7">
        <f>'2021 Regulation-down-PostSCR811'!$D8</f>
        <v>320</v>
      </c>
      <c r="I127" s="7">
        <f t="shared" si="8"/>
        <v>3</v>
      </c>
      <c r="J127" s="7">
        <f t="shared" si="9"/>
        <v>0</v>
      </c>
      <c r="K127" s="7">
        <f t="shared" si="10"/>
        <v>0</v>
      </c>
      <c r="M127" s="1" t="s">
        <v>3</v>
      </c>
      <c r="N127" s="1">
        <v>6</v>
      </c>
      <c r="O127" s="11">
        <v>3</v>
      </c>
      <c r="P127" s="11">
        <v>0</v>
      </c>
      <c r="Q127" s="11">
        <v>0</v>
      </c>
    </row>
    <row r="128" spans="1:17" x14ac:dyDescent="0.35">
      <c r="A128" s="1" t="str">
        <f t="shared" si="7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'2021 Regulation-down-PreSCR811'!$D9</f>
        <v>283.96949999999998</v>
      </c>
      <c r="H128" s="7">
        <f>'2021 Regulation-down-PostSCR811'!$D9</f>
        <v>279.41412500000001</v>
      </c>
      <c r="I128" s="7">
        <f t="shared" si="8"/>
        <v>4</v>
      </c>
      <c r="J128" s="7">
        <f t="shared" si="9"/>
        <v>4.9694999999999823</v>
      </c>
      <c r="K128" s="7">
        <f t="shared" si="10"/>
        <v>0.41412500000001273</v>
      </c>
      <c r="M128" s="1" t="s">
        <v>3</v>
      </c>
      <c r="N128" s="1">
        <v>7</v>
      </c>
      <c r="O128" s="11">
        <v>4</v>
      </c>
      <c r="P128" s="11">
        <v>4.9694999999999823</v>
      </c>
      <c r="Q128" s="11">
        <v>0.41412500000001273</v>
      </c>
    </row>
    <row r="129" spans="1:17" x14ac:dyDescent="0.35">
      <c r="A129" s="1" t="str">
        <f t="shared" si="7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'2021 Regulation-down-PreSCR811'!$D10</f>
        <v>419.86675000000002</v>
      </c>
      <c r="H129" s="7">
        <f>'2021 Regulation-down-PostSCR811'!$D10</f>
        <v>378.04012499999999</v>
      </c>
      <c r="I129" s="7">
        <f t="shared" si="8"/>
        <v>12</v>
      </c>
      <c r="J129" s="7">
        <f t="shared" si="9"/>
        <v>48.866750000000025</v>
      </c>
      <c r="K129" s="7">
        <f t="shared" si="10"/>
        <v>7.0401249999999891</v>
      </c>
      <c r="M129" s="1" t="s">
        <v>3</v>
      </c>
      <c r="N129" s="1">
        <v>8</v>
      </c>
      <c r="O129" s="11">
        <v>12</v>
      </c>
      <c r="P129" s="11">
        <v>48.866750000000025</v>
      </c>
      <c r="Q129" s="11">
        <v>7.0401249999999891</v>
      </c>
    </row>
    <row r="130" spans="1:17" x14ac:dyDescent="0.35">
      <c r="A130" s="1" t="str">
        <f t="shared" si="7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'2021 Regulation-down-PreSCR811'!$D11</f>
        <v>450.78162499999996</v>
      </c>
      <c r="H130" s="7">
        <f>'2021 Regulation-down-PostSCR811'!$D11</f>
        <v>329.02887499999997</v>
      </c>
      <c r="I130" s="7">
        <f t="shared" si="8"/>
        <v>5</v>
      </c>
      <c r="J130" s="7">
        <f t="shared" si="9"/>
        <v>157.78162499999996</v>
      </c>
      <c r="K130" s="7">
        <f t="shared" si="10"/>
        <v>36.028874999999971</v>
      </c>
      <c r="M130" s="1" t="s">
        <v>3</v>
      </c>
      <c r="N130" s="1">
        <v>9</v>
      </c>
      <c r="O130" s="11">
        <v>5</v>
      </c>
      <c r="P130" s="11">
        <v>157.78162499999996</v>
      </c>
      <c r="Q130" s="11">
        <v>36.028874999999971</v>
      </c>
    </row>
    <row r="131" spans="1:17" x14ac:dyDescent="0.35">
      <c r="A131" s="1" t="str">
        <f t="shared" ref="A131:A194" si="11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'2021 Regulation-down-PreSCR811'!$D12</f>
        <v>534.18450000000007</v>
      </c>
      <c r="H131" s="7">
        <f>'2021 Regulation-down-PostSCR811'!$D12</f>
        <v>402.49275</v>
      </c>
      <c r="I131" s="7">
        <f t="shared" ref="I131:I194" si="12">ABS(F131-E131)</f>
        <v>29</v>
      </c>
      <c r="J131" s="7">
        <f t="shared" ref="J131:J194" si="13">ABS(G131-F131)</f>
        <v>187.18450000000007</v>
      </c>
      <c r="K131" s="7">
        <f t="shared" ref="K131:K194" si="14">ABS(H131-F131)</f>
        <v>55.492750000000001</v>
      </c>
      <c r="M131" s="1" t="s">
        <v>3</v>
      </c>
      <c r="N131" s="1">
        <v>10</v>
      </c>
      <c r="O131" s="11">
        <v>29</v>
      </c>
      <c r="P131" s="11">
        <v>187.18450000000007</v>
      </c>
      <c r="Q131" s="11">
        <v>55.492750000000001</v>
      </c>
    </row>
    <row r="132" spans="1:17" x14ac:dyDescent="0.35">
      <c r="A132" s="1" t="str">
        <f t="shared" si="11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'2021 Regulation-down-PreSCR811'!$D13</f>
        <v>538.13474999999994</v>
      </c>
      <c r="H132" s="7">
        <f>'2021 Regulation-down-PostSCR811'!$D13</f>
        <v>431.70462500000002</v>
      </c>
      <c r="I132" s="7">
        <f t="shared" si="12"/>
        <v>22</v>
      </c>
      <c r="J132" s="7">
        <f t="shared" si="13"/>
        <v>168.13474999999994</v>
      </c>
      <c r="K132" s="7">
        <f t="shared" si="14"/>
        <v>61.704625000000021</v>
      </c>
      <c r="M132" s="1" t="s">
        <v>3</v>
      </c>
      <c r="N132" s="1">
        <v>11</v>
      </c>
      <c r="O132" s="11">
        <v>22</v>
      </c>
      <c r="P132" s="11">
        <v>168.13474999999994</v>
      </c>
      <c r="Q132" s="11">
        <v>61.704625000000021</v>
      </c>
    </row>
    <row r="133" spans="1:17" x14ac:dyDescent="0.35">
      <c r="A133" s="1" t="str">
        <f t="shared" si="11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'2021 Regulation-down-PreSCR811'!$D14</f>
        <v>421.43812500000001</v>
      </c>
      <c r="H133" s="7">
        <f>'2021 Regulation-down-PostSCR811'!$D14</f>
        <v>322.46224999999998</v>
      </c>
      <c r="I133" s="7">
        <f t="shared" si="12"/>
        <v>8</v>
      </c>
      <c r="J133" s="7">
        <f t="shared" si="13"/>
        <v>159.43812500000001</v>
      </c>
      <c r="K133" s="7">
        <f t="shared" si="14"/>
        <v>60.462249999999983</v>
      </c>
      <c r="M133" s="1" t="s">
        <v>3</v>
      </c>
      <c r="N133" s="1">
        <v>12</v>
      </c>
      <c r="O133" s="11">
        <v>8</v>
      </c>
      <c r="P133" s="11">
        <v>159.43812500000001</v>
      </c>
      <c r="Q133" s="11">
        <v>60.462249999999983</v>
      </c>
    </row>
    <row r="134" spans="1:17" x14ac:dyDescent="0.35">
      <c r="A134" s="1" t="str">
        <f t="shared" si="11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'2021 Regulation-down-PreSCR811'!$D15</f>
        <v>415.87312499999996</v>
      </c>
      <c r="H134" s="7">
        <f>'2021 Regulation-down-PostSCR811'!$D15</f>
        <v>333.876375</v>
      </c>
      <c r="I134" s="7">
        <f t="shared" si="12"/>
        <v>9</v>
      </c>
      <c r="J134" s="7">
        <f t="shared" si="13"/>
        <v>142.87312499999996</v>
      </c>
      <c r="K134" s="7">
        <f t="shared" si="14"/>
        <v>60.876374999999996</v>
      </c>
      <c r="M134" s="1" t="s">
        <v>3</v>
      </c>
      <c r="N134" s="1">
        <v>13</v>
      </c>
      <c r="O134" s="11">
        <v>9</v>
      </c>
      <c r="P134" s="11">
        <v>142.87312499999996</v>
      </c>
      <c r="Q134" s="11">
        <v>60.876374999999996</v>
      </c>
    </row>
    <row r="135" spans="1:17" x14ac:dyDescent="0.35">
      <c r="A135" s="1" t="str">
        <f t="shared" si="11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'2021 Regulation-down-PreSCR811'!$D16</f>
        <v>418.01437499999997</v>
      </c>
      <c r="H135" s="7">
        <f>'2021 Regulation-down-PostSCR811'!$D16</f>
        <v>324.83625000000001</v>
      </c>
      <c r="I135" s="7">
        <f t="shared" si="12"/>
        <v>1</v>
      </c>
      <c r="J135" s="7">
        <f t="shared" si="13"/>
        <v>147.01437499999997</v>
      </c>
      <c r="K135" s="7">
        <f t="shared" si="14"/>
        <v>53.836250000000007</v>
      </c>
      <c r="M135" s="1" t="s">
        <v>3</v>
      </c>
      <c r="N135" s="1">
        <v>14</v>
      </c>
      <c r="O135" s="11">
        <v>1</v>
      </c>
      <c r="P135" s="11">
        <v>147.01437499999997</v>
      </c>
      <c r="Q135" s="11">
        <v>53.836250000000007</v>
      </c>
    </row>
    <row r="136" spans="1:17" x14ac:dyDescent="0.35">
      <c r="A136" s="1" t="str">
        <f t="shared" si="11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'2021 Regulation-down-PreSCR811'!$D17</f>
        <v>379.52962500000001</v>
      </c>
      <c r="H136" s="7">
        <f>'2021 Regulation-down-PostSCR811'!$D17</f>
        <v>296.29050000000001</v>
      </c>
      <c r="I136" s="7">
        <f t="shared" si="12"/>
        <v>11</v>
      </c>
      <c r="J136" s="7">
        <f t="shared" si="13"/>
        <v>144.52962500000001</v>
      </c>
      <c r="K136" s="7">
        <f t="shared" si="14"/>
        <v>61.290500000000009</v>
      </c>
      <c r="M136" s="1" t="s">
        <v>3</v>
      </c>
      <c r="N136" s="1">
        <v>15</v>
      </c>
      <c r="O136" s="11">
        <v>11</v>
      </c>
      <c r="P136" s="11">
        <v>144.52962500000001</v>
      </c>
      <c r="Q136" s="11">
        <v>61.290500000000009</v>
      </c>
    </row>
    <row r="137" spans="1:17" x14ac:dyDescent="0.35">
      <c r="A137" s="1" t="str">
        <f t="shared" si="11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'2021 Regulation-down-PreSCR811'!$D18</f>
        <v>348.74149999999997</v>
      </c>
      <c r="H137" s="7">
        <f>'2021 Regulation-down-PostSCR811'!$D18</f>
        <v>269.22950000000003</v>
      </c>
      <c r="I137" s="7">
        <f t="shared" si="12"/>
        <v>6</v>
      </c>
      <c r="J137" s="7">
        <f t="shared" si="13"/>
        <v>150.74149999999997</v>
      </c>
      <c r="K137" s="7">
        <f t="shared" si="14"/>
        <v>71.22950000000003</v>
      </c>
      <c r="M137" s="1" t="s">
        <v>3</v>
      </c>
      <c r="N137" s="1">
        <v>16</v>
      </c>
      <c r="O137" s="11">
        <v>6</v>
      </c>
      <c r="P137" s="11">
        <v>150.74149999999997</v>
      </c>
      <c r="Q137" s="11">
        <v>71.22950000000003</v>
      </c>
    </row>
    <row r="138" spans="1:17" x14ac:dyDescent="0.35">
      <c r="A138" s="1" t="str">
        <f t="shared" si="11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'2021 Regulation-down-PreSCR811'!$D19</f>
        <v>377.46862499999997</v>
      </c>
      <c r="H138" s="7">
        <f>'2021 Regulation-down-PostSCR811'!$D19</f>
        <v>291.74475000000001</v>
      </c>
      <c r="I138" s="7">
        <f t="shared" si="12"/>
        <v>6</v>
      </c>
      <c r="J138" s="7">
        <f t="shared" si="13"/>
        <v>154.46862499999997</v>
      </c>
      <c r="K138" s="7">
        <f t="shared" si="14"/>
        <v>68.74475000000001</v>
      </c>
      <c r="M138" s="1" t="s">
        <v>3</v>
      </c>
      <c r="N138" s="1">
        <v>17</v>
      </c>
      <c r="O138" s="11">
        <v>6</v>
      </c>
      <c r="P138" s="11">
        <v>154.46862499999997</v>
      </c>
      <c r="Q138" s="11">
        <v>68.74475000000001</v>
      </c>
    </row>
    <row r="139" spans="1:17" x14ac:dyDescent="0.35">
      <c r="A139" s="1" t="str">
        <f t="shared" si="11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'2021 Regulation-down-PreSCR811'!$D20</f>
        <v>376.62112500000001</v>
      </c>
      <c r="H139" s="7">
        <f>'2021 Regulation-down-PostSCR811'!$D20</f>
        <v>299.59387500000003</v>
      </c>
      <c r="I139" s="7">
        <f t="shared" si="12"/>
        <v>14</v>
      </c>
      <c r="J139" s="7">
        <f t="shared" si="13"/>
        <v>129.62112500000001</v>
      </c>
      <c r="K139" s="7">
        <f t="shared" si="14"/>
        <v>52.593875000000025</v>
      </c>
      <c r="M139" s="1" t="s">
        <v>3</v>
      </c>
      <c r="N139" s="1">
        <v>18</v>
      </c>
      <c r="O139" s="11">
        <v>14</v>
      </c>
      <c r="P139" s="11">
        <v>129.62112500000001</v>
      </c>
      <c r="Q139" s="11">
        <v>52.593875000000025</v>
      </c>
    </row>
    <row r="140" spans="1:17" x14ac:dyDescent="0.35">
      <c r="A140" s="1" t="str">
        <f t="shared" si="11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'2021 Regulation-down-PreSCR811'!$D21</f>
        <v>326.43174999999997</v>
      </c>
      <c r="H140" s="7">
        <f>'2021 Regulation-down-PostSCR811'!$D21</f>
        <v>292.05937499999999</v>
      </c>
      <c r="I140" s="7">
        <f t="shared" si="12"/>
        <v>34</v>
      </c>
      <c r="J140" s="7">
        <f t="shared" si="13"/>
        <v>65.431749999999965</v>
      </c>
      <c r="K140" s="7">
        <f t="shared" si="14"/>
        <v>31.059374999999989</v>
      </c>
      <c r="M140" s="1" t="s">
        <v>3</v>
      </c>
      <c r="N140" s="1">
        <v>19</v>
      </c>
      <c r="O140" s="11">
        <v>34</v>
      </c>
      <c r="P140" s="11">
        <v>65.431749999999965</v>
      </c>
      <c r="Q140" s="11">
        <v>31.059374999999989</v>
      </c>
    </row>
    <row r="141" spans="1:17" x14ac:dyDescent="0.35">
      <c r="A141" s="1" t="str">
        <f t="shared" si="11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'2021 Regulation-down-PreSCR811'!$D22</f>
        <v>337.31299999999999</v>
      </c>
      <c r="H141" s="7">
        <f>'2021 Regulation-down-PostSCR811'!$D22</f>
        <v>340.21187500000002</v>
      </c>
      <c r="I141" s="7">
        <f t="shared" si="12"/>
        <v>10</v>
      </c>
      <c r="J141" s="7">
        <f t="shared" si="13"/>
        <v>3.3129999999999882</v>
      </c>
      <c r="K141" s="7">
        <f t="shared" si="14"/>
        <v>6.2118750000000205</v>
      </c>
      <c r="M141" s="1" t="s">
        <v>3</v>
      </c>
      <c r="N141" s="1">
        <v>20</v>
      </c>
      <c r="O141" s="11">
        <v>10</v>
      </c>
      <c r="P141" s="11">
        <v>3.3129999999999882</v>
      </c>
      <c r="Q141" s="11">
        <v>6.2118750000000205</v>
      </c>
    </row>
    <row r="142" spans="1:17" x14ac:dyDescent="0.35">
      <c r="A142" s="1" t="str">
        <f t="shared" si="11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'2021 Regulation-down-PreSCR811'!$D23</f>
        <v>375.34350000000001</v>
      </c>
      <c r="H142" s="7">
        <f>'2021 Regulation-down-PostSCR811'!$D23</f>
        <v>377</v>
      </c>
      <c r="I142" s="7">
        <f t="shared" si="12"/>
        <v>21</v>
      </c>
      <c r="J142" s="7">
        <f t="shared" si="13"/>
        <v>1.6564999999999941</v>
      </c>
      <c r="K142" s="7">
        <f t="shared" si="14"/>
        <v>0</v>
      </c>
      <c r="M142" s="1" t="s">
        <v>3</v>
      </c>
      <c r="N142" s="1">
        <v>21</v>
      </c>
      <c r="O142" s="11">
        <v>21</v>
      </c>
      <c r="P142" s="11">
        <v>1.6564999999999941</v>
      </c>
      <c r="Q142" s="11">
        <v>0</v>
      </c>
    </row>
    <row r="143" spans="1:17" x14ac:dyDescent="0.35">
      <c r="A143" s="1" t="str">
        <f t="shared" si="11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'2021 Regulation-down-PreSCR811'!$D24</f>
        <v>441</v>
      </c>
      <c r="H143" s="7">
        <f>'2021 Regulation-down-PostSCR811'!$D24</f>
        <v>441</v>
      </c>
      <c r="I143" s="7">
        <f t="shared" si="12"/>
        <v>36</v>
      </c>
      <c r="J143" s="7">
        <f t="shared" si="13"/>
        <v>0</v>
      </c>
      <c r="K143" s="7">
        <f t="shared" si="14"/>
        <v>0</v>
      </c>
      <c r="M143" s="1" t="s">
        <v>3</v>
      </c>
      <c r="N143" s="1">
        <v>22</v>
      </c>
      <c r="O143" s="11">
        <v>36</v>
      </c>
      <c r="P143" s="11">
        <v>0</v>
      </c>
      <c r="Q143" s="11">
        <v>0</v>
      </c>
    </row>
    <row r="144" spans="1:17" x14ac:dyDescent="0.35">
      <c r="A144" s="1" t="str">
        <f t="shared" si="11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'2021 Regulation-down-PreSCR811'!$D25</f>
        <v>420</v>
      </c>
      <c r="H144" s="7">
        <f>'2021 Regulation-down-PostSCR811'!$D25</f>
        <v>420</v>
      </c>
      <c r="I144" s="7">
        <f t="shared" si="12"/>
        <v>9</v>
      </c>
      <c r="J144" s="7">
        <f t="shared" si="13"/>
        <v>0</v>
      </c>
      <c r="K144" s="7">
        <f t="shared" si="14"/>
        <v>0</v>
      </c>
      <c r="M144" s="1" t="s">
        <v>3</v>
      </c>
      <c r="N144" s="1">
        <v>23</v>
      </c>
      <c r="O144" s="11">
        <v>9</v>
      </c>
      <c r="P144" s="11">
        <v>0</v>
      </c>
      <c r="Q144" s="11">
        <v>0</v>
      </c>
    </row>
    <row r="145" spans="1:17" x14ac:dyDescent="0.35">
      <c r="A145" s="1" t="str">
        <f t="shared" si="11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'2021 Regulation-down-PreSCR811'!$D26</f>
        <v>380</v>
      </c>
      <c r="H145" s="7">
        <f>'2021 Regulation-down-PostSCR811'!$D26</f>
        <v>380</v>
      </c>
      <c r="I145" s="7">
        <f t="shared" si="12"/>
        <v>15</v>
      </c>
      <c r="J145" s="7">
        <f t="shared" si="13"/>
        <v>0</v>
      </c>
      <c r="K145" s="7">
        <f t="shared" si="14"/>
        <v>0</v>
      </c>
      <c r="M145" s="1" t="s">
        <v>3</v>
      </c>
      <c r="N145" s="1">
        <v>24</v>
      </c>
      <c r="O145" s="11">
        <v>15</v>
      </c>
      <c r="P145" s="11">
        <v>0</v>
      </c>
      <c r="Q145" s="11">
        <v>0</v>
      </c>
    </row>
    <row r="146" spans="1:17" x14ac:dyDescent="0.35">
      <c r="A146" s="1" t="str">
        <f t="shared" si="11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'2021 Regulation-up-PreSCR811'!$E3</f>
        <v>246</v>
      </c>
      <c r="H146" s="7">
        <f>'2021 Regulation-up-PostSCR811'!$E3</f>
        <v>246</v>
      </c>
      <c r="I146" s="7">
        <f t="shared" si="12"/>
        <v>20</v>
      </c>
      <c r="J146" s="7">
        <f t="shared" si="13"/>
        <v>0</v>
      </c>
      <c r="K146" s="7">
        <f t="shared" si="14"/>
        <v>0</v>
      </c>
      <c r="M146" s="1" t="s">
        <v>71</v>
      </c>
      <c r="N146" s="1"/>
      <c r="O146" s="11">
        <v>47</v>
      </c>
      <c r="P146" s="11">
        <v>187.18450000000007</v>
      </c>
      <c r="Q146" s="11">
        <v>71.22950000000003</v>
      </c>
    </row>
    <row r="147" spans="1:17" x14ac:dyDescent="0.35">
      <c r="A147" s="1" t="str">
        <f t="shared" si="11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'2021 Regulation-up-PreSCR811'!$E4</f>
        <v>211</v>
      </c>
      <c r="H147" s="7">
        <f>'2021 Regulation-up-PostSCR811'!$E4</f>
        <v>211</v>
      </c>
      <c r="I147" s="7">
        <f t="shared" si="12"/>
        <v>30</v>
      </c>
      <c r="J147" s="7">
        <f t="shared" si="13"/>
        <v>0</v>
      </c>
      <c r="K147" s="7">
        <f t="shared" si="14"/>
        <v>0</v>
      </c>
      <c r="M147" s="1" t="s">
        <v>4</v>
      </c>
      <c r="N147" s="1">
        <v>1</v>
      </c>
      <c r="O147" s="11">
        <v>10</v>
      </c>
      <c r="P147" s="11">
        <v>0</v>
      </c>
      <c r="Q147" s="11">
        <v>0</v>
      </c>
    </row>
    <row r="148" spans="1:17" x14ac:dyDescent="0.35">
      <c r="A148" s="1" t="str">
        <f t="shared" si="11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'2021 Regulation-up-PreSCR811'!$E5</f>
        <v>253</v>
      </c>
      <c r="H148" s="7">
        <f>'2021 Regulation-up-PostSCR811'!$E5</f>
        <v>253</v>
      </c>
      <c r="I148" s="7">
        <f t="shared" si="12"/>
        <v>31</v>
      </c>
      <c r="J148" s="7">
        <f t="shared" si="13"/>
        <v>0</v>
      </c>
      <c r="K148" s="7">
        <f t="shared" si="14"/>
        <v>0</v>
      </c>
      <c r="M148" s="1" t="s">
        <v>4</v>
      </c>
      <c r="N148" s="1">
        <v>2</v>
      </c>
      <c r="O148" s="11">
        <v>12</v>
      </c>
      <c r="P148" s="11">
        <v>0</v>
      </c>
      <c r="Q148" s="11">
        <v>0</v>
      </c>
    </row>
    <row r="149" spans="1:17" x14ac:dyDescent="0.35">
      <c r="A149" s="1" t="str">
        <f t="shared" si="11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'2021 Regulation-up-PreSCR811'!$E6</f>
        <v>265</v>
      </c>
      <c r="H149" s="7">
        <f>'2021 Regulation-up-PostSCR811'!$E6</f>
        <v>265</v>
      </c>
      <c r="I149" s="7">
        <f t="shared" si="12"/>
        <v>18</v>
      </c>
      <c r="J149" s="7">
        <f t="shared" si="13"/>
        <v>0</v>
      </c>
      <c r="K149" s="7">
        <f t="shared" si="14"/>
        <v>0</v>
      </c>
      <c r="M149" s="1" t="s">
        <v>4</v>
      </c>
      <c r="N149" s="1">
        <v>3</v>
      </c>
      <c r="O149" s="11">
        <v>12</v>
      </c>
      <c r="P149" s="11">
        <v>0</v>
      </c>
      <c r="Q149" s="11">
        <v>0</v>
      </c>
    </row>
    <row r="150" spans="1:17" x14ac:dyDescent="0.35">
      <c r="A150" s="1" t="str">
        <f t="shared" si="11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'2021 Regulation-up-PreSCR811'!$E7</f>
        <v>284</v>
      </c>
      <c r="H150" s="7">
        <f>'2021 Regulation-up-PostSCR811'!$E7</f>
        <v>284</v>
      </c>
      <c r="I150" s="7">
        <f t="shared" si="12"/>
        <v>12</v>
      </c>
      <c r="J150" s="7">
        <f t="shared" si="13"/>
        <v>0</v>
      </c>
      <c r="K150" s="7">
        <f t="shared" si="14"/>
        <v>0</v>
      </c>
      <c r="M150" s="1" t="s">
        <v>4</v>
      </c>
      <c r="N150" s="1">
        <v>4</v>
      </c>
      <c r="O150" s="11">
        <v>6</v>
      </c>
      <c r="P150" s="11">
        <v>0</v>
      </c>
      <c r="Q150" s="11">
        <v>0</v>
      </c>
    </row>
    <row r="151" spans="1:17" x14ac:dyDescent="0.35">
      <c r="A151" s="1" t="str">
        <f t="shared" si="11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'2021 Regulation-up-PreSCR811'!$E8</f>
        <v>431</v>
      </c>
      <c r="H151" s="7">
        <f>'2021 Regulation-up-PostSCR811'!$E8</f>
        <v>431</v>
      </c>
      <c r="I151" s="7">
        <f t="shared" si="12"/>
        <v>1</v>
      </c>
      <c r="J151" s="7">
        <f t="shared" si="13"/>
        <v>0</v>
      </c>
      <c r="K151" s="7">
        <f t="shared" si="14"/>
        <v>0</v>
      </c>
      <c r="M151" s="1" t="s">
        <v>4</v>
      </c>
      <c r="N151" s="1">
        <v>5</v>
      </c>
      <c r="O151" s="11">
        <v>21</v>
      </c>
      <c r="P151" s="11">
        <v>0</v>
      </c>
      <c r="Q151" s="11">
        <v>0</v>
      </c>
    </row>
    <row r="152" spans="1:17" x14ac:dyDescent="0.35">
      <c r="A152" s="1" t="str">
        <f t="shared" si="11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'2021 Regulation-up-PreSCR811'!$E9</f>
        <v>595.74937499999999</v>
      </c>
      <c r="H152" s="7">
        <f>'2021 Regulation-up-PostSCR811'!$E9</f>
        <v>596.583125</v>
      </c>
      <c r="I152" s="7">
        <f t="shared" si="12"/>
        <v>10</v>
      </c>
      <c r="J152" s="7">
        <f t="shared" si="13"/>
        <v>1.2506250000000136</v>
      </c>
      <c r="K152" s="7">
        <f t="shared" si="14"/>
        <v>0.41687500000000455</v>
      </c>
      <c r="M152" s="1" t="s">
        <v>4</v>
      </c>
      <c r="N152" s="1">
        <v>6</v>
      </c>
      <c r="O152" s="11">
        <v>7</v>
      </c>
      <c r="P152" s="11">
        <v>0</v>
      </c>
      <c r="Q152" s="11">
        <v>0</v>
      </c>
    </row>
    <row r="153" spans="1:17" x14ac:dyDescent="0.35">
      <c r="A153" s="1" t="str">
        <f t="shared" si="11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'2021 Regulation-up-PreSCR811'!$E10</f>
        <v>344.49374999999998</v>
      </c>
      <c r="H153" s="7">
        <f>'2021 Regulation-up-PostSCR811'!$E10</f>
        <v>354.91562499999998</v>
      </c>
      <c r="I153" s="7">
        <f t="shared" si="12"/>
        <v>32</v>
      </c>
      <c r="J153" s="7">
        <f t="shared" si="13"/>
        <v>12.506250000000023</v>
      </c>
      <c r="K153" s="7">
        <f t="shared" si="14"/>
        <v>2.0843750000000227</v>
      </c>
      <c r="M153" s="1" t="s">
        <v>4</v>
      </c>
      <c r="N153" s="1">
        <v>7</v>
      </c>
      <c r="O153" s="11">
        <v>4</v>
      </c>
      <c r="P153" s="11">
        <v>5.8362500000000068</v>
      </c>
      <c r="Q153" s="11">
        <v>0.41687500000000455</v>
      </c>
    </row>
    <row r="154" spans="1:17" x14ac:dyDescent="0.35">
      <c r="A154" s="1" t="str">
        <f t="shared" si="11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'2021 Regulation-up-PreSCR811'!$E11</f>
        <v>338</v>
      </c>
      <c r="H154" s="7">
        <f>'2021 Regulation-up-PostSCR811'!$E11</f>
        <v>349.25562500000001</v>
      </c>
      <c r="I154" s="7">
        <f t="shared" si="12"/>
        <v>18</v>
      </c>
      <c r="J154" s="7">
        <f t="shared" si="13"/>
        <v>0</v>
      </c>
      <c r="K154" s="7">
        <f t="shared" si="14"/>
        <v>11.255625000000009</v>
      </c>
      <c r="M154" s="1" t="s">
        <v>4</v>
      </c>
      <c r="N154" s="1">
        <v>8</v>
      </c>
      <c r="O154" s="11">
        <v>11</v>
      </c>
      <c r="P154" s="11">
        <v>65.449375000000032</v>
      </c>
      <c r="Q154" s="11">
        <v>7.086874999999992</v>
      </c>
    </row>
    <row r="155" spans="1:17" x14ac:dyDescent="0.35">
      <c r="A155" s="1" t="str">
        <f t="shared" si="11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'2021 Regulation-up-PreSCR811'!$E12</f>
        <v>438.54124999999999</v>
      </c>
      <c r="H155" s="7">
        <f>'2021 Regulation-up-PostSCR811'!$E12</f>
        <v>396.02</v>
      </c>
      <c r="I155" s="7">
        <f t="shared" si="12"/>
        <v>36</v>
      </c>
      <c r="J155" s="7">
        <f t="shared" si="13"/>
        <v>82.541249999999991</v>
      </c>
      <c r="K155" s="7">
        <f t="shared" si="14"/>
        <v>40.019999999999982</v>
      </c>
      <c r="M155" s="1" t="s">
        <v>4</v>
      </c>
      <c r="N155" s="1">
        <v>9</v>
      </c>
      <c r="O155" s="11">
        <v>8</v>
      </c>
      <c r="P155" s="11">
        <v>178.00562500000001</v>
      </c>
      <c r="Q155" s="11">
        <v>33.349999999999994</v>
      </c>
    </row>
    <row r="156" spans="1:17" x14ac:dyDescent="0.35">
      <c r="A156" s="1" t="str">
        <f t="shared" si="11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'2021 Regulation-up-PreSCR811'!$E13</f>
        <v>468.47187500000001</v>
      </c>
      <c r="H156" s="7">
        <f>'2021 Regulation-up-PostSCR811'!$E13</f>
        <v>402.18875000000003</v>
      </c>
      <c r="I156" s="7">
        <f t="shared" si="12"/>
        <v>15</v>
      </c>
      <c r="J156" s="7">
        <f t="shared" si="13"/>
        <v>110.47187500000001</v>
      </c>
      <c r="K156" s="7">
        <f t="shared" si="14"/>
        <v>44.188750000000027</v>
      </c>
      <c r="M156" s="1" t="s">
        <v>4</v>
      </c>
      <c r="N156" s="1">
        <v>10</v>
      </c>
      <c r="O156" s="11">
        <v>4</v>
      </c>
      <c r="P156" s="11">
        <v>185.50937499999998</v>
      </c>
      <c r="Q156" s="11">
        <v>49.191249999999968</v>
      </c>
    </row>
    <row r="157" spans="1:17" x14ac:dyDescent="0.35">
      <c r="A157" s="1" t="str">
        <f t="shared" si="11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'2021 Regulation-up-PreSCR811'!$E14</f>
        <v>492.89375000000001</v>
      </c>
      <c r="H157" s="7">
        <f>'2021 Regulation-up-PostSCR811'!$E14</f>
        <v>417.02249999999998</v>
      </c>
      <c r="I157" s="7">
        <f t="shared" si="12"/>
        <v>94</v>
      </c>
      <c r="J157" s="7">
        <f t="shared" si="13"/>
        <v>120.89375000000001</v>
      </c>
      <c r="K157" s="7">
        <f t="shared" si="14"/>
        <v>45.02249999999998</v>
      </c>
      <c r="M157" s="1" t="s">
        <v>4</v>
      </c>
      <c r="N157" s="1">
        <v>11</v>
      </c>
      <c r="O157" s="11">
        <v>0</v>
      </c>
      <c r="P157" s="11">
        <v>161.330625</v>
      </c>
      <c r="Q157" s="11">
        <v>55.444375000000008</v>
      </c>
    </row>
    <row r="158" spans="1:17" x14ac:dyDescent="0.35">
      <c r="A158" s="1" t="str">
        <f t="shared" si="11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'2021 Regulation-up-PreSCR811'!$E15</f>
        <v>471.80937499999999</v>
      </c>
      <c r="H158" s="7">
        <f>'2021 Regulation-up-PostSCR811'!$E15</f>
        <v>401.35750000000002</v>
      </c>
      <c r="I158" s="7">
        <f t="shared" si="12"/>
        <v>8</v>
      </c>
      <c r="J158" s="7">
        <f t="shared" si="13"/>
        <v>118.80937499999999</v>
      </c>
      <c r="K158" s="7">
        <f t="shared" si="14"/>
        <v>48.357500000000016</v>
      </c>
      <c r="M158" s="1" t="s">
        <v>4</v>
      </c>
      <c r="N158" s="1">
        <v>12</v>
      </c>
      <c r="O158" s="11">
        <v>4</v>
      </c>
      <c r="P158" s="11">
        <v>153.40999999999997</v>
      </c>
      <c r="Q158" s="11">
        <v>55.861249999999984</v>
      </c>
    </row>
    <row r="159" spans="1:17" x14ac:dyDescent="0.35">
      <c r="A159" s="1" t="str">
        <f t="shared" si="11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'2021 Regulation-up-PreSCR811'!$E16</f>
        <v>492.14937499999996</v>
      </c>
      <c r="H159" s="7">
        <f>'2021 Regulation-up-PostSCR811'!$E16</f>
        <v>410.02499999999998</v>
      </c>
      <c r="I159" s="7">
        <f t="shared" si="12"/>
        <v>42</v>
      </c>
      <c r="J159" s="7">
        <f t="shared" si="13"/>
        <v>132.14937499999996</v>
      </c>
      <c r="K159" s="7">
        <f t="shared" si="14"/>
        <v>50.024999999999977</v>
      </c>
      <c r="M159" s="1" t="s">
        <v>4</v>
      </c>
      <c r="N159" s="1">
        <v>13</v>
      </c>
      <c r="O159" s="11">
        <v>2</v>
      </c>
      <c r="P159" s="11">
        <v>140.90375</v>
      </c>
      <c r="Q159" s="11">
        <v>57.945625000000007</v>
      </c>
    </row>
    <row r="160" spans="1:17" x14ac:dyDescent="0.35">
      <c r="A160" s="1" t="str">
        <f t="shared" si="11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'2021 Regulation-up-PreSCR811'!$E17</f>
        <v>454.91125</v>
      </c>
      <c r="H160" s="7">
        <f>'2021 Regulation-up-PostSCR811'!$E17</f>
        <v>355.27812499999999</v>
      </c>
      <c r="I160" s="7">
        <f t="shared" si="12"/>
        <v>11</v>
      </c>
      <c r="J160" s="7">
        <f t="shared" si="13"/>
        <v>155.91125</v>
      </c>
      <c r="K160" s="7">
        <f t="shared" si="14"/>
        <v>56.278124999999989</v>
      </c>
      <c r="M160" s="1" t="s">
        <v>4</v>
      </c>
      <c r="N160" s="1">
        <v>14</v>
      </c>
      <c r="O160" s="11">
        <v>17</v>
      </c>
      <c r="P160" s="11">
        <v>135.484375</v>
      </c>
      <c r="Q160" s="11">
        <v>50.025000000000006</v>
      </c>
    </row>
    <row r="161" spans="1:17" x14ac:dyDescent="0.35">
      <c r="A161" s="1" t="str">
        <f t="shared" si="11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'2021 Regulation-up-PreSCR811'!$E18</f>
        <v>493.34312499999999</v>
      </c>
      <c r="H161" s="7">
        <f>'2021 Regulation-up-PostSCR811'!$E18</f>
        <v>378.28562499999998</v>
      </c>
      <c r="I161" s="7">
        <f t="shared" si="12"/>
        <v>10</v>
      </c>
      <c r="J161" s="7">
        <f t="shared" si="13"/>
        <v>186.34312499999999</v>
      </c>
      <c r="K161" s="7">
        <f t="shared" si="14"/>
        <v>71.285624999999982</v>
      </c>
      <c r="M161" s="1" t="s">
        <v>4</v>
      </c>
      <c r="N161" s="1">
        <v>15</v>
      </c>
      <c r="O161" s="11">
        <v>2</v>
      </c>
      <c r="P161" s="11">
        <v>144.23874999999998</v>
      </c>
      <c r="Q161" s="11">
        <v>56.278124999999989</v>
      </c>
    </row>
    <row r="162" spans="1:17" x14ac:dyDescent="0.35">
      <c r="A162" s="1" t="str">
        <f t="shared" si="11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'2021 Regulation-up-PreSCR811'!$E19</f>
        <v>509.60374999999999</v>
      </c>
      <c r="H162" s="7">
        <f>'2021 Regulation-up-PostSCR811'!$E19</f>
        <v>366.19875000000002</v>
      </c>
      <c r="I162" s="7">
        <f t="shared" si="12"/>
        <v>17</v>
      </c>
      <c r="J162" s="7">
        <f t="shared" si="13"/>
        <v>207.60374999999999</v>
      </c>
      <c r="K162" s="7">
        <f t="shared" si="14"/>
        <v>64.198750000000018</v>
      </c>
      <c r="M162" s="1" t="s">
        <v>4</v>
      </c>
      <c r="N162" s="1">
        <v>16</v>
      </c>
      <c r="O162" s="11">
        <v>3</v>
      </c>
      <c r="P162" s="11">
        <v>160.91374999999999</v>
      </c>
      <c r="Q162" s="11">
        <v>71.285624999999982</v>
      </c>
    </row>
    <row r="163" spans="1:17" x14ac:dyDescent="0.35">
      <c r="A163" s="1" t="str">
        <f t="shared" si="11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'2021 Regulation-up-PreSCR811'!$E20</f>
        <v>533.11</v>
      </c>
      <c r="H163" s="7">
        <f>'2021 Regulation-up-PostSCR811'!$E20</f>
        <v>375.53125</v>
      </c>
      <c r="I163" s="7">
        <f t="shared" si="12"/>
        <v>51</v>
      </c>
      <c r="J163" s="7">
        <f t="shared" si="13"/>
        <v>220.11</v>
      </c>
      <c r="K163" s="7">
        <f t="shared" si="14"/>
        <v>62.53125</v>
      </c>
      <c r="M163" s="1" t="s">
        <v>4</v>
      </c>
      <c r="N163" s="1">
        <v>17</v>
      </c>
      <c r="O163" s="11">
        <v>17</v>
      </c>
      <c r="P163" s="11">
        <v>166.75</v>
      </c>
      <c r="Q163" s="11">
        <v>72.536249999999995</v>
      </c>
    </row>
    <row r="164" spans="1:17" x14ac:dyDescent="0.35">
      <c r="A164" s="1" t="str">
        <f t="shared" si="11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'2021 Regulation-up-PreSCR811'!$E21</f>
        <v>465.35562500000003</v>
      </c>
      <c r="H164" s="7">
        <f>'2021 Regulation-up-PostSCR811'!$E21</f>
        <v>307.77687500000002</v>
      </c>
      <c r="I164" s="7">
        <f t="shared" si="12"/>
        <v>5</v>
      </c>
      <c r="J164" s="7">
        <f t="shared" si="13"/>
        <v>211.35562500000003</v>
      </c>
      <c r="K164" s="7">
        <f t="shared" si="14"/>
        <v>53.776875000000018</v>
      </c>
      <c r="M164" s="1" t="s">
        <v>4</v>
      </c>
      <c r="N164" s="1">
        <v>18</v>
      </c>
      <c r="O164" s="11">
        <v>12</v>
      </c>
      <c r="P164" s="11">
        <v>161.7475</v>
      </c>
      <c r="Q164" s="11">
        <v>60.863749999999982</v>
      </c>
    </row>
    <row r="165" spans="1:17" x14ac:dyDescent="0.35">
      <c r="A165" s="1" t="str">
        <f t="shared" si="11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'2021 Regulation-up-PreSCR811'!$E22</f>
        <v>459.14937499999996</v>
      </c>
      <c r="H165" s="7">
        <f>'2021 Regulation-up-PostSCR811'!$E22</f>
        <v>350.76187499999997</v>
      </c>
      <c r="I165" s="7">
        <f t="shared" si="12"/>
        <v>12</v>
      </c>
      <c r="J165" s="7">
        <f t="shared" si="13"/>
        <v>132.14937499999996</v>
      </c>
      <c r="K165" s="7">
        <f t="shared" si="14"/>
        <v>23.761874999999975</v>
      </c>
      <c r="M165" s="1" t="s">
        <v>4</v>
      </c>
      <c r="N165" s="1">
        <v>19</v>
      </c>
      <c r="O165" s="11">
        <v>26</v>
      </c>
      <c r="P165" s="11">
        <v>98.382499999999993</v>
      </c>
      <c r="Q165" s="11">
        <v>45.02249999999998</v>
      </c>
    </row>
    <row r="166" spans="1:17" x14ac:dyDescent="0.35">
      <c r="A166" s="1" t="str">
        <f t="shared" si="11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'2021 Regulation-up-PreSCR811'!$E23</f>
        <v>352.01499999999999</v>
      </c>
      <c r="H166" s="7">
        <f>'2021 Regulation-up-PostSCR811'!$E23</f>
        <v>324.91812499999997</v>
      </c>
      <c r="I166" s="7">
        <f t="shared" si="12"/>
        <v>4</v>
      </c>
      <c r="J166" s="7">
        <f t="shared" si="13"/>
        <v>30.014999999999986</v>
      </c>
      <c r="K166" s="7">
        <f t="shared" si="14"/>
        <v>2.918124999999975</v>
      </c>
      <c r="M166" s="1" t="s">
        <v>4</v>
      </c>
      <c r="N166" s="1">
        <v>20</v>
      </c>
      <c r="O166" s="11">
        <v>29</v>
      </c>
      <c r="P166" s="11">
        <v>12.923125000000027</v>
      </c>
      <c r="Q166" s="11">
        <v>14.173749999999984</v>
      </c>
    </row>
    <row r="167" spans="1:17" x14ac:dyDescent="0.35">
      <c r="A167" s="1" t="str">
        <f t="shared" si="11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'2021 Regulation-up-PreSCR811'!$E24</f>
        <v>350.66750000000002</v>
      </c>
      <c r="H167" s="7">
        <f>'2021 Regulation-up-PostSCR811'!$E24</f>
        <v>349</v>
      </c>
      <c r="I167" s="7">
        <f t="shared" si="12"/>
        <v>11</v>
      </c>
      <c r="J167" s="7">
        <f t="shared" si="13"/>
        <v>1.6675000000000182</v>
      </c>
      <c r="K167" s="7">
        <f t="shared" si="14"/>
        <v>0</v>
      </c>
      <c r="M167" s="1" t="s">
        <v>4</v>
      </c>
      <c r="N167" s="1">
        <v>21</v>
      </c>
      <c r="O167" s="11">
        <v>26</v>
      </c>
      <c r="P167" s="11">
        <v>2.918124999999975</v>
      </c>
      <c r="Q167" s="11">
        <v>1.6675000000000182</v>
      </c>
    </row>
    <row r="168" spans="1:17" x14ac:dyDescent="0.35">
      <c r="A168" s="1" t="str">
        <f t="shared" si="11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'2021 Regulation-up-PreSCR811'!$E25</f>
        <v>190</v>
      </c>
      <c r="H168" s="7">
        <f>'2021 Regulation-up-PostSCR811'!$E25</f>
        <v>190</v>
      </c>
      <c r="I168" s="7">
        <f t="shared" si="12"/>
        <v>8</v>
      </c>
      <c r="J168" s="7">
        <f t="shared" si="13"/>
        <v>0</v>
      </c>
      <c r="K168" s="7">
        <f t="shared" si="14"/>
        <v>0</v>
      </c>
      <c r="M168" s="1" t="s">
        <v>4</v>
      </c>
      <c r="N168" s="1">
        <v>22</v>
      </c>
      <c r="O168" s="11">
        <v>25</v>
      </c>
      <c r="P168" s="11">
        <v>0.41687500000000455</v>
      </c>
      <c r="Q168" s="11">
        <v>0</v>
      </c>
    </row>
    <row r="169" spans="1:17" x14ac:dyDescent="0.35">
      <c r="A169" s="1" t="str">
        <f t="shared" si="11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'2021 Regulation-up-PreSCR811'!$E26</f>
        <v>239</v>
      </c>
      <c r="H169" s="7">
        <f>'2021 Regulation-up-PostSCR811'!$E26</f>
        <v>239</v>
      </c>
      <c r="I169" s="7">
        <f t="shared" si="12"/>
        <v>210</v>
      </c>
      <c r="J169" s="7">
        <f t="shared" si="13"/>
        <v>0</v>
      </c>
      <c r="K169" s="7">
        <f t="shared" si="14"/>
        <v>0</v>
      </c>
      <c r="M169" s="1" t="s">
        <v>4</v>
      </c>
      <c r="N169" s="1">
        <v>23</v>
      </c>
      <c r="O169" s="11">
        <v>20</v>
      </c>
      <c r="P169" s="11">
        <v>0</v>
      </c>
      <c r="Q169" s="11">
        <v>0</v>
      </c>
    </row>
    <row r="170" spans="1:17" x14ac:dyDescent="0.35">
      <c r="A170" s="1" t="str">
        <f t="shared" si="11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'2021 Regulation-down-PreSCR811'!$E3</f>
        <v>341</v>
      </c>
      <c r="H170" s="7">
        <f>'2021 Regulation-down-PostSCR811'!$E3</f>
        <v>341</v>
      </c>
      <c r="I170" s="7">
        <f t="shared" si="12"/>
        <v>10</v>
      </c>
      <c r="J170" s="7">
        <f t="shared" si="13"/>
        <v>0</v>
      </c>
      <c r="K170" s="7">
        <f t="shared" si="14"/>
        <v>0</v>
      </c>
      <c r="M170" s="1" t="s">
        <v>4</v>
      </c>
      <c r="N170" s="1">
        <v>24</v>
      </c>
      <c r="O170" s="11">
        <v>6</v>
      </c>
      <c r="P170" s="11">
        <v>0</v>
      </c>
      <c r="Q170" s="11">
        <v>0</v>
      </c>
    </row>
    <row r="171" spans="1:17" x14ac:dyDescent="0.35">
      <c r="A171" s="1" t="str">
        <f t="shared" si="11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'2021 Regulation-down-PreSCR811'!$E4</f>
        <v>290</v>
      </c>
      <c r="H171" s="7">
        <f>'2021 Regulation-down-PostSCR811'!$E4</f>
        <v>290</v>
      </c>
      <c r="I171" s="7">
        <f t="shared" si="12"/>
        <v>12</v>
      </c>
      <c r="J171" s="7">
        <f t="shared" si="13"/>
        <v>0</v>
      </c>
      <c r="K171" s="7">
        <f t="shared" si="14"/>
        <v>0</v>
      </c>
      <c r="M171" s="1" t="s">
        <v>72</v>
      </c>
      <c r="N171" s="1"/>
      <c r="O171" s="11">
        <v>29</v>
      </c>
      <c r="P171" s="11">
        <v>185.50937499999998</v>
      </c>
      <c r="Q171" s="11">
        <v>72.536249999999995</v>
      </c>
    </row>
    <row r="172" spans="1:17" x14ac:dyDescent="0.35">
      <c r="A172" s="1" t="str">
        <f t="shared" si="11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'2021 Regulation-down-PreSCR811'!$E5</f>
        <v>248</v>
      </c>
      <c r="H172" s="7">
        <f>'2021 Regulation-down-PostSCR811'!$E5</f>
        <v>248</v>
      </c>
      <c r="I172" s="7">
        <f t="shared" si="12"/>
        <v>12</v>
      </c>
      <c r="J172" s="7">
        <f t="shared" si="13"/>
        <v>0</v>
      </c>
      <c r="K172" s="7">
        <f t="shared" si="14"/>
        <v>0</v>
      </c>
      <c r="M172" s="1" t="s">
        <v>5</v>
      </c>
      <c r="N172" s="1">
        <v>1</v>
      </c>
      <c r="O172" s="11">
        <v>28</v>
      </c>
      <c r="P172" s="11">
        <v>0</v>
      </c>
      <c r="Q172" s="11">
        <v>0</v>
      </c>
    </row>
    <row r="173" spans="1:17" x14ac:dyDescent="0.35">
      <c r="A173" s="1" t="str">
        <f t="shared" si="11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'2021 Regulation-down-PreSCR811'!$E6</f>
        <v>216</v>
      </c>
      <c r="H173" s="7">
        <f>'2021 Regulation-down-PostSCR811'!$E6</f>
        <v>216</v>
      </c>
      <c r="I173" s="7">
        <f t="shared" si="12"/>
        <v>6</v>
      </c>
      <c r="J173" s="7">
        <f t="shared" si="13"/>
        <v>0</v>
      </c>
      <c r="K173" s="7">
        <f t="shared" si="14"/>
        <v>0</v>
      </c>
      <c r="M173" s="1" t="s">
        <v>5</v>
      </c>
      <c r="N173" s="1">
        <v>2</v>
      </c>
      <c r="O173" s="11">
        <v>4</v>
      </c>
      <c r="P173" s="11">
        <v>0</v>
      </c>
      <c r="Q173" s="11">
        <v>0</v>
      </c>
    </row>
    <row r="174" spans="1:17" x14ac:dyDescent="0.35">
      <c r="A174" s="1" t="str">
        <f t="shared" si="11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'2021 Regulation-down-PreSCR811'!$E7</f>
        <v>195</v>
      </c>
      <c r="H174" s="7">
        <f>'2021 Regulation-down-PostSCR811'!$E7</f>
        <v>195</v>
      </c>
      <c r="I174" s="7">
        <f t="shared" si="12"/>
        <v>21</v>
      </c>
      <c r="J174" s="7">
        <f t="shared" si="13"/>
        <v>0</v>
      </c>
      <c r="K174" s="7">
        <f t="shared" si="14"/>
        <v>0</v>
      </c>
      <c r="M174" s="1" t="s">
        <v>5</v>
      </c>
      <c r="N174" s="1">
        <v>3</v>
      </c>
      <c r="O174" s="11">
        <v>20</v>
      </c>
      <c r="P174" s="11">
        <v>0</v>
      </c>
      <c r="Q174" s="11">
        <v>0</v>
      </c>
    </row>
    <row r="175" spans="1:17" x14ac:dyDescent="0.35">
      <c r="A175" s="1" t="str">
        <f t="shared" si="11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'2021 Regulation-down-PreSCR811'!$E8</f>
        <v>280</v>
      </c>
      <c r="H175" s="7">
        <f>'2021 Regulation-down-PostSCR811'!$E8</f>
        <v>280</v>
      </c>
      <c r="I175" s="7">
        <f t="shared" si="12"/>
        <v>7</v>
      </c>
      <c r="J175" s="7">
        <f t="shared" si="13"/>
        <v>0</v>
      </c>
      <c r="K175" s="7">
        <f t="shared" si="14"/>
        <v>0</v>
      </c>
      <c r="M175" s="1" t="s">
        <v>5</v>
      </c>
      <c r="N175" s="1">
        <v>4</v>
      </c>
      <c r="O175" s="11">
        <v>4</v>
      </c>
      <c r="P175" s="11">
        <v>0</v>
      </c>
      <c r="Q175" s="11">
        <v>0</v>
      </c>
    </row>
    <row r="176" spans="1:17" x14ac:dyDescent="0.35">
      <c r="A176" s="1" t="str">
        <f t="shared" si="11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'2021 Regulation-down-PreSCR811'!$E9</f>
        <v>259.83625000000001</v>
      </c>
      <c r="H176" s="7">
        <f>'2021 Regulation-down-PostSCR811'!$E9</f>
        <v>254.416875</v>
      </c>
      <c r="I176" s="7">
        <f t="shared" si="12"/>
        <v>4</v>
      </c>
      <c r="J176" s="7">
        <f t="shared" si="13"/>
        <v>5.8362500000000068</v>
      </c>
      <c r="K176" s="7">
        <f t="shared" si="14"/>
        <v>0.41687500000000455</v>
      </c>
      <c r="M176" s="1" t="s">
        <v>5</v>
      </c>
      <c r="N176" s="1">
        <v>5</v>
      </c>
      <c r="O176" s="11">
        <v>31</v>
      </c>
      <c r="P176" s="11">
        <v>0</v>
      </c>
      <c r="Q176" s="11">
        <v>0</v>
      </c>
    </row>
    <row r="177" spans="1:17" x14ac:dyDescent="0.35">
      <c r="A177" s="1" t="str">
        <f t="shared" si="11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'2021 Regulation-down-PreSCR811'!$E10</f>
        <v>301.44937500000003</v>
      </c>
      <c r="H177" s="7">
        <f>'2021 Regulation-down-PostSCR811'!$E10</f>
        <v>243.08687499999999</v>
      </c>
      <c r="I177" s="7">
        <f t="shared" si="12"/>
        <v>11</v>
      </c>
      <c r="J177" s="7">
        <f t="shared" si="13"/>
        <v>65.449375000000032</v>
      </c>
      <c r="K177" s="7">
        <f t="shared" si="14"/>
        <v>7.086874999999992</v>
      </c>
      <c r="M177" s="1" t="s">
        <v>5</v>
      </c>
      <c r="N177" s="1">
        <v>6</v>
      </c>
      <c r="O177" s="11">
        <v>31</v>
      </c>
      <c r="P177" s="11">
        <v>0</v>
      </c>
      <c r="Q177" s="11">
        <v>0</v>
      </c>
    </row>
    <row r="178" spans="1:17" x14ac:dyDescent="0.35">
      <c r="A178" s="1" t="str">
        <f t="shared" si="11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'2021 Regulation-down-PreSCR811'!$E11</f>
        <v>365.00562500000001</v>
      </c>
      <c r="H178" s="7">
        <f>'2021 Regulation-down-PostSCR811'!$E11</f>
        <v>220.35</v>
      </c>
      <c r="I178" s="7">
        <f t="shared" si="12"/>
        <v>8</v>
      </c>
      <c r="J178" s="7">
        <f t="shared" si="13"/>
        <v>178.00562500000001</v>
      </c>
      <c r="K178" s="7">
        <f t="shared" si="14"/>
        <v>33.349999999999994</v>
      </c>
      <c r="M178" s="1" t="s">
        <v>5</v>
      </c>
      <c r="N178" s="1">
        <v>7</v>
      </c>
      <c r="O178" s="11">
        <v>27</v>
      </c>
      <c r="P178" s="11">
        <v>11.41500000000002</v>
      </c>
      <c r="Q178" s="11">
        <v>0.47562500000000796</v>
      </c>
    </row>
    <row r="179" spans="1:17" x14ac:dyDescent="0.35">
      <c r="A179" s="1" t="str">
        <f t="shared" si="11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'2021 Regulation-down-PreSCR811'!$E12</f>
        <v>435.50937499999998</v>
      </c>
      <c r="H179" s="7">
        <f>'2021 Regulation-down-PostSCR811'!$E12</f>
        <v>299.19124999999997</v>
      </c>
      <c r="I179" s="7">
        <f t="shared" si="12"/>
        <v>4</v>
      </c>
      <c r="J179" s="7">
        <f t="shared" si="13"/>
        <v>185.50937499999998</v>
      </c>
      <c r="K179" s="7">
        <f t="shared" si="14"/>
        <v>49.191249999999968</v>
      </c>
      <c r="M179" s="1" t="s">
        <v>5</v>
      </c>
      <c r="N179" s="1">
        <v>8</v>
      </c>
      <c r="O179" s="11">
        <v>18</v>
      </c>
      <c r="P179" s="11">
        <v>87.990625000000023</v>
      </c>
      <c r="Q179" s="11">
        <v>8.0856249999999932</v>
      </c>
    </row>
    <row r="180" spans="1:17" x14ac:dyDescent="0.35">
      <c r="A180" s="1" t="str">
        <f t="shared" si="11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'2021 Regulation-down-PreSCR811'!$E13</f>
        <v>359.330625</v>
      </c>
      <c r="H180" s="7">
        <f>'2021 Regulation-down-PostSCR811'!$E13</f>
        <v>253.44437500000001</v>
      </c>
      <c r="I180" s="7">
        <f t="shared" si="12"/>
        <v>0</v>
      </c>
      <c r="J180" s="7">
        <f t="shared" si="13"/>
        <v>161.330625</v>
      </c>
      <c r="K180" s="7">
        <f t="shared" si="14"/>
        <v>55.444375000000008</v>
      </c>
      <c r="M180" s="1" t="s">
        <v>5</v>
      </c>
      <c r="N180" s="1">
        <v>9</v>
      </c>
      <c r="O180" s="11">
        <v>8</v>
      </c>
      <c r="P180" s="11">
        <v>187.87187499999999</v>
      </c>
      <c r="Q180" s="11">
        <v>36.623125000000016</v>
      </c>
    </row>
    <row r="181" spans="1:17" x14ac:dyDescent="0.35">
      <c r="A181" s="1" t="str">
        <f t="shared" si="11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'2021 Regulation-down-PreSCR811'!$E14</f>
        <v>368.40999999999997</v>
      </c>
      <c r="H181" s="7">
        <f>'2021 Regulation-down-PostSCR811'!$E14</f>
        <v>270.86124999999998</v>
      </c>
      <c r="I181" s="7">
        <f t="shared" si="12"/>
        <v>4</v>
      </c>
      <c r="J181" s="7">
        <f t="shared" si="13"/>
        <v>153.40999999999997</v>
      </c>
      <c r="K181" s="7">
        <f t="shared" si="14"/>
        <v>55.861249999999984</v>
      </c>
      <c r="M181" s="1" t="s">
        <v>5</v>
      </c>
      <c r="N181" s="1">
        <v>10</v>
      </c>
      <c r="O181" s="11">
        <v>5</v>
      </c>
      <c r="P181" s="11">
        <v>187.87187499999999</v>
      </c>
      <c r="Q181" s="11">
        <v>58.026250000000005</v>
      </c>
    </row>
    <row r="182" spans="1:17" x14ac:dyDescent="0.35">
      <c r="A182" s="1" t="str">
        <f t="shared" si="11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'2021 Regulation-down-PreSCR811'!$E15</f>
        <v>356.90375</v>
      </c>
      <c r="H182" s="7">
        <f>'2021 Regulation-down-PostSCR811'!$E15</f>
        <v>273.94562500000001</v>
      </c>
      <c r="I182" s="7">
        <f t="shared" si="12"/>
        <v>2</v>
      </c>
      <c r="J182" s="7">
        <f t="shared" si="13"/>
        <v>140.90375</v>
      </c>
      <c r="K182" s="7">
        <f t="shared" si="14"/>
        <v>57.945625000000007</v>
      </c>
      <c r="M182" s="1" t="s">
        <v>5</v>
      </c>
      <c r="N182" s="1">
        <v>11</v>
      </c>
      <c r="O182" s="11">
        <v>52</v>
      </c>
      <c r="P182" s="11">
        <v>167.895625</v>
      </c>
      <c r="Q182" s="11">
        <v>59.92874999999998</v>
      </c>
    </row>
    <row r="183" spans="1:17" x14ac:dyDescent="0.35">
      <c r="A183" s="1" t="str">
        <f t="shared" si="11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'2021 Regulation-down-PreSCR811'!$E16</f>
        <v>338.484375</v>
      </c>
      <c r="H183" s="7">
        <f>'2021 Regulation-down-PostSCR811'!$E16</f>
        <v>253.02500000000001</v>
      </c>
      <c r="I183" s="7">
        <f t="shared" si="12"/>
        <v>17</v>
      </c>
      <c r="J183" s="7">
        <f t="shared" si="13"/>
        <v>135.484375</v>
      </c>
      <c r="K183" s="7">
        <f t="shared" si="14"/>
        <v>50.025000000000006</v>
      </c>
      <c r="M183" s="1" t="s">
        <v>5</v>
      </c>
      <c r="N183" s="1">
        <v>12</v>
      </c>
      <c r="O183" s="11">
        <v>2</v>
      </c>
      <c r="P183" s="11">
        <v>168.84687500000001</v>
      </c>
      <c r="Q183" s="11">
        <v>58.501874999999984</v>
      </c>
    </row>
    <row r="184" spans="1:17" x14ac:dyDescent="0.35">
      <c r="A184" s="1" t="str">
        <f t="shared" si="11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'2021 Regulation-down-PreSCR811'!$E17</f>
        <v>380.23874999999998</v>
      </c>
      <c r="H184" s="7">
        <f>'2021 Regulation-down-PostSCR811'!$E17</f>
        <v>292.27812499999999</v>
      </c>
      <c r="I184" s="7">
        <f t="shared" si="12"/>
        <v>2</v>
      </c>
      <c r="J184" s="7">
        <f t="shared" si="13"/>
        <v>144.23874999999998</v>
      </c>
      <c r="K184" s="7">
        <f t="shared" si="14"/>
        <v>56.278124999999989</v>
      </c>
      <c r="M184" s="1" t="s">
        <v>5</v>
      </c>
      <c r="N184" s="1">
        <v>13</v>
      </c>
      <c r="O184" s="11">
        <v>4</v>
      </c>
      <c r="P184" s="11">
        <v>158.85874999999999</v>
      </c>
      <c r="Q184" s="11">
        <v>55.172500000000014</v>
      </c>
    </row>
    <row r="185" spans="1:17" x14ac:dyDescent="0.35">
      <c r="A185" s="1" t="str">
        <f t="shared" si="11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'2021 Regulation-down-PreSCR811'!$E18</f>
        <v>353.91374999999999</v>
      </c>
      <c r="H185" s="7">
        <f>'2021 Regulation-down-PostSCR811'!$E18</f>
        <v>264.28562499999998</v>
      </c>
      <c r="I185" s="7">
        <f t="shared" si="12"/>
        <v>3</v>
      </c>
      <c r="J185" s="7">
        <f t="shared" si="13"/>
        <v>160.91374999999999</v>
      </c>
      <c r="K185" s="7">
        <f t="shared" si="14"/>
        <v>71.285624999999982</v>
      </c>
      <c r="M185" s="1" t="s">
        <v>5</v>
      </c>
      <c r="N185" s="1">
        <v>14</v>
      </c>
      <c r="O185" s="11">
        <v>7</v>
      </c>
      <c r="P185" s="11">
        <v>149.34625</v>
      </c>
      <c r="Q185" s="11">
        <v>48.03812499999998</v>
      </c>
    </row>
    <row r="186" spans="1:17" x14ac:dyDescent="0.35">
      <c r="A186" s="1" t="str">
        <f t="shared" si="11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'2021 Regulation-down-PreSCR811'!$E19</f>
        <v>424.75</v>
      </c>
      <c r="H186" s="7">
        <f>'2021 Regulation-down-PostSCR811'!$E19</f>
        <v>330.53625</v>
      </c>
      <c r="I186" s="7">
        <f t="shared" si="12"/>
        <v>17</v>
      </c>
      <c r="J186" s="7">
        <f t="shared" si="13"/>
        <v>166.75</v>
      </c>
      <c r="K186" s="7">
        <f t="shared" si="14"/>
        <v>72.536249999999995</v>
      </c>
      <c r="M186" s="1" t="s">
        <v>5</v>
      </c>
      <c r="N186" s="1">
        <v>15</v>
      </c>
      <c r="O186" s="11">
        <v>10</v>
      </c>
      <c r="P186" s="11">
        <v>161.236875</v>
      </c>
      <c r="Q186" s="11">
        <v>48.513750000000016</v>
      </c>
    </row>
    <row r="187" spans="1:17" x14ac:dyDescent="0.35">
      <c r="A187" s="1" t="str">
        <f t="shared" si="11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'2021 Regulation-down-PreSCR811'!$E20</f>
        <v>469.7475</v>
      </c>
      <c r="H187" s="7">
        <f>'2021 Regulation-down-PostSCR811'!$E20</f>
        <v>368.86374999999998</v>
      </c>
      <c r="I187" s="7">
        <f t="shared" si="12"/>
        <v>12</v>
      </c>
      <c r="J187" s="7">
        <f t="shared" si="13"/>
        <v>161.7475</v>
      </c>
      <c r="K187" s="7">
        <f t="shared" si="14"/>
        <v>60.863749999999982</v>
      </c>
      <c r="M187" s="1" t="s">
        <v>5</v>
      </c>
      <c r="N187" s="1">
        <v>16</v>
      </c>
      <c r="O187" s="11">
        <v>24</v>
      </c>
      <c r="P187" s="11">
        <v>172.17624999999998</v>
      </c>
      <c r="Q187" s="11">
        <v>58.026250000000005</v>
      </c>
    </row>
    <row r="188" spans="1:17" x14ac:dyDescent="0.35">
      <c r="A188" s="1" t="str">
        <f t="shared" si="11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'2021 Regulation-down-PreSCR811'!$E21</f>
        <v>506.38249999999999</v>
      </c>
      <c r="H188" s="7">
        <f>'2021 Regulation-down-PostSCR811'!$E21</f>
        <v>453.02249999999998</v>
      </c>
      <c r="I188" s="7">
        <f t="shared" si="12"/>
        <v>26</v>
      </c>
      <c r="J188" s="7">
        <f t="shared" si="13"/>
        <v>98.382499999999993</v>
      </c>
      <c r="K188" s="7">
        <f t="shared" si="14"/>
        <v>45.02249999999998</v>
      </c>
      <c r="M188" s="1" t="s">
        <v>5</v>
      </c>
      <c r="N188" s="1">
        <v>17</v>
      </c>
      <c r="O188" s="11">
        <v>26</v>
      </c>
      <c r="P188" s="11">
        <v>172.65187500000002</v>
      </c>
      <c r="Q188" s="11">
        <v>67.538749999999993</v>
      </c>
    </row>
    <row r="189" spans="1:17" x14ac:dyDescent="0.35">
      <c r="A189" s="1" t="str">
        <f t="shared" si="11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'2021 Regulation-down-PreSCR811'!$E22</f>
        <v>329.92312500000003</v>
      </c>
      <c r="H189" s="7">
        <f>'2021 Regulation-down-PostSCR811'!$E22</f>
        <v>331.17374999999998</v>
      </c>
      <c r="I189" s="7">
        <f t="shared" si="12"/>
        <v>29</v>
      </c>
      <c r="J189" s="7">
        <f t="shared" si="13"/>
        <v>12.923125000000027</v>
      </c>
      <c r="K189" s="7">
        <f t="shared" si="14"/>
        <v>14.173749999999984</v>
      </c>
      <c r="M189" s="1" t="s">
        <v>5</v>
      </c>
      <c r="N189" s="1">
        <v>18</v>
      </c>
      <c r="O189" s="11">
        <v>16</v>
      </c>
      <c r="P189" s="11">
        <v>167.41999999999996</v>
      </c>
      <c r="Q189" s="11">
        <v>61.355625000000032</v>
      </c>
    </row>
    <row r="190" spans="1:17" x14ac:dyDescent="0.35">
      <c r="A190" s="1" t="str">
        <f t="shared" si="11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'2021 Regulation-down-PreSCR811'!$E23</f>
        <v>430.08187500000003</v>
      </c>
      <c r="H190" s="7">
        <f>'2021 Regulation-down-PostSCR811'!$E23</f>
        <v>434.66750000000002</v>
      </c>
      <c r="I190" s="7">
        <f t="shared" si="12"/>
        <v>26</v>
      </c>
      <c r="J190" s="7">
        <f t="shared" si="13"/>
        <v>2.918124999999975</v>
      </c>
      <c r="K190" s="7">
        <f t="shared" si="14"/>
        <v>1.6675000000000182</v>
      </c>
      <c r="M190" s="1" t="s">
        <v>5</v>
      </c>
      <c r="N190" s="1">
        <v>19</v>
      </c>
      <c r="O190" s="11">
        <v>42</v>
      </c>
      <c r="P190" s="11">
        <v>105.11312499999997</v>
      </c>
      <c r="Q190" s="11">
        <v>47.5625</v>
      </c>
    </row>
    <row r="191" spans="1:17" x14ac:dyDescent="0.35">
      <c r="A191" s="1" t="str">
        <f t="shared" si="11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'2021 Regulation-down-PreSCR811'!$E24</f>
        <v>483.583125</v>
      </c>
      <c r="H191" s="7">
        <f>'2021 Regulation-down-PostSCR811'!$E24</f>
        <v>484</v>
      </c>
      <c r="I191" s="7">
        <f t="shared" si="12"/>
        <v>25</v>
      </c>
      <c r="J191" s="7">
        <f t="shared" si="13"/>
        <v>0.41687500000000455</v>
      </c>
      <c r="K191" s="7">
        <f t="shared" si="14"/>
        <v>0</v>
      </c>
      <c r="M191" s="1" t="s">
        <v>5</v>
      </c>
      <c r="N191" s="1">
        <v>20</v>
      </c>
      <c r="O191" s="11">
        <v>73</v>
      </c>
      <c r="P191" s="11">
        <v>23.78125</v>
      </c>
      <c r="Q191" s="11">
        <v>14.744374999999991</v>
      </c>
    </row>
    <row r="192" spans="1:17" x14ac:dyDescent="0.35">
      <c r="A192" s="1" t="str">
        <f t="shared" si="11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'2021 Regulation-down-PreSCR811'!$E25</f>
        <v>513</v>
      </c>
      <c r="H192" s="7">
        <f>'2021 Regulation-down-PostSCR811'!$E25</f>
        <v>513</v>
      </c>
      <c r="I192" s="7">
        <f t="shared" si="12"/>
        <v>20</v>
      </c>
      <c r="J192" s="7">
        <f t="shared" si="13"/>
        <v>0</v>
      </c>
      <c r="K192" s="7">
        <f t="shared" si="14"/>
        <v>0</v>
      </c>
      <c r="M192" s="1" t="s">
        <v>5</v>
      </c>
      <c r="N192" s="1">
        <v>21</v>
      </c>
      <c r="O192" s="11">
        <v>5</v>
      </c>
      <c r="P192" s="11">
        <v>3.8050000000000068</v>
      </c>
      <c r="Q192" s="11">
        <v>0.95125000000001592</v>
      </c>
    </row>
    <row r="193" spans="1:17" x14ac:dyDescent="0.35">
      <c r="A193" s="1" t="str">
        <f t="shared" si="11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'2021 Regulation-down-PreSCR811'!$E26</f>
        <v>431</v>
      </c>
      <c r="H193" s="7">
        <f>'2021 Regulation-down-PostSCR811'!$E26</f>
        <v>431</v>
      </c>
      <c r="I193" s="7">
        <f t="shared" si="12"/>
        <v>6</v>
      </c>
      <c r="J193" s="7">
        <f t="shared" si="13"/>
        <v>0</v>
      </c>
      <c r="K193" s="7">
        <f t="shared" si="14"/>
        <v>0</v>
      </c>
      <c r="M193" s="1" t="s">
        <v>5</v>
      </c>
      <c r="N193" s="1">
        <v>22</v>
      </c>
      <c r="O193" s="11">
        <v>60</v>
      </c>
      <c r="P193" s="11">
        <v>0.95125000000001592</v>
      </c>
      <c r="Q193" s="11">
        <v>0</v>
      </c>
    </row>
    <row r="194" spans="1:17" x14ac:dyDescent="0.35">
      <c r="A194" s="1" t="str">
        <f t="shared" si="11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'2021 Regulation-up-PreSCR811'!$F3</f>
        <v>220</v>
      </c>
      <c r="H194" s="7">
        <f>'2021 Regulation-up-PostSCR811'!$F3</f>
        <v>220</v>
      </c>
      <c r="I194" s="7">
        <f t="shared" si="12"/>
        <v>2</v>
      </c>
      <c r="J194" s="7">
        <f t="shared" si="13"/>
        <v>0</v>
      </c>
      <c r="K194" s="7">
        <f t="shared" si="14"/>
        <v>0</v>
      </c>
      <c r="M194" s="1" t="s">
        <v>5</v>
      </c>
      <c r="N194" s="1">
        <v>23</v>
      </c>
      <c r="O194" s="11">
        <v>86</v>
      </c>
      <c r="P194" s="11">
        <v>0</v>
      </c>
      <c r="Q194" s="11">
        <v>0</v>
      </c>
    </row>
    <row r="195" spans="1:17" x14ac:dyDescent="0.35">
      <c r="A195" s="1" t="str">
        <f t="shared" ref="A195:A258" si="15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'2021 Regulation-up-PreSCR811'!$F4</f>
        <v>233</v>
      </c>
      <c r="H195" s="7">
        <f>'2021 Regulation-up-PostSCR811'!$F4</f>
        <v>233</v>
      </c>
      <c r="I195" s="7">
        <f t="shared" ref="I195:I258" si="16">ABS(F195-E195)</f>
        <v>23</v>
      </c>
      <c r="J195" s="7">
        <f t="shared" ref="J195:J258" si="17">ABS(G195-F195)</f>
        <v>0</v>
      </c>
      <c r="K195" s="7">
        <f t="shared" ref="K195:K258" si="18">ABS(H195-F195)</f>
        <v>0</v>
      </c>
      <c r="M195" s="1" t="s">
        <v>5</v>
      </c>
      <c r="N195" s="1">
        <v>24</v>
      </c>
      <c r="O195" s="11">
        <v>20</v>
      </c>
      <c r="P195" s="11">
        <v>0</v>
      </c>
      <c r="Q195" s="11">
        <v>0</v>
      </c>
    </row>
    <row r="196" spans="1:17" x14ac:dyDescent="0.35">
      <c r="A196" s="1" t="str">
        <f t="shared" si="15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'2021 Regulation-up-PreSCR811'!$F5</f>
        <v>221</v>
      </c>
      <c r="H196" s="7">
        <f>'2021 Regulation-up-PostSCR811'!$F5</f>
        <v>221</v>
      </c>
      <c r="I196" s="7">
        <f t="shared" si="16"/>
        <v>12</v>
      </c>
      <c r="J196" s="7">
        <f t="shared" si="17"/>
        <v>0</v>
      </c>
      <c r="K196" s="7">
        <f t="shared" si="18"/>
        <v>0</v>
      </c>
      <c r="M196" s="1" t="s">
        <v>73</v>
      </c>
      <c r="N196" s="1"/>
      <c r="O196" s="11">
        <v>86</v>
      </c>
      <c r="P196" s="11">
        <v>187.87187499999999</v>
      </c>
      <c r="Q196" s="11">
        <v>67.538749999999993</v>
      </c>
    </row>
    <row r="197" spans="1:17" x14ac:dyDescent="0.35">
      <c r="A197" s="1" t="str">
        <f t="shared" si="15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'2021 Regulation-up-PreSCR811'!$F6</f>
        <v>229</v>
      </c>
      <c r="H197" s="7">
        <f>'2021 Regulation-up-PostSCR811'!$F6</f>
        <v>229</v>
      </c>
      <c r="I197" s="7">
        <f t="shared" si="16"/>
        <v>11</v>
      </c>
      <c r="J197" s="7">
        <f t="shared" si="17"/>
        <v>0</v>
      </c>
      <c r="K197" s="7">
        <f t="shared" si="18"/>
        <v>0</v>
      </c>
      <c r="M197" s="1" t="s">
        <v>6</v>
      </c>
      <c r="N197" s="1">
        <v>1</v>
      </c>
      <c r="O197" s="11">
        <v>19</v>
      </c>
      <c r="P197" s="11">
        <v>0</v>
      </c>
      <c r="Q197" s="11">
        <v>0</v>
      </c>
    </row>
    <row r="198" spans="1:17" x14ac:dyDescent="0.35">
      <c r="A198" s="1" t="str">
        <f t="shared" si="15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'2021 Regulation-up-PreSCR811'!$F7</f>
        <v>308</v>
      </c>
      <c r="H198" s="7">
        <f>'2021 Regulation-up-PostSCR811'!$F7</f>
        <v>308</v>
      </c>
      <c r="I198" s="7">
        <f t="shared" si="16"/>
        <v>13</v>
      </c>
      <c r="J198" s="7">
        <f t="shared" si="17"/>
        <v>0</v>
      </c>
      <c r="K198" s="7">
        <f t="shared" si="18"/>
        <v>0</v>
      </c>
      <c r="M198" s="1" t="s">
        <v>6</v>
      </c>
      <c r="N198" s="1">
        <v>2</v>
      </c>
      <c r="O198" s="11">
        <v>30</v>
      </c>
      <c r="P198" s="11">
        <v>0</v>
      </c>
      <c r="Q198" s="11">
        <v>0</v>
      </c>
    </row>
    <row r="199" spans="1:17" x14ac:dyDescent="0.35">
      <c r="A199" s="1" t="str">
        <f t="shared" si="15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'2021 Regulation-up-PreSCR811'!$F8</f>
        <v>423</v>
      </c>
      <c r="H199" s="7">
        <f>'2021 Regulation-up-PostSCR811'!$F8</f>
        <v>423</v>
      </c>
      <c r="I199" s="7">
        <f t="shared" si="16"/>
        <v>2</v>
      </c>
      <c r="J199" s="7">
        <f t="shared" si="17"/>
        <v>0</v>
      </c>
      <c r="K199" s="7">
        <f t="shared" si="18"/>
        <v>0</v>
      </c>
      <c r="M199" s="1" t="s">
        <v>6</v>
      </c>
      <c r="N199" s="1">
        <v>3</v>
      </c>
      <c r="O199" s="11">
        <v>41</v>
      </c>
      <c r="P199" s="11">
        <v>0</v>
      </c>
      <c r="Q199" s="11">
        <v>0</v>
      </c>
    </row>
    <row r="200" spans="1:17" x14ac:dyDescent="0.35">
      <c r="A200" s="1" t="str">
        <f t="shared" si="15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'2021 Regulation-up-PreSCR811'!$F9</f>
        <v>595.71937500000001</v>
      </c>
      <c r="H200" s="7">
        <f>'2021 Regulation-up-PostSCR811'!$F9</f>
        <v>599.04875000000004</v>
      </c>
      <c r="I200" s="7">
        <f t="shared" si="16"/>
        <v>29</v>
      </c>
      <c r="J200" s="7">
        <f t="shared" si="17"/>
        <v>4.2806249999999864</v>
      </c>
      <c r="K200" s="7">
        <f t="shared" si="18"/>
        <v>0.95124999999995907</v>
      </c>
      <c r="M200" s="1" t="s">
        <v>6</v>
      </c>
      <c r="N200" s="1">
        <v>4</v>
      </c>
      <c r="O200" s="11">
        <v>6</v>
      </c>
      <c r="P200" s="11">
        <v>0</v>
      </c>
      <c r="Q200" s="11">
        <v>0</v>
      </c>
    </row>
    <row r="201" spans="1:17" x14ac:dyDescent="0.35">
      <c r="A201" s="1" t="str">
        <f t="shared" si="15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'2021 Regulation-up-PreSCR811'!$F10</f>
        <v>333.12124999999997</v>
      </c>
      <c r="H201" s="7">
        <f>'2021 Regulation-up-PostSCR811'!$F10</f>
        <v>349.768125</v>
      </c>
      <c r="I201" s="7">
        <f t="shared" si="16"/>
        <v>102</v>
      </c>
      <c r="J201" s="7">
        <f t="shared" si="17"/>
        <v>21.878750000000025</v>
      </c>
      <c r="K201" s="7">
        <f t="shared" si="18"/>
        <v>5.2318750000000023</v>
      </c>
      <c r="M201" s="1" t="s">
        <v>6</v>
      </c>
      <c r="N201" s="1">
        <v>5</v>
      </c>
      <c r="O201" s="11">
        <v>33</v>
      </c>
      <c r="P201" s="11">
        <v>0</v>
      </c>
      <c r="Q201" s="11">
        <v>0</v>
      </c>
    </row>
    <row r="202" spans="1:17" x14ac:dyDescent="0.35">
      <c r="A202" s="1" t="str">
        <f t="shared" si="15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'2021 Regulation-up-PreSCR811'!$F11</f>
        <v>383.69562500000001</v>
      </c>
      <c r="H202" s="7">
        <f>'2021 Regulation-up-PostSCR811'!$F11</f>
        <v>380.84187500000002</v>
      </c>
      <c r="I202" s="7">
        <f t="shared" si="16"/>
        <v>68</v>
      </c>
      <c r="J202" s="7">
        <f t="shared" si="17"/>
        <v>15.695625000000007</v>
      </c>
      <c r="K202" s="7">
        <f t="shared" si="18"/>
        <v>12.841875000000016</v>
      </c>
      <c r="M202" s="1" t="s">
        <v>6</v>
      </c>
      <c r="N202" s="1">
        <v>6</v>
      </c>
      <c r="O202" s="11">
        <v>35</v>
      </c>
      <c r="P202" s="11">
        <v>0</v>
      </c>
      <c r="Q202" s="11">
        <v>0</v>
      </c>
    </row>
    <row r="203" spans="1:17" x14ac:dyDescent="0.35">
      <c r="A203" s="1" t="str">
        <f t="shared" si="15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'2021 Regulation-up-PreSCR811'!$F12</f>
        <v>490.46625</v>
      </c>
      <c r="H203" s="7">
        <f>'2021 Regulation-up-PostSCR811'!$F12</f>
        <v>455.27</v>
      </c>
      <c r="I203" s="7">
        <f t="shared" si="16"/>
        <v>91</v>
      </c>
      <c r="J203" s="7">
        <f t="shared" si="17"/>
        <v>88.466250000000002</v>
      </c>
      <c r="K203" s="7">
        <f t="shared" si="18"/>
        <v>53.269999999999982</v>
      </c>
      <c r="M203" s="1" t="s">
        <v>6</v>
      </c>
      <c r="N203" s="1">
        <v>7</v>
      </c>
      <c r="O203" s="11">
        <v>5</v>
      </c>
      <c r="P203" s="11">
        <v>18.219500000000011</v>
      </c>
      <c r="Q203" s="11">
        <v>1.4014999999999986</v>
      </c>
    </row>
    <row r="204" spans="1:17" x14ac:dyDescent="0.35">
      <c r="A204" s="1" t="str">
        <f t="shared" si="15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'2021 Regulation-up-PreSCR811'!$F13</f>
        <v>583.85749999999996</v>
      </c>
      <c r="H204" s="7">
        <f>'2021 Regulation-up-PostSCR811'!$F13</f>
        <v>513.46500000000003</v>
      </c>
      <c r="I204" s="7">
        <f t="shared" si="16"/>
        <v>67</v>
      </c>
      <c r="J204" s="7">
        <f t="shared" si="17"/>
        <v>119.85749999999996</v>
      </c>
      <c r="K204" s="7">
        <f t="shared" si="18"/>
        <v>49.465000000000032</v>
      </c>
      <c r="M204" s="1" t="s">
        <v>6</v>
      </c>
      <c r="N204" s="1">
        <v>8</v>
      </c>
      <c r="O204" s="11">
        <v>49</v>
      </c>
      <c r="P204" s="11">
        <v>144.35450000000003</v>
      </c>
      <c r="Q204" s="11">
        <v>11.211999999999989</v>
      </c>
    </row>
    <row r="205" spans="1:17" x14ac:dyDescent="0.35">
      <c r="A205" s="1" t="str">
        <f t="shared" si="15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'2021 Regulation-up-PreSCR811'!$F14</f>
        <v>611.16312500000004</v>
      </c>
      <c r="H205" s="7">
        <f>'2021 Regulation-up-PostSCR811'!$F14</f>
        <v>510.330625</v>
      </c>
      <c r="I205" s="7">
        <f t="shared" si="16"/>
        <v>60</v>
      </c>
      <c r="J205" s="7">
        <f t="shared" si="17"/>
        <v>143.16312500000004</v>
      </c>
      <c r="K205" s="7">
        <f t="shared" si="18"/>
        <v>42.330624999999998</v>
      </c>
      <c r="M205" s="1" t="s">
        <v>6</v>
      </c>
      <c r="N205" s="1">
        <v>9</v>
      </c>
      <c r="O205" s="11">
        <v>4</v>
      </c>
      <c r="P205" s="11">
        <v>278.89850000000001</v>
      </c>
      <c r="Q205" s="11">
        <v>32.935249999999996</v>
      </c>
    </row>
    <row r="206" spans="1:17" x14ac:dyDescent="0.35">
      <c r="A206" s="1" t="str">
        <f t="shared" si="15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'2021 Regulation-up-PreSCR811'!$F15</f>
        <v>562.30937500000005</v>
      </c>
      <c r="H206" s="7">
        <f>'2021 Regulation-up-PostSCR811'!$F15</f>
        <v>470.989375</v>
      </c>
      <c r="I206" s="7">
        <f t="shared" si="16"/>
        <v>15</v>
      </c>
      <c r="J206" s="7">
        <f t="shared" si="17"/>
        <v>140.30937500000005</v>
      </c>
      <c r="K206" s="7">
        <f t="shared" si="18"/>
        <v>48.989374999999995</v>
      </c>
      <c r="M206" s="1" t="s">
        <v>6</v>
      </c>
      <c r="N206" s="1">
        <v>10</v>
      </c>
      <c r="O206" s="11">
        <v>28</v>
      </c>
      <c r="P206" s="11">
        <v>232.649</v>
      </c>
      <c r="Q206" s="11">
        <v>44.848000000000013</v>
      </c>
    </row>
    <row r="207" spans="1:17" x14ac:dyDescent="0.35">
      <c r="A207" s="1" t="str">
        <f t="shared" si="15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'2021 Regulation-up-PreSCR811'!$F16</f>
        <v>559.01687500000003</v>
      </c>
      <c r="H207" s="7">
        <f>'2021 Regulation-up-PostSCR811'!$F16</f>
        <v>467.69687499999998</v>
      </c>
      <c r="I207" s="7">
        <f t="shared" si="16"/>
        <v>69</v>
      </c>
      <c r="J207" s="7">
        <f t="shared" si="17"/>
        <v>146.01687500000003</v>
      </c>
      <c r="K207" s="7">
        <f t="shared" si="18"/>
        <v>54.696874999999977</v>
      </c>
      <c r="M207" s="1" t="s">
        <v>6</v>
      </c>
      <c r="N207" s="1">
        <v>11</v>
      </c>
      <c r="O207" s="11">
        <v>4</v>
      </c>
      <c r="P207" s="11">
        <v>171.68375000000003</v>
      </c>
      <c r="Q207" s="11">
        <v>41.344249999999988</v>
      </c>
    </row>
    <row r="208" spans="1:17" x14ac:dyDescent="0.35">
      <c r="A208" s="1" t="str">
        <f t="shared" si="15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'2021 Regulation-up-PreSCR811'!$F17</f>
        <v>496.700625</v>
      </c>
      <c r="H208" s="7">
        <f>'2021 Regulation-up-PostSCR811'!$F17</f>
        <v>380.17250000000001</v>
      </c>
      <c r="I208" s="7">
        <f t="shared" si="16"/>
        <v>24</v>
      </c>
      <c r="J208" s="7">
        <f t="shared" si="17"/>
        <v>171.700625</v>
      </c>
      <c r="K208" s="7">
        <f t="shared" si="18"/>
        <v>55.172500000000014</v>
      </c>
      <c r="M208" s="1" t="s">
        <v>6</v>
      </c>
      <c r="N208" s="1">
        <v>12</v>
      </c>
      <c r="O208" s="11">
        <v>4</v>
      </c>
      <c r="P208" s="11">
        <v>154.86574999999999</v>
      </c>
      <c r="Q208" s="11">
        <v>37.139749999999992</v>
      </c>
    </row>
    <row r="209" spans="1:17" x14ac:dyDescent="0.35">
      <c r="A209" s="1" t="str">
        <f t="shared" si="15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'2021 Regulation-up-PreSCR811'!$F18</f>
        <v>492.53062499999999</v>
      </c>
      <c r="H209" s="7">
        <f>'2021 Regulation-up-PostSCR811'!$F18</f>
        <v>363.63625000000002</v>
      </c>
      <c r="I209" s="7">
        <f t="shared" si="16"/>
        <v>38</v>
      </c>
      <c r="J209" s="7">
        <f t="shared" si="17"/>
        <v>194.53062499999999</v>
      </c>
      <c r="K209" s="7">
        <f t="shared" si="18"/>
        <v>65.636250000000018</v>
      </c>
      <c r="M209" s="1" t="s">
        <v>6</v>
      </c>
      <c r="N209" s="1">
        <v>13</v>
      </c>
      <c r="O209" s="11">
        <v>14</v>
      </c>
      <c r="P209" s="11">
        <v>135.24475000000001</v>
      </c>
      <c r="Q209" s="11">
        <v>39.24199999999999</v>
      </c>
    </row>
    <row r="210" spans="1:17" x14ac:dyDescent="0.35">
      <c r="A210" s="1" t="str">
        <f t="shared" si="15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'2021 Regulation-up-PreSCR811'!$F19</f>
        <v>463.42124999999999</v>
      </c>
      <c r="H210" s="7">
        <f>'2021 Regulation-up-PostSCR811'!$F19</f>
        <v>321.685</v>
      </c>
      <c r="I210" s="7">
        <f t="shared" si="16"/>
        <v>44</v>
      </c>
      <c r="J210" s="7">
        <f t="shared" si="17"/>
        <v>206.42124999999999</v>
      </c>
      <c r="K210" s="7">
        <f t="shared" si="18"/>
        <v>64.685000000000002</v>
      </c>
      <c r="M210" s="1" t="s">
        <v>6</v>
      </c>
      <c r="N210" s="1">
        <v>14</v>
      </c>
      <c r="O210" s="11">
        <v>103</v>
      </c>
      <c r="P210" s="11">
        <v>143.65374999999995</v>
      </c>
      <c r="Q210" s="11">
        <v>46.950249999999983</v>
      </c>
    </row>
    <row r="211" spans="1:17" x14ac:dyDescent="0.35">
      <c r="A211" s="1" t="str">
        <f t="shared" si="15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'2021 Regulation-up-PreSCR811'!$F20</f>
        <v>431.99437499999999</v>
      </c>
      <c r="H211" s="7">
        <f>'2021 Regulation-up-PostSCR811'!$F20</f>
        <v>283.12374999999997</v>
      </c>
      <c r="I211" s="7">
        <f t="shared" si="16"/>
        <v>6</v>
      </c>
      <c r="J211" s="7">
        <f t="shared" si="17"/>
        <v>204.99437499999999</v>
      </c>
      <c r="K211" s="7">
        <f t="shared" si="18"/>
        <v>56.123749999999973</v>
      </c>
      <c r="M211" s="1" t="s">
        <v>6</v>
      </c>
      <c r="N211" s="1">
        <v>15</v>
      </c>
      <c r="O211" s="11">
        <v>5</v>
      </c>
      <c r="P211" s="11">
        <v>166.77850000000001</v>
      </c>
      <c r="Q211" s="11">
        <v>53.957749999999976</v>
      </c>
    </row>
    <row r="212" spans="1:17" x14ac:dyDescent="0.35">
      <c r="A212" s="1" t="str">
        <f t="shared" si="15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'2021 Regulation-up-PreSCR811'!$F21</f>
        <v>427.5675</v>
      </c>
      <c r="H212" s="7">
        <f>'2021 Regulation-up-PostSCR811'!$F21</f>
        <v>272.03812499999998</v>
      </c>
      <c r="I212" s="7">
        <f t="shared" si="16"/>
        <v>37</v>
      </c>
      <c r="J212" s="7">
        <f t="shared" si="17"/>
        <v>203.5675</v>
      </c>
      <c r="K212" s="7">
        <f t="shared" si="18"/>
        <v>48.03812499999998</v>
      </c>
      <c r="M212" s="1" t="s">
        <v>6</v>
      </c>
      <c r="N212" s="1">
        <v>16</v>
      </c>
      <c r="O212" s="11">
        <v>9</v>
      </c>
      <c r="P212" s="11">
        <v>192.00549999999998</v>
      </c>
      <c r="Q212" s="11">
        <v>62.366750000000025</v>
      </c>
    </row>
    <row r="213" spans="1:17" x14ac:dyDescent="0.35">
      <c r="A213" s="1" t="str">
        <f t="shared" si="15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'2021 Regulation-up-PreSCR811'!$F22</f>
        <v>429.2</v>
      </c>
      <c r="H213" s="7">
        <f>'2021 Regulation-up-PostSCR811'!$F22</f>
        <v>300.30562500000002</v>
      </c>
      <c r="I213" s="7">
        <f t="shared" si="16"/>
        <v>1</v>
      </c>
      <c r="J213" s="7">
        <f t="shared" si="17"/>
        <v>152.19999999999999</v>
      </c>
      <c r="K213" s="7">
        <f t="shared" si="18"/>
        <v>23.30562500000002</v>
      </c>
      <c r="M213" s="1" t="s">
        <v>6</v>
      </c>
      <c r="N213" s="1">
        <v>17</v>
      </c>
      <c r="O213" s="11">
        <v>5</v>
      </c>
      <c r="P213" s="11">
        <v>192.00549999999998</v>
      </c>
      <c r="Q213" s="11">
        <v>70.775750000000016</v>
      </c>
    </row>
    <row r="214" spans="1:17" x14ac:dyDescent="0.35">
      <c r="A214" s="1" t="str">
        <f t="shared" si="15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'2021 Regulation-up-PreSCR811'!$F23</f>
        <v>315.55062499999997</v>
      </c>
      <c r="H214" s="7">
        <f>'2021 Regulation-up-PostSCR811'!$F23</f>
        <v>261.80500000000001</v>
      </c>
      <c r="I214" s="7">
        <f t="shared" si="16"/>
        <v>11</v>
      </c>
      <c r="J214" s="7">
        <f t="shared" si="17"/>
        <v>57.550624999999968</v>
      </c>
      <c r="K214" s="7">
        <f t="shared" si="18"/>
        <v>3.8050000000000068</v>
      </c>
      <c r="M214" s="1" t="s">
        <v>6</v>
      </c>
      <c r="N214" s="1">
        <v>18</v>
      </c>
      <c r="O214" s="11">
        <v>8</v>
      </c>
      <c r="P214" s="11">
        <v>198.31224999999995</v>
      </c>
      <c r="Q214" s="11">
        <v>67.972750000000019</v>
      </c>
    </row>
    <row r="215" spans="1:17" x14ac:dyDescent="0.35">
      <c r="A215" s="1" t="str">
        <f t="shared" si="15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'2021 Regulation-up-PreSCR811'!$F24</f>
        <v>449.18312500000002</v>
      </c>
      <c r="H215" s="7">
        <f>'2021 Regulation-up-PostSCR811'!$F24</f>
        <v>443</v>
      </c>
      <c r="I215" s="7">
        <f t="shared" si="16"/>
        <v>192</v>
      </c>
      <c r="J215" s="7">
        <f t="shared" si="17"/>
        <v>6.1831250000000182</v>
      </c>
      <c r="K215" s="7">
        <f t="shared" si="18"/>
        <v>0</v>
      </c>
      <c r="M215" s="1" t="s">
        <v>6</v>
      </c>
      <c r="N215" s="1">
        <v>19</v>
      </c>
      <c r="O215" s="11">
        <v>10</v>
      </c>
      <c r="P215" s="11">
        <v>139.44925000000001</v>
      </c>
      <c r="Q215" s="11">
        <v>49.75324999999998</v>
      </c>
    </row>
    <row r="216" spans="1:17" x14ac:dyDescent="0.35">
      <c r="A216" s="1" t="str">
        <f t="shared" si="15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'2021 Regulation-up-PreSCR811'!$F25</f>
        <v>218</v>
      </c>
      <c r="H216" s="7">
        <f>'2021 Regulation-up-PostSCR811'!$F25</f>
        <v>218</v>
      </c>
      <c r="I216" s="7">
        <f t="shared" si="16"/>
        <v>63</v>
      </c>
      <c r="J216" s="7">
        <f t="shared" si="17"/>
        <v>0</v>
      </c>
      <c r="K216" s="7">
        <f t="shared" si="18"/>
        <v>0</v>
      </c>
      <c r="M216" s="1" t="s">
        <v>6</v>
      </c>
      <c r="N216" s="1">
        <v>20</v>
      </c>
      <c r="O216" s="11">
        <v>26</v>
      </c>
      <c r="P216" s="11">
        <v>32.234500000000025</v>
      </c>
      <c r="Q216" s="11">
        <v>10.511250000000018</v>
      </c>
    </row>
    <row r="217" spans="1:17" x14ac:dyDescent="0.35">
      <c r="A217" s="1" t="str">
        <f t="shared" si="15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'2021 Regulation-up-PreSCR811'!$F26</f>
        <v>187</v>
      </c>
      <c r="H217" s="7">
        <f>'2021 Regulation-up-PostSCR811'!$F26</f>
        <v>187</v>
      </c>
      <c r="I217" s="7">
        <f t="shared" si="16"/>
        <v>18</v>
      </c>
      <c r="J217" s="7">
        <f t="shared" si="17"/>
        <v>0</v>
      </c>
      <c r="K217" s="7">
        <f t="shared" si="18"/>
        <v>0</v>
      </c>
      <c r="M217" s="1" t="s">
        <v>6</v>
      </c>
      <c r="N217" s="1">
        <v>21</v>
      </c>
      <c r="O217" s="11">
        <v>50</v>
      </c>
      <c r="P217" s="11">
        <v>11.912750000000017</v>
      </c>
      <c r="Q217" s="11">
        <v>2.8029999999999973</v>
      </c>
    </row>
    <row r="218" spans="1:17" x14ac:dyDescent="0.35">
      <c r="A218" s="1" t="str">
        <f t="shared" si="15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'2021 Regulation-down-PreSCR811'!$F3</f>
        <v>390</v>
      </c>
      <c r="H218" s="7">
        <f>'2021 Regulation-down-PostSCR811'!$F3</f>
        <v>390</v>
      </c>
      <c r="I218" s="7">
        <f t="shared" si="16"/>
        <v>28</v>
      </c>
      <c r="J218" s="7">
        <f t="shared" si="17"/>
        <v>0</v>
      </c>
      <c r="K218" s="7">
        <f t="shared" si="18"/>
        <v>0</v>
      </c>
      <c r="M218" s="1" t="s">
        <v>6</v>
      </c>
      <c r="N218" s="1">
        <v>22</v>
      </c>
      <c r="O218" s="11">
        <v>8</v>
      </c>
      <c r="P218" s="11">
        <v>2.8029999999999973</v>
      </c>
      <c r="Q218" s="11">
        <v>0.7007499999999709</v>
      </c>
    </row>
    <row r="219" spans="1:17" x14ac:dyDescent="0.35">
      <c r="A219" s="1" t="str">
        <f t="shared" si="15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'2021 Regulation-down-PreSCR811'!$F4</f>
        <v>316</v>
      </c>
      <c r="H219" s="7">
        <f>'2021 Regulation-down-PostSCR811'!$F4</f>
        <v>316</v>
      </c>
      <c r="I219" s="7">
        <f t="shared" si="16"/>
        <v>4</v>
      </c>
      <c r="J219" s="7">
        <f t="shared" si="17"/>
        <v>0</v>
      </c>
      <c r="K219" s="7">
        <f t="shared" si="18"/>
        <v>0</v>
      </c>
      <c r="M219" s="1" t="s">
        <v>6</v>
      </c>
      <c r="N219" s="1">
        <v>23</v>
      </c>
      <c r="O219" s="11">
        <v>12</v>
      </c>
      <c r="P219" s="11">
        <v>0</v>
      </c>
      <c r="Q219" s="11">
        <v>0</v>
      </c>
    </row>
    <row r="220" spans="1:17" x14ac:dyDescent="0.35">
      <c r="A220" s="1" t="str">
        <f t="shared" si="15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'2021 Regulation-down-PreSCR811'!$F5</f>
        <v>235</v>
      </c>
      <c r="H220" s="7">
        <f>'2021 Regulation-down-PostSCR811'!$F5</f>
        <v>235</v>
      </c>
      <c r="I220" s="7">
        <f t="shared" si="16"/>
        <v>20</v>
      </c>
      <c r="J220" s="7">
        <f t="shared" si="17"/>
        <v>0</v>
      </c>
      <c r="K220" s="7">
        <f t="shared" si="18"/>
        <v>0</v>
      </c>
      <c r="M220" s="1" t="s">
        <v>6</v>
      </c>
      <c r="N220" s="1">
        <v>24</v>
      </c>
      <c r="O220" s="11">
        <v>82</v>
      </c>
      <c r="P220" s="11">
        <v>0</v>
      </c>
      <c r="Q220" s="11">
        <v>0</v>
      </c>
    </row>
    <row r="221" spans="1:17" x14ac:dyDescent="0.35">
      <c r="A221" s="1" t="str">
        <f t="shared" si="15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'2021 Regulation-down-PreSCR811'!$F6</f>
        <v>217</v>
      </c>
      <c r="H221" s="7">
        <f>'2021 Regulation-down-PostSCR811'!$F6</f>
        <v>217</v>
      </c>
      <c r="I221" s="7">
        <f t="shared" si="16"/>
        <v>4</v>
      </c>
      <c r="J221" s="7">
        <f t="shared" si="17"/>
        <v>0</v>
      </c>
      <c r="K221" s="7">
        <f t="shared" si="18"/>
        <v>0</v>
      </c>
      <c r="M221" s="1" t="s">
        <v>74</v>
      </c>
      <c r="N221" s="1"/>
      <c r="O221" s="11">
        <v>103</v>
      </c>
      <c r="P221" s="11">
        <v>278.89850000000001</v>
      </c>
      <c r="Q221" s="11">
        <v>70.775750000000016</v>
      </c>
    </row>
    <row r="222" spans="1:17" x14ac:dyDescent="0.35">
      <c r="A222" s="1" t="str">
        <f t="shared" si="15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'2021 Regulation-down-PreSCR811'!$F7</f>
        <v>217</v>
      </c>
      <c r="H222" s="7">
        <f>'2021 Regulation-down-PostSCR811'!$F7</f>
        <v>217</v>
      </c>
      <c r="I222" s="7">
        <f t="shared" si="16"/>
        <v>31</v>
      </c>
      <c r="J222" s="7">
        <f t="shared" si="17"/>
        <v>0</v>
      </c>
      <c r="K222" s="7">
        <f t="shared" si="18"/>
        <v>0</v>
      </c>
      <c r="M222" s="1" t="s">
        <v>7</v>
      </c>
      <c r="N222" s="1">
        <v>1</v>
      </c>
      <c r="O222" s="11">
        <v>0</v>
      </c>
      <c r="P222" s="11">
        <v>0</v>
      </c>
      <c r="Q222" s="11">
        <v>0</v>
      </c>
    </row>
    <row r="223" spans="1:17" x14ac:dyDescent="0.35">
      <c r="A223" s="1" t="str">
        <f t="shared" si="15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'2021 Regulation-down-PreSCR811'!$F8</f>
        <v>298</v>
      </c>
      <c r="H223" s="7">
        <f>'2021 Regulation-down-PostSCR811'!$F8</f>
        <v>298</v>
      </c>
      <c r="I223" s="7">
        <f t="shared" si="16"/>
        <v>31</v>
      </c>
      <c r="J223" s="7">
        <f t="shared" si="17"/>
        <v>0</v>
      </c>
      <c r="K223" s="7">
        <f t="shared" si="18"/>
        <v>0</v>
      </c>
      <c r="M223" s="1" t="s">
        <v>7</v>
      </c>
      <c r="N223" s="1">
        <v>2</v>
      </c>
      <c r="O223" s="11">
        <v>9</v>
      </c>
      <c r="P223" s="11">
        <v>0</v>
      </c>
      <c r="Q223" s="11">
        <v>0</v>
      </c>
    </row>
    <row r="224" spans="1:17" x14ac:dyDescent="0.35">
      <c r="A224" s="1" t="str">
        <f t="shared" si="15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'2021 Regulation-down-PreSCR811'!$F9</f>
        <v>263.41500000000002</v>
      </c>
      <c r="H224" s="7">
        <f>'2021 Regulation-down-PostSCR811'!$F9</f>
        <v>252.47562500000001</v>
      </c>
      <c r="I224" s="7">
        <f t="shared" si="16"/>
        <v>27</v>
      </c>
      <c r="J224" s="7">
        <f t="shared" si="17"/>
        <v>11.41500000000002</v>
      </c>
      <c r="K224" s="7">
        <f t="shared" si="18"/>
        <v>0.47562500000000796</v>
      </c>
      <c r="M224" s="1" t="s">
        <v>7</v>
      </c>
      <c r="N224" s="1">
        <v>3</v>
      </c>
      <c r="O224" s="11">
        <v>13</v>
      </c>
      <c r="P224" s="11">
        <v>0</v>
      </c>
      <c r="Q224" s="11">
        <v>0</v>
      </c>
    </row>
    <row r="225" spans="1:17" x14ac:dyDescent="0.35">
      <c r="A225" s="1" t="str">
        <f t="shared" si="15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'2021 Regulation-down-PreSCR811'!$F10</f>
        <v>258.99062500000002</v>
      </c>
      <c r="H225" s="7">
        <f>'2021 Regulation-down-PostSCR811'!$F10</f>
        <v>179.08562499999999</v>
      </c>
      <c r="I225" s="7">
        <f t="shared" si="16"/>
        <v>18</v>
      </c>
      <c r="J225" s="7">
        <f t="shared" si="17"/>
        <v>87.990625000000023</v>
      </c>
      <c r="K225" s="7">
        <f t="shared" si="18"/>
        <v>8.0856249999999932</v>
      </c>
      <c r="M225" s="1" t="s">
        <v>7</v>
      </c>
      <c r="N225" s="1">
        <v>4</v>
      </c>
      <c r="O225" s="11">
        <v>32</v>
      </c>
      <c r="P225" s="11">
        <v>0</v>
      </c>
      <c r="Q225" s="11">
        <v>0</v>
      </c>
    </row>
    <row r="226" spans="1:17" x14ac:dyDescent="0.35">
      <c r="A226" s="1" t="str">
        <f t="shared" si="15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'2021 Regulation-down-PreSCR811'!$F11</f>
        <v>417.87187499999999</v>
      </c>
      <c r="H226" s="7">
        <f>'2021 Regulation-down-PostSCR811'!$F11</f>
        <v>266.62312500000002</v>
      </c>
      <c r="I226" s="7">
        <f t="shared" si="16"/>
        <v>8</v>
      </c>
      <c r="J226" s="7">
        <f t="shared" si="17"/>
        <v>187.87187499999999</v>
      </c>
      <c r="K226" s="7">
        <f t="shared" si="18"/>
        <v>36.623125000000016</v>
      </c>
      <c r="M226" s="1" t="s">
        <v>7</v>
      </c>
      <c r="N226" s="1">
        <v>5</v>
      </c>
      <c r="O226" s="11">
        <v>25</v>
      </c>
      <c r="P226" s="11">
        <v>0</v>
      </c>
      <c r="Q226" s="11">
        <v>0</v>
      </c>
    </row>
    <row r="227" spans="1:17" x14ac:dyDescent="0.35">
      <c r="A227" s="1" t="str">
        <f t="shared" si="15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'2021 Regulation-down-PreSCR811'!$F12</f>
        <v>398.87187499999999</v>
      </c>
      <c r="H227" s="7">
        <f>'2021 Regulation-down-PostSCR811'!$F12</f>
        <v>269.02625</v>
      </c>
      <c r="I227" s="7">
        <f t="shared" si="16"/>
        <v>5</v>
      </c>
      <c r="J227" s="7">
        <f t="shared" si="17"/>
        <v>187.87187499999999</v>
      </c>
      <c r="K227" s="7">
        <f t="shared" si="18"/>
        <v>58.026250000000005</v>
      </c>
      <c r="M227" s="1" t="s">
        <v>7</v>
      </c>
      <c r="N227" s="1">
        <v>6</v>
      </c>
      <c r="O227" s="11">
        <v>31</v>
      </c>
      <c r="P227" s="11">
        <v>0</v>
      </c>
      <c r="Q227" s="11">
        <v>0</v>
      </c>
    </row>
    <row r="228" spans="1:17" x14ac:dyDescent="0.35">
      <c r="A228" s="1" t="str">
        <f t="shared" si="15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'2021 Regulation-down-PreSCR811'!$F13</f>
        <v>464.895625</v>
      </c>
      <c r="H228" s="7">
        <f>'2021 Regulation-down-PostSCR811'!$F13</f>
        <v>356.92874999999998</v>
      </c>
      <c r="I228" s="7">
        <f t="shared" si="16"/>
        <v>52</v>
      </c>
      <c r="J228" s="7">
        <f t="shared" si="17"/>
        <v>167.895625</v>
      </c>
      <c r="K228" s="7">
        <f t="shared" si="18"/>
        <v>59.92874999999998</v>
      </c>
      <c r="M228" s="1" t="s">
        <v>7</v>
      </c>
      <c r="N228" s="1">
        <v>7</v>
      </c>
      <c r="O228" s="11">
        <v>28</v>
      </c>
      <c r="P228" s="11">
        <v>13.072000000000003</v>
      </c>
      <c r="Q228" s="11">
        <v>0.68799999999998818</v>
      </c>
    </row>
    <row r="229" spans="1:17" x14ac:dyDescent="0.35">
      <c r="A229" s="1" t="str">
        <f t="shared" si="15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'2021 Regulation-down-PreSCR811'!$F14</f>
        <v>346.84687500000001</v>
      </c>
      <c r="H229" s="7">
        <f>'2021 Regulation-down-PostSCR811'!$F14</f>
        <v>236.50187499999998</v>
      </c>
      <c r="I229" s="7">
        <f t="shared" si="16"/>
        <v>2</v>
      </c>
      <c r="J229" s="7">
        <f t="shared" si="17"/>
        <v>168.84687500000001</v>
      </c>
      <c r="K229" s="7">
        <f t="shared" si="18"/>
        <v>58.501874999999984</v>
      </c>
      <c r="M229" s="1" t="s">
        <v>7</v>
      </c>
      <c r="N229" s="1">
        <v>8</v>
      </c>
      <c r="O229" s="11">
        <v>6</v>
      </c>
      <c r="P229" s="11">
        <v>110.07999999999998</v>
      </c>
      <c r="Q229" s="11">
        <v>6.8799999999999955</v>
      </c>
    </row>
    <row r="230" spans="1:17" x14ac:dyDescent="0.35">
      <c r="A230" s="1" t="str">
        <f t="shared" si="15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'2021 Regulation-down-PreSCR811'!$F15</f>
        <v>338.85874999999999</v>
      </c>
      <c r="H230" s="7">
        <f>'2021 Regulation-down-PostSCR811'!$F15</f>
        <v>235.17250000000001</v>
      </c>
      <c r="I230" s="7">
        <f t="shared" si="16"/>
        <v>4</v>
      </c>
      <c r="J230" s="7">
        <f t="shared" si="17"/>
        <v>158.85874999999999</v>
      </c>
      <c r="K230" s="7">
        <f t="shared" si="18"/>
        <v>55.172500000000014</v>
      </c>
      <c r="M230" s="1" t="s">
        <v>7</v>
      </c>
      <c r="N230" s="1">
        <v>9</v>
      </c>
      <c r="O230" s="11">
        <v>23</v>
      </c>
      <c r="P230" s="11">
        <v>235.29599999999999</v>
      </c>
      <c r="Q230" s="11">
        <v>22.015999999999991</v>
      </c>
    </row>
    <row r="231" spans="1:17" x14ac:dyDescent="0.35">
      <c r="A231" s="1" t="str">
        <f t="shared" si="15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'2021 Regulation-down-PreSCR811'!$F16</f>
        <v>412.34625</v>
      </c>
      <c r="H231" s="7">
        <f>'2021 Regulation-down-PostSCR811'!$F16</f>
        <v>311.03812499999998</v>
      </c>
      <c r="I231" s="7">
        <f t="shared" si="16"/>
        <v>7</v>
      </c>
      <c r="J231" s="7">
        <f t="shared" si="17"/>
        <v>149.34625</v>
      </c>
      <c r="K231" s="7">
        <f t="shared" si="18"/>
        <v>48.03812499999998</v>
      </c>
      <c r="M231" s="1" t="s">
        <v>7</v>
      </c>
      <c r="N231" s="1">
        <v>10</v>
      </c>
      <c r="O231" s="11">
        <v>18</v>
      </c>
      <c r="P231" s="11">
        <v>180.25599999999997</v>
      </c>
      <c r="Q231" s="11">
        <v>24.079999999999984</v>
      </c>
    </row>
    <row r="232" spans="1:17" x14ac:dyDescent="0.35">
      <c r="A232" s="1" t="str">
        <f t="shared" si="15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'2021 Regulation-down-PreSCR811'!$F17</f>
        <v>411.236875</v>
      </c>
      <c r="H232" s="7">
        <f>'2021 Regulation-down-PostSCR811'!$F17</f>
        <v>298.51375000000002</v>
      </c>
      <c r="I232" s="7">
        <f t="shared" si="16"/>
        <v>10</v>
      </c>
      <c r="J232" s="7">
        <f t="shared" si="17"/>
        <v>161.236875</v>
      </c>
      <c r="K232" s="7">
        <f t="shared" si="18"/>
        <v>48.513750000000016</v>
      </c>
      <c r="M232" s="1" t="s">
        <v>7</v>
      </c>
      <c r="N232" s="1">
        <v>11</v>
      </c>
      <c r="O232" s="11">
        <v>35</v>
      </c>
      <c r="P232" s="11">
        <v>141.72800000000001</v>
      </c>
      <c r="Q232" s="11">
        <v>19.26400000000001</v>
      </c>
    </row>
    <row r="233" spans="1:17" x14ac:dyDescent="0.35">
      <c r="A233" s="1" t="str">
        <f t="shared" si="15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'2021 Regulation-down-PreSCR811'!$F18</f>
        <v>423.17624999999998</v>
      </c>
      <c r="H233" s="7">
        <f>'2021 Regulation-down-PostSCR811'!$F18</f>
        <v>309.02625</v>
      </c>
      <c r="I233" s="7">
        <f t="shared" si="16"/>
        <v>24</v>
      </c>
      <c r="J233" s="7">
        <f t="shared" si="17"/>
        <v>172.17624999999998</v>
      </c>
      <c r="K233" s="7">
        <f t="shared" si="18"/>
        <v>58.026250000000005</v>
      </c>
      <c r="M233" s="1" t="s">
        <v>7</v>
      </c>
      <c r="N233" s="1">
        <v>12</v>
      </c>
      <c r="O233" s="11">
        <v>5</v>
      </c>
      <c r="P233" s="11">
        <v>112.14400000000001</v>
      </c>
      <c r="Q233" s="11">
        <v>15.824000000000012</v>
      </c>
    </row>
    <row r="234" spans="1:17" x14ac:dyDescent="0.35">
      <c r="A234" s="1" t="str">
        <f t="shared" si="15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'2021 Regulation-down-PreSCR811'!$F19</f>
        <v>475.65187500000002</v>
      </c>
      <c r="H234" s="7">
        <f>'2021 Regulation-down-PostSCR811'!$F19</f>
        <v>370.53874999999999</v>
      </c>
      <c r="I234" s="7">
        <f t="shared" si="16"/>
        <v>26</v>
      </c>
      <c r="J234" s="7">
        <f t="shared" si="17"/>
        <v>172.65187500000002</v>
      </c>
      <c r="K234" s="7">
        <f t="shared" si="18"/>
        <v>67.538749999999993</v>
      </c>
      <c r="M234" s="1" t="s">
        <v>7</v>
      </c>
      <c r="N234" s="1">
        <v>13</v>
      </c>
      <c r="O234" s="11">
        <v>4</v>
      </c>
      <c r="P234" s="11">
        <v>98.384000000000015</v>
      </c>
      <c r="Q234" s="11">
        <v>22.015999999999991</v>
      </c>
    </row>
    <row r="235" spans="1:17" x14ac:dyDescent="0.35">
      <c r="A235" s="1" t="str">
        <f t="shared" si="15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'2021 Regulation-down-PreSCR811'!$F20</f>
        <v>489.41999999999996</v>
      </c>
      <c r="H235" s="7">
        <f>'2021 Regulation-down-PostSCR811'!$F20</f>
        <v>383.35562500000003</v>
      </c>
      <c r="I235" s="7">
        <f t="shared" si="16"/>
        <v>16</v>
      </c>
      <c r="J235" s="7">
        <f t="shared" si="17"/>
        <v>167.41999999999996</v>
      </c>
      <c r="K235" s="7">
        <f t="shared" si="18"/>
        <v>61.355625000000032</v>
      </c>
      <c r="M235" s="1" t="s">
        <v>7</v>
      </c>
      <c r="N235" s="1">
        <v>14</v>
      </c>
      <c r="O235" s="11">
        <v>5</v>
      </c>
      <c r="P235" s="11">
        <v>121.77600000000001</v>
      </c>
      <c r="Q235" s="11">
        <v>32.336000000000013</v>
      </c>
    </row>
    <row r="236" spans="1:17" x14ac:dyDescent="0.35">
      <c r="A236" s="1" t="str">
        <f t="shared" si="15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'2021 Regulation-down-PreSCR811'!$F21</f>
        <v>508.11312499999997</v>
      </c>
      <c r="H236" s="7">
        <f>'2021 Regulation-down-PostSCR811'!$F21</f>
        <v>450.5625</v>
      </c>
      <c r="I236" s="7">
        <f t="shared" si="16"/>
        <v>42</v>
      </c>
      <c r="J236" s="7">
        <f t="shared" si="17"/>
        <v>105.11312499999997</v>
      </c>
      <c r="K236" s="7">
        <f t="shared" si="18"/>
        <v>47.5625</v>
      </c>
      <c r="M236" s="1" t="s">
        <v>7</v>
      </c>
      <c r="N236" s="1">
        <v>15</v>
      </c>
      <c r="O236" s="11">
        <v>22</v>
      </c>
      <c r="P236" s="11">
        <v>150.67200000000003</v>
      </c>
      <c r="Q236" s="11">
        <v>36.463999999999999</v>
      </c>
    </row>
    <row r="237" spans="1:17" x14ac:dyDescent="0.35">
      <c r="A237" s="1" t="str">
        <f t="shared" si="15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'2021 Regulation-down-PreSCR811'!$F22</f>
        <v>404.78125</v>
      </c>
      <c r="H237" s="7">
        <f>'2021 Regulation-down-PostSCR811'!$F22</f>
        <v>395.74437499999999</v>
      </c>
      <c r="I237" s="7">
        <f t="shared" si="16"/>
        <v>73</v>
      </c>
      <c r="J237" s="7">
        <f t="shared" si="17"/>
        <v>23.78125</v>
      </c>
      <c r="K237" s="7">
        <f t="shared" si="18"/>
        <v>14.744374999999991</v>
      </c>
      <c r="M237" s="1" t="s">
        <v>7</v>
      </c>
      <c r="N237" s="1">
        <v>16</v>
      </c>
      <c r="O237" s="11">
        <v>10</v>
      </c>
      <c r="P237" s="11">
        <v>173.37599999999998</v>
      </c>
      <c r="Q237" s="11">
        <v>41.279999999999973</v>
      </c>
    </row>
    <row r="238" spans="1:17" x14ac:dyDescent="0.35">
      <c r="A238" s="1" t="str">
        <f t="shared" si="15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'2021 Regulation-down-PreSCR811'!$F23</f>
        <v>370.19499999999999</v>
      </c>
      <c r="H238" s="7">
        <f>'2021 Regulation-down-PostSCR811'!$F23</f>
        <v>374.95125000000002</v>
      </c>
      <c r="I238" s="7">
        <f t="shared" si="16"/>
        <v>5</v>
      </c>
      <c r="J238" s="7">
        <f t="shared" si="17"/>
        <v>3.8050000000000068</v>
      </c>
      <c r="K238" s="7">
        <f t="shared" si="18"/>
        <v>0.95125000000001592</v>
      </c>
      <c r="M238" s="1" t="s">
        <v>7</v>
      </c>
      <c r="N238" s="1">
        <v>17</v>
      </c>
      <c r="O238" s="11">
        <v>3</v>
      </c>
      <c r="P238" s="11">
        <v>174.75200000000001</v>
      </c>
      <c r="Q238" s="11">
        <v>41.968000000000018</v>
      </c>
    </row>
    <row r="239" spans="1:17" x14ac:dyDescent="0.35">
      <c r="A239" s="1" t="str">
        <f t="shared" si="15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'2021 Regulation-down-PreSCR811'!$F24</f>
        <v>491.04874999999998</v>
      </c>
      <c r="H239" s="7">
        <f>'2021 Regulation-down-PostSCR811'!$F24</f>
        <v>492</v>
      </c>
      <c r="I239" s="7">
        <f t="shared" si="16"/>
        <v>60</v>
      </c>
      <c r="J239" s="7">
        <f t="shared" si="17"/>
        <v>0.95125000000001592</v>
      </c>
      <c r="K239" s="7">
        <f t="shared" si="18"/>
        <v>0</v>
      </c>
      <c r="M239" s="1" t="s">
        <v>7</v>
      </c>
      <c r="N239" s="1">
        <v>18</v>
      </c>
      <c r="O239" s="11">
        <v>41</v>
      </c>
      <c r="P239" s="11">
        <v>165.80799999999999</v>
      </c>
      <c r="Q239" s="11">
        <v>35.77600000000001</v>
      </c>
    </row>
    <row r="240" spans="1:17" x14ac:dyDescent="0.35">
      <c r="A240" s="1" t="str">
        <f t="shared" si="15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'2021 Regulation-down-PreSCR811'!$F25</f>
        <v>521</v>
      </c>
      <c r="H240" s="7">
        <f>'2021 Regulation-down-PostSCR811'!$F25</f>
        <v>521</v>
      </c>
      <c r="I240" s="7">
        <f t="shared" si="16"/>
        <v>86</v>
      </c>
      <c r="J240" s="7">
        <f t="shared" si="17"/>
        <v>0</v>
      </c>
      <c r="K240" s="7">
        <f t="shared" si="18"/>
        <v>0</v>
      </c>
      <c r="M240" s="1" t="s">
        <v>7</v>
      </c>
      <c r="N240" s="1">
        <v>19</v>
      </c>
      <c r="O240" s="11">
        <v>16</v>
      </c>
      <c r="P240" s="11">
        <v>103.88800000000003</v>
      </c>
      <c r="Q240" s="11">
        <v>19.951999999999998</v>
      </c>
    </row>
    <row r="241" spans="1:17" x14ac:dyDescent="0.35">
      <c r="A241" s="1" t="str">
        <f t="shared" si="15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'2021 Regulation-down-PreSCR811'!$F26</f>
        <v>508</v>
      </c>
      <c r="H241" s="7">
        <f>'2021 Regulation-down-PostSCR811'!$F26</f>
        <v>508</v>
      </c>
      <c r="I241" s="7">
        <f t="shared" si="16"/>
        <v>20</v>
      </c>
      <c r="J241" s="7">
        <f t="shared" si="17"/>
        <v>0</v>
      </c>
      <c r="K241" s="7">
        <f t="shared" si="18"/>
        <v>0</v>
      </c>
      <c r="M241" s="1" t="s">
        <v>7</v>
      </c>
      <c r="N241" s="1">
        <v>20</v>
      </c>
      <c r="O241" s="11">
        <v>38</v>
      </c>
      <c r="P241" s="11">
        <v>8.2559999999999718</v>
      </c>
      <c r="Q241" s="11">
        <v>2.7520000000000095</v>
      </c>
    </row>
    <row r="242" spans="1:17" x14ac:dyDescent="0.35">
      <c r="A242" s="1" t="str">
        <f t="shared" si="15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'2021 Regulation-up-PreSCR811'!$G3</f>
        <v>322</v>
      </c>
      <c r="H242" s="7">
        <f>'2021 Regulation-up-PostSCR811'!$G3</f>
        <v>322</v>
      </c>
      <c r="I242" s="7">
        <f t="shared" si="16"/>
        <v>6</v>
      </c>
      <c r="J242" s="7">
        <f t="shared" si="17"/>
        <v>0</v>
      </c>
      <c r="K242" s="7">
        <f t="shared" si="18"/>
        <v>0</v>
      </c>
      <c r="M242" s="1" t="s">
        <v>7</v>
      </c>
      <c r="N242" s="1">
        <v>21</v>
      </c>
      <c r="O242" s="11">
        <v>12</v>
      </c>
      <c r="P242" s="11">
        <v>21.327999999999975</v>
      </c>
      <c r="Q242" s="11">
        <v>4.1279999999999859</v>
      </c>
    </row>
    <row r="243" spans="1:17" x14ac:dyDescent="0.35">
      <c r="A243" s="1" t="str">
        <f t="shared" si="15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'2021 Regulation-up-PreSCR811'!$G4</f>
        <v>212</v>
      </c>
      <c r="H243" s="7">
        <f>'2021 Regulation-up-PostSCR811'!$G4</f>
        <v>212</v>
      </c>
      <c r="I243" s="7">
        <f t="shared" si="16"/>
        <v>14</v>
      </c>
      <c r="J243" s="7">
        <f t="shared" si="17"/>
        <v>0</v>
      </c>
      <c r="K243" s="7">
        <f t="shared" si="18"/>
        <v>0</v>
      </c>
      <c r="M243" s="1" t="s">
        <v>7</v>
      </c>
      <c r="N243" s="1">
        <v>22</v>
      </c>
      <c r="O243" s="11">
        <v>12</v>
      </c>
      <c r="P243" s="11">
        <v>3.4399999999999977</v>
      </c>
      <c r="Q243" s="11">
        <v>0.68799999999998818</v>
      </c>
    </row>
    <row r="244" spans="1:17" x14ac:dyDescent="0.35">
      <c r="A244" s="1" t="str">
        <f t="shared" si="15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'2021 Regulation-up-PreSCR811'!$G5</f>
        <v>222</v>
      </c>
      <c r="H244" s="7">
        <f>'2021 Regulation-up-PostSCR811'!$G5</f>
        <v>222</v>
      </c>
      <c r="I244" s="7">
        <f t="shared" si="16"/>
        <v>17</v>
      </c>
      <c r="J244" s="7">
        <f t="shared" si="17"/>
        <v>0</v>
      </c>
      <c r="K244" s="7">
        <f t="shared" si="18"/>
        <v>0</v>
      </c>
      <c r="M244" s="1" t="s">
        <v>7</v>
      </c>
      <c r="N244" s="1">
        <v>23</v>
      </c>
      <c r="O244" s="11">
        <v>50</v>
      </c>
      <c r="P244" s="11">
        <v>0</v>
      </c>
      <c r="Q244" s="11">
        <v>0</v>
      </c>
    </row>
    <row r="245" spans="1:17" x14ac:dyDescent="0.35">
      <c r="A245" s="1" t="str">
        <f t="shared" si="15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'2021 Regulation-up-PreSCR811'!$G6</f>
        <v>238</v>
      </c>
      <c r="H245" s="7">
        <f>'2021 Regulation-up-PostSCR811'!$G6</f>
        <v>238</v>
      </c>
      <c r="I245" s="7">
        <f t="shared" si="16"/>
        <v>7</v>
      </c>
      <c r="J245" s="7">
        <f t="shared" si="17"/>
        <v>0</v>
      </c>
      <c r="K245" s="7">
        <f t="shared" si="18"/>
        <v>0</v>
      </c>
      <c r="M245" s="1" t="s">
        <v>7</v>
      </c>
      <c r="N245" s="1">
        <v>24</v>
      </c>
      <c r="O245" s="11">
        <v>51</v>
      </c>
      <c r="P245" s="11">
        <v>0</v>
      </c>
      <c r="Q245" s="11">
        <v>0</v>
      </c>
    </row>
    <row r="246" spans="1:17" x14ac:dyDescent="0.35">
      <c r="A246" s="1" t="str">
        <f t="shared" si="15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'2021 Regulation-up-PreSCR811'!$G7</f>
        <v>272</v>
      </c>
      <c r="H246" s="7">
        <f>'2021 Regulation-up-PostSCR811'!$G7</f>
        <v>272</v>
      </c>
      <c r="I246" s="7">
        <f t="shared" si="16"/>
        <v>7</v>
      </c>
      <c r="J246" s="7">
        <f t="shared" si="17"/>
        <v>0</v>
      </c>
      <c r="K246" s="7">
        <f t="shared" si="18"/>
        <v>0</v>
      </c>
      <c r="M246" s="1" t="s">
        <v>75</v>
      </c>
      <c r="N246" s="1"/>
      <c r="O246" s="11">
        <v>51</v>
      </c>
      <c r="P246" s="11">
        <v>235.29599999999999</v>
      </c>
      <c r="Q246" s="11">
        <v>41.968000000000018</v>
      </c>
    </row>
    <row r="247" spans="1:17" x14ac:dyDescent="0.35">
      <c r="A247" s="1" t="str">
        <f t="shared" si="15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'2021 Regulation-up-PreSCR811'!$G8</f>
        <v>371</v>
      </c>
      <c r="H247" s="7">
        <f>'2021 Regulation-up-PostSCR811'!$G8</f>
        <v>371</v>
      </c>
      <c r="I247" s="7">
        <f t="shared" si="16"/>
        <v>32</v>
      </c>
      <c r="J247" s="7">
        <f t="shared" si="17"/>
        <v>0</v>
      </c>
      <c r="K247" s="7">
        <f t="shared" si="18"/>
        <v>0</v>
      </c>
      <c r="M247" s="1" t="s">
        <v>8</v>
      </c>
      <c r="N247" s="1">
        <v>1</v>
      </c>
      <c r="O247" s="11">
        <v>437</v>
      </c>
      <c r="P247" s="11">
        <v>0</v>
      </c>
      <c r="Q247" s="11">
        <v>0</v>
      </c>
    </row>
    <row r="248" spans="1:17" x14ac:dyDescent="0.35">
      <c r="A248" s="1" t="str">
        <f t="shared" si="15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'2021 Regulation-up-PreSCR811'!$G9</f>
        <v>410.59100000000001</v>
      </c>
      <c r="H248" s="7">
        <f>'2021 Regulation-up-PostSCR811'!$G9</f>
        <v>416.89774999999997</v>
      </c>
      <c r="I248" s="7">
        <f t="shared" si="16"/>
        <v>66</v>
      </c>
      <c r="J248" s="7">
        <f t="shared" si="17"/>
        <v>8.4089999999999918</v>
      </c>
      <c r="K248" s="7">
        <f t="shared" si="18"/>
        <v>2.1022500000000264</v>
      </c>
      <c r="M248" s="1" t="s">
        <v>8</v>
      </c>
      <c r="N248" s="1">
        <v>2</v>
      </c>
      <c r="O248" s="11">
        <v>316</v>
      </c>
      <c r="P248" s="11">
        <v>0</v>
      </c>
      <c r="Q248" s="11">
        <v>0</v>
      </c>
    </row>
    <row r="249" spans="1:17" x14ac:dyDescent="0.35">
      <c r="A249" s="1" t="str">
        <f t="shared" si="15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'2021 Regulation-up-PreSCR811'!$G10</f>
        <v>341.04975000000002</v>
      </c>
      <c r="H249" s="7">
        <f>'2021 Regulation-up-PostSCR811'!$G10</f>
        <v>377.48874999999998</v>
      </c>
      <c r="I249" s="7">
        <f t="shared" si="16"/>
        <v>13</v>
      </c>
      <c r="J249" s="7">
        <f t="shared" si="17"/>
        <v>46.950249999999983</v>
      </c>
      <c r="K249" s="7">
        <f t="shared" si="18"/>
        <v>10.511250000000018</v>
      </c>
      <c r="M249" s="1" t="s">
        <v>8</v>
      </c>
      <c r="N249" s="1">
        <v>3</v>
      </c>
      <c r="O249" s="11">
        <v>250</v>
      </c>
      <c r="P249" s="11">
        <v>0</v>
      </c>
      <c r="Q249" s="11">
        <v>0</v>
      </c>
    </row>
    <row r="250" spans="1:17" x14ac:dyDescent="0.35">
      <c r="A250" s="1" t="str">
        <f t="shared" si="15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'2021 Regulation-up-PreSCR811'!$G11</f>
        <v>414.2045</v>
      </c>
      <c r="H250" s="7">
        <f>'2021 Regulation-up-PostSCR811'!$G11</f>
        <v>419.81049999999999</v>
      </c>
      <c r="I250" s="7">
        <f t="shared" si="16"/>
        <v>11</v>
      </c>
      <c r="J250" s="7">
        <f t="shared" si="17"/>
        <v>4.2044999999999959</v>
      </c>
      <c r="K250" s="7">
        <f t="shared" si="18"/>
        <v>9.8104999999999905</v>
      </c>
      <c r="M250" s="1" t="s">
        <v>8</v>
      </c>
      <c r="N250" s="1">
        <v>4</v>
      </c>
      <c r="O250" s="11">
        <v>195</v>
      </c>
      <c r="P250" s="11">
        <v>0</v>
      </c>
      <c r="Q250" s="11">
        <v>0</v>
      </c>
    </row>
    <row r="251" spans="1:17" x14ac:dyDescent="0.35">
      <c r="A251" s="1" t="str">
        <f t="shared" si="15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'2021 Regulation-up-PreSCR811'!$G12</f>
        <v>559.78324999999995</v>
      </c>
      <c r="H251" s="7">
        <f>'2021 Regulation-up-PostSCR811'!$G12</f>
        <v>521.94275000000005</v>
      </c>
      <c r="I251" s="7">
        <f t="shared" si="16"/>
        <v>12</v>
      </c>
      <c r="J251" s="7">
        <f t="shared" si="17"/>
        <v>77.783249999999953</v>
      </c>
      <c r="K251" s="7">
        <f t="shared" si="18"/>
        <v>39.942750000000046</v>
      </c>
      <c r="M251" s="1" t="s">
        <v>8</v>
      </c>
      <c r="N251" s="1">
        <v>5</v>
      </c>
      <c r="O251" s="11">
        <v>150</v>
      </c>
      <c r="P251" s="11">
        <v>0</v>
      </c>
      <c r="Q251" s="11">
        <v>0</v>
      </c>
    </row>
    <row r="252" spans="1:17" x14ac:dyDescent="0.35">
      <c r="A252" s="1" t="str">
        <f t="shared" si="15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'2021 Regulation-up-PreSCR811'!$G13</f>
        <v>625.90049999999997</v>
      </c>
      <c r="H252" s="7">
        <f>'2021 Regulation-up-PostSCR811'!$G13</f>
        <v>571.24199999999996</v>
      </c>
      <c r="I252" s="7">
        <f t="shared" si="16"/>
        <v>3</v>
      </c>
      <c r="J252" s="7">
        <f t="shared" si="17"/>
        <v>93.900499999999965</v>
      </c>
      <c r="K252" s="7">
        <f t="shared" si="18"/>
        <v>39.241999999999962</v>
      </c>
      <c r="M252" s="1" t="s">
        <v>8</v>
      </c>
      <c r="N252" s="1">
        <v>6</v>
      </c>
      <c r="O252" s="11">
        <v>187</v>
      </c>
      <c r="P252" s="11">
        <v>0</v>
      </c>
      <c r="Q252" s="11">
        <v>0</v>
      </c>
    </row>
    <row r="253" spans="1:17" x14ac:dyDescent="0.35">
      <c r="A253" s="1" t="str">
        <f t="shared" si="15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'2021 Regulation-up-PreSCR811'!$G14</f>
        <v>625.12</v>
      </c>
      <c r="H253" s="7">
        <f>'2021 Regulation-up-PostSCR811'!$G14</f>
        <v>542.43150000000003</v>
      </c>
      <c r="I253" s="7">
        <f t="shared" si="16"/>
        <v>9</v>
      </c>
      <c r="J253" s="7">
        <f t="shared" si="17"/>
        <v>112.12</v>
      </c>
      <c r="K253" s="7">
        <f t="shared" si="18"/>
        <v>29.431500000000028</v>
      </c>
      <c r="M253" s="1" t="s">
        <v>8</v>
      </c>
      <c r="N253" s="1">
        <v>7</v>
      </c>
      <c r="O253" s="11">
        <v>207</v>
      </c>
      <c r="P253" s="11">
        <v>0</v>
      </c>
      <c r="Q253" s="11">
        <v>0</v>
      </c>
    </row>
    <row r="254" spans="1:17" x14ac:dyDescent="0.35">
      <c r="A254" s="1" t="str">
        <f t="shared" si="15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'2021 Regulation-up-PreSCR811'!$G15</f>
        <v>590.34699999999998</v>
      </c>
      <c r="H254" s="7">
        <f>'2021 Regulation-up-PostSCR811'!$G15</f>
        <v>487.33674999999999</v>
      </c>
      <c r="I254" s="7">
        <f t="shared" si="16"/>
        <v>16</v>
      </c>
      <c r="J254" s="7">
        <f t="shared" si="17"/>
        <v>137.34699999999998</v>
      </c>
      <c r="K254" s="7">
        <f t="shared" si="18"/>
        <v>34.336749999999995</v>
      </c>
      <c r="M254" s="1" t="s">
        <v>8</v>
      </c>
      <c r="N254" s="1">
        <v>8</v>
      </c>
      <c r="O254" s="11">
        <v>191</v>
      </c>
      <c r="P254" s="11">
        <v>0</v>
      </c>
      <c r="Q254" s="11">
        <v>0</v>
      </c>
    </row>
    <row r="255" spans="1:17" x14ac:dyDescent="0.35">
      <c r="A255" s="1" t="str">
        <f t="shared" si="15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'2021 Regulation-up-PreSCR811'!$G16</f>
        <v>546.66875000000005</v>
      </c>
      <c r="H255" s="7">
        <f>'2021 Regulation-up-PostSCR811'!$G16</f>
        <v>429.64350000000002</v>
      </c>
      <c r="I255" s="7">
        <f t="shared" si="16"/>
        <v>26</v>
      </c>
      <c r="J255" s="7">
        <f t="shared" si="17"/>
        <v>157.66875000000005</v>
      </c>
      <c r="K255" s="7">
        <f t="shared" si="18"/>
        <v>40.643500000000017</v>
      </c>
      <c r="M255" s="1" t="s">
        <v>8</v>
      </c>
      <c r="N255" s="1">
        <v>9</v>
      </c>
      <c r="O255" s="11">
        <v>224</v>
      </c>
      <c r="P255" s="11">
        <v>0</v>
      </c>
      <c r="Q255" s="11">
        <v>0</v>
      </c>
    </row>
    <row r="256" spans="1:17" x14ac:dyDescent="0.35">
      <c r="A256" s="1" t="str">
        <f t="shared" si="15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'2021 Regulation-up-PreSCR811'!$G17</f>
        <v>529.21</v>
      </c>
      <c r="H256" s="7">
        <f>'2021 Regulation-up-PostSCR811'!$G17</f>
        <v>382.75324999999998</v>
      </c>
      <c r="I256" s="7">
        <f t="shared" si="16"/>
        <v>3</v>
      </c>
      <c r="J256" s="7">
        <f t="shared" si="17"/>
        <v>196.21000000000004</v>
      </c>
      <c r="K256" s="7">
        <f t="shared" si="18"/>
        <v>49.75324999999998</v>
      </c>
      <c r="M256" s="1" t="s">
        <v>8</v>
      </c>
      <c r="N256" s="1">
        <v>10</v>
      </c>
      <c r="O256" s="11">
        <v>236</v>
      </c>
      <c r="P256" s="11">
        <v>0</v>
      </c>
      <c r="Q256" s="11">
        <v>0</v>
      </c>
    </row>
    <row r="257" spans="1:17" x14ac:dyDescent="0.35">
      <c r="A257" s="1" t="str">
        <f t="shared" si="15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'2021 Regulation-up-PreSCR811'!$G18</f>
        <v>540.452</v>
      </c>
      <c r="H257" s="7">
        <f>'2021 Regulation-up-PostSCR811'!$G18</f>
        <v>362.4615</v>
      </c>
      <c r="I257" s="7">
        <f t="shared" si="16"/>
        <v>3</v>
      </c>
      <c r="J257" s="7">
        <f t="shared" si="17"/>
        <v>235.452</v>
      </c>
      <c r="K257" s="7">
        <f t="shared" si="18"/>
        <v>57.461500000000001</v>
      </c>
      <c r="M257" s="1" t="s">
        <v>8</v>
      </c>
      <c r="N257" s="1">
        <v>11</v>
      </c>
      <c r="O257" s="11">
        <v>218</v>
      </c>
      <c r="P257" s="11">
        <v>0</v>
      </c>
      <c r="Q257" s="11">
        <v>0</v>
      </c>
    </row>
    <row r="258" spans="1:17" x14ac:dyDescent="0.35">
      <c r="A258" s="1" t="str">
        <f t="shared" si="15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'2021 Regulation-up-PreSCR811'!$G19</f>
        <v>498.98575</v>
      </c>
      <c r="H258" s="7">
        <f>'2021 Regulation-up-PostSCR811'!$G19</f>
        <v>301.37425000000002</v>
      </c>
      <c r="I258" s="7">
        <f t="shared" si="16"/>
        <v>2</v>
      </c>
      <c r="J258" s="7">
        <f t="shared" si="17"/>
        <v>266.98575</v>
      </c>
      <c r="K258" s="7">
        <f t="shared" si="18"/>
        <v>69.374250000000018</v>
      </c>
      <c r="M258" s="1" t="s">
        <v>8</v>
      </c>
      <c r="N258" s="1">
        <v>12</v>
      </c>
      <c r="O258" s="11">
        <v>169</v>
      </c>
      <c r="P258" s="11">
        <v>0</v>
      </c>
      <c r="Q258" s="11">
        <v>0</v>
      </c>
    </row>
    <row r="259" spans="1:17" x14ac:dyDescent="0.35">
      <c r="A259" s="1" t="str">
        <f t="shared" ref="A259:A322" si="19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'2021 Regulation-up-PreSCR811'!$G20</f>
        <v>532.29250000000002</v>
      </c>
      <c r="H259" s="7">
        <f>'2021 Regulation-up-PostSCR811'!$G20</f>
        <v>319.2645</v>
      </c>
      <c r="I259" s="7">
        <f t="shared" ref="I259:I322" si="20">ABS(F259-E259)</f>
        <v>59</v>
      </c>
      <c r="J259" s="7">
        <f t="shared" ref="J259:J322" si="21">ABS(G259-F259)</f>
        <v>273.29250000000002</v>
      </c>
      <c r="K259" s="7">
        <f t="shared" ref="K259:K322" si="22">ABS(H259-F259)</f>
        <v>60.264499999999998</v>
      </c>
      <c r="M259" s="1" t="s">
        <v>8</v>
      </c>
      <c r="N259" s="1">
        <v>13</v>
      </c>
      <c r="O259" s="11">
        <v>189</v>
      </c>
      <c r="P259" s="11">
        <v>0</v>
      </c>
      <c r="Q259" s="11">
        <v>0</v>
      </c>
    </row>
    <row r="260" spans="1:17" x14ac:dyDescent="0.35">
      <c r="A260" s="1" t="str">
        <f t="shared" si="19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'2021 Regulation-up-PreSCR811'!$G21</f>
        <v>545.39474999999993</v>
      </c>
      <c r="H260" s="7">
        <f>'2021 Regulation-up-PostSCR811'!$G21</f>
        <v>325.35924999999997</v>
      </c>
      <c r="I260" s="7">
        <f t="shared" si="20"/>
        <v>90</v>
      </c>
      <c r="J260" s="7">
        <f t="shared" si="21"/>
        <v>275.39474999999993</v>
      </c>
      <c r="K260" s="7">
        <f t="shared" si="22"/>
        <v>55.359249999999975</v>
      </c>
      <c r="M260" s="1" t="s">
        <v>8</v>
      </c>
      <c r="N260" s="1">
        <v>14</v>
      </c>
      <c r="O260" s="11">
        <v>227</v>
      </c>
      <c r="P260" s="11">
        <v>0</v>
      </c>
      <c r="Q260" s="11">
        <v>0</v>
      </c>
    </row>
    <row r="261" spans="1:17" x14ac:dyDescent="0.35">
      <c r="A261" s="1" t="str">
        <f t="shared" si="19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'2021 Regulation-up-PreSCR811'!$G22</f>
        <v>426.64150000000001</v>
      </c>
      <c r="H261" s="7">
        <f>'2021 Regulation-up-PostSCR811'!$G22</f>
        <v>230.4315</v>
      </c>
      <c r="I261" s="7">
        <f t="shared" si="20"/>
        <v>60</v>
      </c>
      <c r="J261" s="7">
        <f t="shared" si="21"/>
        <v>225.64150000000001</v>
      </c>
      <c r="K261" s="7">
        <f t="shared" si="22"/>
        <v>29.4315</v>
      </c>
      <c r="M261" s="1" t="s">
        <v>8</v>
      </c>
      <c r="N261" s="1">
        <v>15</v>
      </c>
      <c r="O261" s="11">
        <v>200</v>
      </c>
      <c r="P261" s="11">
        <v>0</v>
      </c>
      <c r="Q261" s="11">
        <v>0</v>
      </c>
    </row>
    <row r="262" spans="1:17" x14ac:dyDescent="0.35">
      <c r="A262" s="1" t="str">
        <f t="shared" si="19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'2021 Regulation-up-PreSCR811'!$G23</f>
        <v>312.62374999999997</v>
      </c>
      <c r="H262" s="7">
        <f>'2021 Regulation-up-PostSCR811'!$G23</f>
        <v>206.81049999999999</v>
      </c>
      <c r="I262" s="7">
        <f t="shared" si="20"/>
        <v>44</v>
      </c>
      <c r="J262" s="7">
        <f t="shared" si="21"/>
        <v>115.62374999999997</v>
      </c>
      <c r="K262" s="7">
        <f t="shared" si="22"/>
        <v>9.8104999999999905</v>
      </c>
      <c r="M262" s="1" t="s">
        <v>8</v>
      </c>
      <c r="N262" s="1">
        <v>16</v>
      </c>
      <c r="O262" s="11">
        <v>211</v>
      </c>
      <c r="P262" s="11">
        <v>0</v>
      </c>
      <c r="Q262" s="11">
        <v>0</v>
      </c>
    </row>
    <row r="263" spans="1:17" x14ac:dyDescent="0.35">
      <c r="A263" s="1" t="str">
        <f t="shared" si="19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'2021 Regulation-up-PreSCR811'!$G24</f>
        <v>213.11725000000001</v>
      </c>
      <c r="H263" s="7">
        <f>'2021 Regulation-up-PostSCR811'!$G24</f>
        <v>198.4015</v>
      </c>
      <c r="I263" s="7">
        <f t="shared" si="20"/>
        <v>12</v>
      </c>
      <c r="J263" s="7">
        <f t="shared" si="21"/>
        <v>16.117250000000013</v>
      </c>
      <c r="K263" s="7">
        <f t="shared" si="22"/>
        <v>1.4014999999999986</v>
      </c>
      <c r="M263" s="1" t="s">
        <v>8</v>
      </c>
      <c r="N263" s="1">
        <v>17</v>
      </c>
      <c r="O263" s="11">
        <v>283</v>
      </c>
      <c r="P263" s="11">
        <v>0</v>
      </c>
      <c r="Q263" s="11">
        <v>0</v>
      </c>
    </row>
    <row r="264" spans="1:17" x14ac:dyDescent="0.35">
      <c r="A264" s="1" t="str">
        <f t="shared" si="19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'2021 Regulation-up-PreSCR811'!$G25</f>
        <v>235</v>
      </c>
      <c r="H264" s="7">
        <f>'2021 Regulation-up-PostSCR811'!$G25</f>
        <v>235</v>
      </c>
      <c r="I264" s="7">
        <f t="shared" si="20"/>
        <v>1</v>
      </c>
      <c r="J264" s="7">
        <f t="shared" si="21"/>
        <v>0</v>
      </c>
      <c r="K264" s="7">
        <f t="shared" si="22"/>
        <v>0</v>
      </c>
      <c r="M264" s="1" t="s">
        <v>8</v>
      </c>
      <c r="N264" s="1">
        <v>18</v>
      </c>
      <c r="O264" s="11">
        <v>363</v>
      </c>
      <c r="P264" s="11">
        <v>0</v>
      </c>
      <c r="Q264" s="11">
        <v>0</v>
      </c>
    </row>
    <row r="265" spans="1:17" x14ac:dyDescent="0.35">
      <c r="A265" s="1" t="str">
        <f t="shared" si="19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'2021 Regulation-up-PreSCR811'!$G26</f>
        <v>207</v>
      </c>
      <c r="H265" s="7">
        <f>'2021 Regulation-up-PostSCR811'!$G26</f>
        <v>207</v>
      </c>
      <c r="I265" s="7">
        <f t="shared" si="20"/>
        <v>33</v>
      </c>
      <c r="J265" s="7">
        <f t="shared" si="21"/>
        <v>0</v>
      </c>
      <c r="K265" s="7">
        <f t="shared" si="22"/>
        <v>0</v>
      </c>
      <c r="M265" s="1" t="s">
        <v>8</v>
      </c>
      <c r="N265" s="1">
        <v>19</v>
      </c>
      <c r="O265" s="11">
        <v>425</v>
      </c>
      <c r="P265" s="11">
        <v>0</v>
      </c>
      <c r="Q265" s="11">
        <v>0</v>
      </c>
    </row>
    <row r="266" spans="1:17" x14ac:dyDescent="0.35">
      <c r="A266" s="1" t="str">
        <f t="shared" si="19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'2021 Regulation-down-PreSCR811'!$G3</f>
        <v>451</v>
      </c>
      <c r="H266" s="7">
        <f>'2021 Regulation-down-PostSCR811'!$G3</f>
        <v>451</v>
      </c>
      <c r="I266" s="7">
        <f t="shared" si="20"/>
        <v>19</v>
      </c>
      <c r="J266" s="7">
        <f t="shared" si="21"/>
        <v>0</v>
      </c>
      <c r="K266" s="7">
        <f t="shared" si="22"/>
        <v>0</v>
      </c>
      <c r="M266" s="1" t="s">
        <v>8</v>
      </c>
      <c r="N266" s="1">
        <v>20</v>
      </c>
      <c r="O266" s="11">
        <v>418</v>
      </c>
      <c r="P266" s="11">
        <v>0</v>
      </c>
      <c r="Q266" s="11">
        <v>0</v>
      </c>
    </row>
    <row r="267" spans="1:17" x14ac:dyDescent="0.35">
      <c r="A267" s="1" t="str">
        <f t="shared" si="19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'2021 Regulation-down-PreSCR811'!$G4</f>
        <v>348</v>
      </c>
      <c r="H267" s="7">
        <f>'2021 Regulation-down-PostSCR811'!$G4</f>
        <v>348</v>
      </c>
      <c r="I267" s="7">
        <f t="shared" si="20"/>
        <v>30</v>
      </c>
      <c r="J267" s="7">
        <f t="shared" si="21"/>
        <v>0</v>
      </c>
      <c r="K267" s="7">
        <f t="shared" si="22"/>
        <v>0</v>
      </c>
      <c r="M267" s="1" t="s">
        <v>8</v>
      </c>
      <c r="N267" s="1">
        <v>21</v>
      </c>
      <c r="O267" s="11">
        <v>439</v>
      </c>
      <c r="P267" s="11">
        <v>0</v>
      </c>
      <c r="Q267" s="11">
        <v>0</v>
      </c>
    </row>
    <row r="268" spans="1:17" x14ac:dyDescent="0.35">
      <c r="A268" s="1" t="str">
        <f t="shared" si="19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'2021 Regulation-down-PreSCR811'!$G5</f>
        <v>310</v>
      </c>
      <c r="H268" s="7">
        <f>'2021 Regulation-down-PostSCR811'!$G5</f>
        <v>310</v>
      </c>
      <c r="I268" s="7">
        <f t="shared" si="20"/>
        <v>41</v>
      </c>
      <c r="J268" s="7">
        <f t="shared" si="21"/>
        <v>0</v>
      </c>
      <c r="K268" s="7">
        <f t="shared" si="22"/>
        <v>0</v>
      </c>
      <c r="M268" s="1" t="s">
        <v>8</v>
      </c>
      <c r="N268" s="1">
        <v>22</v>
      </c>
      <c r="O268" s="11">
        <v>562</v>
      </c>
      <c r="P268" s="11">
        <v>0</v>
      </c>
      <c r="Q268" s="11">
        <v>0</v>
      </c>
    </row>
    <row r="269" spans="1:17" x14ac:dyDescent="0.35">
      <c r="A269" s="1" t="str">
        <f t="shared" si="19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'2021 Regulation-down-PreSCR811'!$G6</f>
        <v>212</v>
      </c>
      <c r="H269" s="7">
        <f>'2021 Regulation-down-PostSCR811'!$G6</f>
        <v>212</v>
      </c>
      <c r="I269" s="7">
        <f t="shared" si="20"/>
        <v>6</v>
      </c>
      <c r="J269" s="7">
        <f t="shared" si="21"/>
        <v>0</v>
      </c>
      <c r="K269" s="7">
        <f t="shared" si="22"/>
        <v>0</v>
      </c>
      <c r="M269" s="1" t="s">
        <v>8</v>
      </c>
      <c r="N269" s="1">
        <v>23</v>
      </c>
      <c r="O269" s="11">
        <v>594</v>
      </c>
      <c r="P269" s="11">
        <v>0</v>
      </c>
      <c r="Q269" s="11">
        <v>0</v>
      </c>
    </row>
    <row r="270" spans="1:17" x14ac:dyDescent="0.35">
      <c r="A270" s="1" t="str">
        <f t="shared" si="19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'2021 Regulation-down-PreSCR811'!$G7</f>
        <v>188</v>
      </c>
      <c r="H270" s="7">
        <f>'2021 Regulation-down-PostSCR811'!$G7</f>
        <v>188</v>
      </c>
      <c r="I270" s="7">
        <f t="shared" si="20"/>
        <v>33</v>
      </c>
      <c r="J270" s="7">
        <f t="shared" si="21"/>
        <v>0</v>
      </c>
      <c r="K270" s="7">
        <f t="shared" si="22"/>
        <v>0</v>
      </c>
      <c r="M270" s="1" t="s">
        <v>8</v>
      </c>
      <c r="N270" s="1">
        <v>24</v>
      </c>
      <c r="O270" s="11">
        <v>536</v>
      </c>
      <c r="P270" s="11">
        <v>0</v>
      </c>
      <c r="Q270" s="11">
        <v>0</v>
      </c>
    </row>
    <row r="271" spans="1:17" x14ac:dyDescent="0.35">
      <c r="A271" s="1" t="str">
        <f t="shared" si="19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'2021 Regulation-down-PreSCR811'!$G8</f>
        <v>203</v>
      </c>
      <c r="H271" s="7">
        <f>'2021 Regulation-down-PostSCR811'!$G8</f>
        <v>203</v>
      </c>
      <c r="I271" s="7">
        <f t="shared" si="20"/>
        <v>35</v>
      </c>
      <c r="J271" s="7">
        <f t="shared" si="21"/>
        <v>0</v>
      </c>
      <c r="K271" s="7">
        <f t="shared" si="22"/>
        <v>0</v>
      </c>
      <c r="M271" s="1" t="s">
        <v>76</v>
      </c>
      <c r="N271" s="1"/>
      <c r="O271" s="11">
        <v>594</v>
      </c>
      <c r="P271" s="11">
        <v>0</v>
      </c>
      <c r="Q271" s="11">
        <v>0</v>
      </c>
    </row>
    <row r="272" spans="1:17" x14ac:dyDescent="0.35">
      <c r="A272" s="1" t="str">
        <f t="shared" si="19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'2021 Regulation-down-PreSCR811'!$G9</f>
        <v>211.21950000000001</v>
      </c>
      <c r="H272" s="7">
        <f>'2021 Regulation-down-PostSCR811'!$G9</f>
        <v>194.4015</v>
      </c>
      <c r="I272" s="7">
        <f t="shared" si="20"/>
        <v>5</v>
      </c>
      <c r="J272" s="7">
        <f t="shared" si="21"/>
        <v>18.219500000000011</v>
      </c>
      <c r="K272" s="7">
        <f t="shared" si="22"/>
        <v>1.4014999999999986</v>
      </c>
      <c r="M272" s="1" t="s">
        <v>9</v>
      </c>
      <c r="N272" s="1">
        <v>1</v>
      </c>
      <c r="O272" s="11">
        <v>393</v>
      </c>
      <c r="P272" s="11">
        <v>0</v>
      </c>
      <c r="Q272" s="11">
        <v>0</v>
      </c>
    </row>
    <row r="273" spans="1:17" x14ac:dyDescent="0.35">
      <c r="A273" s="1" t="str">
        <f t="shared" si="19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'2021 Regulation-down-PreSCR811'!$G10</f>
        <v>338.35450000000003</v>
      </c>
      <c r="H273" s="7">
        <f>'2021 Regulation-down-PostSCR811'!$G10</f>
        <v>205.21199999999999</v>
      </c>
      <c r="I273" s="7">
        <f t="shared" si="20"/>
        <v>49</v>
      </c>
      <c r="J273" s="7">
        <f t="shared" si="21"/>
        <v>144.35450000000003</v>
      </c>
      <c r="K273" s="7">
        <f t="shared" si="22"/>
        <v>11.211999999999989</v>
      </c>
      <c r="M273" s="1" t="s">
        <v>9</v>
      </c>
      <c r="N273" s="1">
        <v>2</v>
      </c>
      <c r="O273" s="11">
        <v>289</v>
      </c>
      <c r="P273" s="11">
        <v>0</v>
      </c>
      <c r="Q273" s="11">
        <v>0</v>
      </c>
    </row>
    <row r="274" spans="1:17" x14ac:dyDescent="0.35">
      <c r="A274" s="1" t="str">
        <f t="shared" si="19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'2021 Regulation-down-PreSCR811'!$G11</f>
        <v>500.89850000000001</v>
      </c>
      <c r="H274" s="7">
        <f>'2021 Regulation-down-PostSCR811'!$G11</f>
        <v>254.93525</v>
      </c>
      <c r="I274" s="7">
        <f t="shared" si="20"/>
        <v>4</v>
      </c>
      <c r="J274" s="7">
        <f t="shared" si="21"/>
        <v>278.89850000000001</v>
      </c>
      <c r="K274" s="7">
        <f t="shared" si="22"/>
        <v>32.935249999999996</v>
      </c>
      <c r="M274" s="1" t="s">
        <v>9</v>
      </c>
      <c r="N274" s="1">
        <v>3</v>
      </c>
      <c r="O274" s="11">
        <v>231</v>
      </c>
      <c r="P274" s="11">
        <v>0</v>
      </c>
      <c r="Q274" s="11">
        <v>0</v>
      </c>
    </row>
    <row r="275" spans="1:17" x14ac:dyDescent="0.35">
      <c r="A275" s="1" t="str">
        <f t="shared" si="19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'2021 Regulation-down-PreSCR811'!$G12</f>
        <v>501.649</v>
      </c>
      <c r="H275" s="7">
        <f>'2021 Regulation-down-PostSCR811'!$G12</f>
        <v>313.84800000000001</v>
      </c>
      <c r="I275" s="7">
        <f t="shared" si="20"/>
        <v>28</v>
      </c>
      <c r="J275" s="7">
        <f t="shared" si="21"/>
        <v>232.649</v>
      </c>
      <c r="K275" s="7">
        <f t="shared" si="22"/>
        <v>44.848000000000013</v>
      </c>
      <c r="M275" s="1" t="s">
        <v>9</v>
      </c>
      <c r="N275" s="1">
        <v>4</v>
      </c>
      <c r="O275" s="11">
        <v>171</v>
      </c>
      <c r="P275" s="11">
        <v>0</v>
      </c>
      <c r="Q275" s="11">
        <v>0</v>
      </c>
    </row>
    <row r="276" spans="1:17" x14ac:dyDescent="0.35">
      <c r="A276" s="1" t="str">
        <f t="shared" si="19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'2021 Regulation-down-PreSCR811'!$G13</f>
        <v>344.68375000000003</v>
      </c>
      <c r="H276" s="7">
        <f>'2021 Regulation-down-PostSCR811'!$G13</f>
        <v>214.34424999999999</v>
      </c>
      <c r="I276" s="7">
        <f t="shared" si="20"/>
        <v>4</v>
      </c>
      <c r="J276" s="7">
        <f t="shared" si="21"/>
        <v>171.68375000000003</v>
      </c>
      <c r="K276" s="7">
        <f t="shared" si="22"/>
        <v>41.344249999999988</v>
      </c>
      <c r="M276" s="1" t="s">
        <v>9</v>
      </c>
      <c r="N276" s="1">
        <v>5</v>
      </c>
      <c r="O276" s="11">
        <v>162</v>
      </c>
      <c r="P276" s="11">
        <v>0</v>
      </c>
      <c r="Q276" s="11">
        <v>0</v>
      </c>
    </row>
    <row r="277" spans="1:17" x14ac:dyDescent="0.35">
      <c r="A277" s="1" t="str">
        <f t="shared" si="19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'2021 Regulation-down-PreSCR811'!$G14</f>
        <v>295.86574999999999</v>
      </c>
      <c r="H277" s="7">
        <f>'2021 Regulation-down-PostSCR811'!$G14</f>
        <v>178.13974999999999</v>
      </c>
      <c r="I277" s="7">
        <f t="shared" si="20"/>
        <v>4</v>
      </c>
      <c r="J277" s="7">
        <f t="shared" si="21"/>
        <v>154.86574999999999</v>
      </c>
      <c r="K277" s="7">
        <f t="shared" si="22"/>
        <v>37.139749999999992</v>
      </c>
      <c r="M277" s="1" t="s">
        <v>9</v>
      </c>
      <c r="N277" s="1">
        <v>6</v>
      </c>
      <c r="O277" s="11">
        <v>183</v>
      </c>
      <c r="P277" s="11">
        <v>0</v>
      </c>
      <c r="Q277" s="11">
        <v>0</v>
      </c>
    </row>
    <row r="278" spans="1:17" x14ac:dyDescent="0.35">
      <c r="A278" s="1" t="str">
        <f t="shared" si="19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'2021 Regulation-down-PreSCR811'!$G15</f>
        <v>285.24475000000001</v>
      </c>
      <c r="H278" s="7">
        <f>'2021 Regulation-down-PostSCR811'!$G15</f>
        <v>189.24199999999999</v>
      </c>
      <c r="I278" s="7">
        <f t="shared" si="20"/>
        <v>14</v>
      </c>
      <c r="J278" s="7">
        <f t="shared" si="21"/>
        <v>135.24475000000001</v>
      </c>
      <c r="K278" s="7">
        <f t="shared" si="22"/>
        <v>39.24199999999999</v>
      </c>
      <c r="M278" s="1" t="s">
        <v>9</v>
      </c>
      <c r="N278" s="1">
        <v>7</v>
      </c>
      <c r="O278" s="11">
        <v>158</v>
      </c>
      <c r="P278" s="11">
        <v>0</v>
      </c>
      <c r="Q278" s="11">
        <v>0</v>
      </c>
    </row>
    <row r="279" spans="1:17" x14ac:dyDescent="0.35">
      <c r="A279" s="1" t="str">
        <f t="shared" si="19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'2021 Regulation-down-PreSCR811'!$G16</f>
        <v>584.65374999999995</v>
      </c>
      <c r="H279" s="7">
        <f>'2021 Regulation-down-PostSCR811'!$G16</f>
        <v>487.95024999999998</v>
      </c>
      <c r="I279" s="7">
        <f t="shared" si="20"/>
        <v>103</v>
      </c>
      <c r="J279" s="7">
        <f t="shared" si="21"/>
        <v>143.65374999999995</v>
      </c>
      <c r="K279" s="7">
        <f t="shared" si="22"/>
        <v>46.950249999999983</v>
      </c>
      <c r="M279" s="1" t="s">
        <v>9</v>
      </c>
      <c r="N279" s="1">
        <v>8</v>
      </c>
      <c r="O279" s="11">
        <v>218</v>
      </c>
      <c r="P279" s="11">
        <v>0</v>
      </c>
      <c r="Q279" s="11">
        <v>0</v>
      </c>
    </row>
    <row r="280" spans="1:17" x14ac:dyDescent="0.35">
      <c r="A280" s="1" t="str">
        <f t="shared" si="19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'2021 Regulation-down-PreSCR811'!$G17</f>
        <v>391.77850000000001</v>
      </c>
      <c r="H280" s="7">
        <f>'2021 Regulation-down-PostSCR811'!$G17</f>
        <v>278.95774999999998</v>
      </c>
      <c r="I280" s="7">
        <f t="shared" si="20"/>
        <v>5</v>
      </c>
      <c r="J280" s="7">
        <f t="shared" si="21"/>
        <v>166.77850000000001</v>
      </c>
      <c r="K280" s="7">
        <f t="shared" si="22"/>
        <v>53.957749999999976</v>
      </c>
      <c r="M280" s="1" t="s">
        <v>9</v>
      </c>
      <c r="N280" s="1">
        <v>9</v>
      </c>
      <c r="O280" s="11">
        <v>246</v>
      </c>
      <c r="P280" s="11">
        <v>0</v>
      </c>
      <c r="Q280" s="11">
        <v>0</v>
      </c>
    </row>
    <row r="281" spans="1:17" x14ac:dyDescent="0.35">
      <c r="A281" s="1" t="str">
        <f t="shared" si="19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'2021 Regulation-down-PreSCR811'!$G18</f>
        <v>429.00549999999998</v>
      </c>
      <c r="H281" s="7">
        <f>'2021 Regulation-down-PostSCR811'!$G18</f>
        <v>299.36675000000002</v>
      </c>
      <c r="I281" s="7">
        <f t="shared" si="20"/>
        <v>9</v>
      </c>
      <c r="J281" s="7">
        <f t="shared" si="21"/>
        <v>192.00549999999998</v>
      </c>
      <c r="K281" s="7">
        <f t="shared" si="22"/>
        <v>62.366750000000025</v>
      </c>
      <c r="M281" s="1" t="s">
        <v>9</v>
      </c>
      <c r="N281" s="1">
        <v>10</v>
      </c>
      <c r="O281" s="11">
        <v>295</v>
      </c>
      <c r="P281" s="11">
        <v>0</v>
      </c>
      <c r="Q281" s="11">
        <v>0</v>
      </c>
    </row>
    <row r="282" spans="1:17" x14ac:dyDescent="0.35">
      <c r="A282" s="1" t="str">
        <f t="shared" si="19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'2021 Regulation-down-PreSCR811'!$G19</f>
        <v>445.00549999999998</v>
      </c>
      <c r="H282" s="7">
        <f>'2021 Regulation-down-PostSCR811'!$G19</f>
        <v>323.77575000000002</v>
      </c>
      <c r="I282" s="7">
        <f t="shared" si="20"/>
        <v>5</v>
      </c>
      <c r="J282" s="7">
        <f t="shared" si="21"/>
        <v>192.00549999999998</v>
      </c>
      <c r="K282" s="7">
        <f t="shared" si="22"/>
        <v>70.775750000000016</v>
      </c>
      <c r="M282" s="1" t="s">
        <v>9</v>
      </c>
      <c r="N282" s="1">
        <v>11</v>
      </c>
      <c r="O282" s="11">
        <v>485</v>
      </c>
      <c r="P282" s="11">
        <v>0</v>
      </c>
      <c r="Q282" s="11">
        <v>0</v>
      </c>
    </row>
    <row r="283" spans="1:17" x14ac:dyDescent="0.35">
      <c r="A283" s="1" t="str">
        <f t="shared" si="19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'2021 Regulation-down-PreSCR811'!$G20</f>
        <v>545.31224999999995</v>
      </c>
      <c r="H283" s="7">
        <f>'2021 Regulation-down-PostSCR811'!$G20</f>
        <v>414.97275000000002</v>
      </c>
      <c r="I283" s="7">
        <f t="shared" si="20"/>
        <v>8</v>
      </c>
      <c r="J283" s="7">
        <f t="shared" si="21"/>
        <v>198.31224999999995</v>
      </c>
      <c r="K283" s="7">
        <f t="shared" si="22"/>
        <v>67.972750000000019</v>
      </c>
      <c r="M283" s="1" t="s">
        <v>9</v>
      </c>
      <c r="N283" s="1">
        <v>12</v>
      </c>
      <c r="O283" s="11">
        <v>252</v>
      </c>
      <c r="P283" s="11">
        <v>0</v>
      </c>
      <c r="Q283" s="11">
        <v>0</v>
      </c>
    </row>
    <row r="284" spans="1:17" x14ac:dyDescent="0.35">
      <c r="A284" s="1" t="str">
        <f t="shared" si="19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'2021 Regulation-down-PreSCR811'!$G21</f>
        <v>548.44925000000001</v>
      </c>
      <c r="H284" s="7">
        <f>'2021 Regulation-down-PostSCR811'!$G21</f>
        <v>458.75324999999998</v>
      </c>
      <c r="I284" s="7">
        <f t="shared" si="20"/>
        <v>10</v>
      </c>
      <c r="J284" s="7">
        <f t="shared" si="21"/>
        <v>139.44925000000001</v>
      </c>
      <c r="K284" s="7">
        <f t="shared" si="22"/>
        <v>49.75324999999998</v>
      </c>
      <c r="M284" s="1" t="s">
        <v>9</v>
      </c>
      <c r="N284" s="1">
        <v>13</v>
      </c>
      <c r="O284" s="11">
        <v>186</v>
      </c>
      <c r="P284" s="11">
        <v>0</v>
      </c>
      <c r="Q284" s="11">
        <v>0</v>
      </c>
    </row>
    <row r="285" spans="1:17" x14ac:dyDescent="0.35">
      <c r="A285" s="1" t="str">
        <f t="shared" si="19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'2021 Regulation-down-PreSCR811'!$G22</f>
        <v>438.23450000000003</v>
      </c>
      <c r="H285" s="7">
        <f>'2021 Regulation-down-PostSCR811'!$G22</f>
        <v>416.51125000000002</v>
      </c>
      <c r="I285" s="7">
        <f t="shared" si="20"/>
        <v>26</v>
      </c>
      <c r="J285" s="7">
        <f t="shared" si="21"/>
        <v>32.234500000000025</v>
      </c>
      <c r="K285" s="7">
        <f t="shared" si="22"/>
        <v>10.511250000000018</v>
      </c>
      <c r="M285" s="1" t="s">
        <v>9</v>
      </c>
      <c r="N285" s="1">
        <v>14</v>
      </c>
      <c r="O285" s="11">
        <v>199</v>
      </c>
      <c r="P285" s="11">
        <v>0</v>
      </c>
      <c r="Q285" s="11">
        <v>0</v>
      </c>
    </row>
    <row r="286" spans="1:17" x14ac:dyDescent="0.35">
      <c r="A286" s="1" t="str">
        <f t="shared" si="19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'2021 Regulation-down-PreSCR811'!$G23</f>
        <v>331.08724999999998</v>
      </c>
      <c r="H286" s="7">
        <f>'2021 Regulation-down-PostSCR811'!$G23</f>
        <v>340.197</v>
      </c>
      <c r="I286" s="7">
        <f t="shared" si="20"/>
        <v>50</v>
      </c>
      <c r="J286" s="7">
        <f t="shared" si="21"/>
        <v>11.912750000000017</v>
      </c>
      <c r="K286" s="7">
        <f t="shared" si="22"/>
        <v>2.8029999999999973</v>
      </c>
      <c r="M286" s="1" t="s">
        <v>9</v>
      </c>
      <c r="N286" s="1">
        <v>15</v>
      </c>
      <c r="O286" s="11">
        <v>172</v>
      </c>
      <c r="P286" s="11">
        <v>0</v>
      </c>
      <c r="Q286" s="11">
        <v>0</v>
      </c>
    </row>
    <row r="287" spans="1:17" x14ac:dyDescent="0.35">
      <c r="A287" s="1" t="str">
        <f t="shared" si="19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'2021 Regulation-down-PreSCR811'!$G24</f>
        <v>520.197</v>
      </c>
      <c r="H287" s="7">
        <f>'2021 Regulation-down-PostSCR811'!$G24</f>
        <v>522.29925000000003</v>
      </c>
      <c r="I287" s="7">
        <f t="shared" si="20"/>
        <v>8</v>
      </c>
      <c r="J287" s="7">
        <f t="shared" si="21"/>
        <v>2.8029999999999973</v>
      </c>
      <c r="K287" s="7">
        <f t="shared" si="22"/>
        <v>0.7007499999999709</v>
      </c>
      <c r="M287" s="1" t="s">
        <v>9</v>
      </c>
      <c r="N287" s="1">
        <v>16</v>
      </c>
      <c r="O287" s="11">
        <v>221</v>
      </c>
      <c r="P287" s="11">
        <v>0</v>
      </c>
      <c r="Q287" s="11">
        <v>0</v>
      </c>
    </row>
    <row r="288" spans="1:17" x14ac:dyDescent="0.35">
      <c r="A288" s="1" t="str">
        <f t="shared" si="19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'2021 Regulation-down-PreSCR811'!$G25</f>
        <v>563</v>
      </c>
      <c r="H288" s="7">
        <f>'2021 Regulation-down-PostSCR811'!$G25</f>
        <v>563</v>
      </c>
      <c r="I288" s="7">
        <f t="shared" si="20"/>
        <v>12</v>
      </c>
      <c r="J288" s="7">
        <f t="shared" si="21"/>
        <v>0</v>
      </c>
      <c r="K288" s="7">
        <f t="shared" si="22"/>
        <v>0</v>
      </c>
      <c r="M288" s="1" t="s">
        <v>9</v>
      </c>
      <c r="N288" s="1">
        <v>17</v>
      </c>
      <c r="O288" s="11">
        <v>258</v>
      </c>
      <c r="P288" s="11">
        <v>0</v>
      </c>
      <c r="Q288" s="11">
        <v>0</v>
      </c>
    </row>
    <row r="289" spans="1:17" x14ac:dyDescent="0.35">
      <c r="A289" s="1" t="str">
        <f t="shared" si="19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'2021 Regulation-down-PreSCR811'!$G26</f>
        <v>487</v>
      </c>
      <c r="H289" s="7">
        <f>'2021 Regulation-down-PostSCR811'!$G26</f>
        <v>487</v>
      </c>
      <c r="I289" s="7">
        <f t="shared" si="20"/>
        <v>82</v>
      </c>
      <c r="J289" s="7">
        <f t="shared" si="21"/>
        <v>0</v>
      </c>
      <c r="K289" s="7">
        <f t="shared" si="22"/>
        <v>0</v>
      </c>
      <c r="M289" s="1" t="s">
        <v>9</v>
      </c>
      <c r="N289" s="1">
        <v>18</v>
      </c>
      <c r="O289" s="11">
        <v>341</v>
      </c>
      <c r="P289" s="11">
        <v>0</v>
      </c>
      <c r="Q289" s="11">
        <v>0</v>
      </c>
    </row>
    <row r="290" spans="1:17" x14ac:dyDescent="0.35">
      <c r="A290" s="1" t="str">
        <f t="shared" si="19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'2021 Regulation-up-PreSCR811'!$H3</f>
        <v>196</v>
      </c>
      <c r="H290" s="7">
        <f>'2021 Regulation-up-PostSCR811'!$H3</f>
        <v>196</v>
      </c>
      <c r="I290" s="7">
        <f t="shared" si="20"/>
        <v>35</v>
      </c>
      <c r="J290" s="7">
        <f t="shared" si="21"/>
        <v>0</v>
      </c>
      <c r="K290" s="7">
        <f t="shared" si="22"/>
        <v>0</v>
      </c>
      <c r="M290" s="1" t="s">
        <v>9</v>
      </c>
      <c r="N290" s="1">
        <v>19</v>
      </c>
      <c r="O290" s="11">
        <v>433</v>
      </c>
      <c r="P290" s="11">
        <v>0</v>
      </c>
      <c r="Q290" s="11">
        <v>0</v>
      </c>
    </row>
    <row r="291" spans="1:17" x14ac:dyDescent="0.35">
      <c r="A291" s="1" t="str">
        <f t="shared" si="19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'2021 Regulation-up-PreSCR811'!$H4</f>
        <v>155</v>
      </c>
      <c r="H291" s="7">
        <f>'2021 Regulation-up-PostSCR811'!$H4</f>
        <v>155</v>
      </c>
      <c r="I291" s="7">
        <f t="shared" si="20"/>
        <v>48</v>
      </c>
      <c r="J291" s="7">
        <f t="shared" si="21"/>
        <v>0</v>
      </c>
      <c r="K291" s="7">
        <f t="shared" si="22"/>
        <v>0</v>
      </c>
      <c r="M291" s="1" t="s">
        <v>9</v>
      </c>
      <c r="N291" s="1">
        <v>20</v>
      </c>
      <c r="O291" s="11">
        <v>359</v>
      </c>
      <c r="P291" s="11">
        <v>0</v>
      </c>
      <c r="Q291" s="11">
        <v>0</v>
      </c>
    </row>
    <row r="292" spans="1:17" x14ac:dyDescent="0.35">
      <c r="A292" s="1" t="str">
        <f t="shared" si="19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'2021 Regulation-up-PreSCR811'!$H5</f>
        <v>145</v>
      </c>
      <c r="H292" s="7">
        <f>'2021 Regulation-up-PostSCR811'!$H5</f>
        <v>145</v>
      </c>
      <c r="I292" s="7">
        <f t="shared" si="20"/>
        <v>15</v>
      </c>
      <c r="J292" s="7">
        <f t="shared" si="21"/>
        <v>0</v>
      </c>
      <c r="K292" s="7">
        <f t="shared" si="22"/>
        <v>0</v>
      </c>
      <c r="M292" s="1" t="s">
        <v>9</v>
      </c>
      <c r="N292" s="1">
        <v>21</v>
      </c>
      <c r="O292" s="11">
        <v>480</v>
      </c>
      <c r="P292" s="11">
        <v>0</v>
      </c>
      <c r="Q292" s="11">
        <v>0</v>
      </c>
    </row>
    <row r="293" spans="1:17" x14ac:dyDescent="0.35">
      <c r="A293" s="1" t="str">
        <f t="shared" si="19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'2021 Regulation-up-PreSCR811'!$H6</f>
        <v>178</v>
      </c>
      <c r="H293" s="7">
        <f>'2021 Regulation-up-PostSCR811'!$H6</f>
        <v>178</v>
      </c>
      <c r="I293" s="7">
        <f t="shared" si="20"/>
        <v>37</v>
      </c>
      <c r="J293" s="7">
        <f t="shared" si="21"/>
        <v>0</v>
      </c>
      <c r="K293" s="7">
        <f t="shared" si="22"/>
        <v>0</v>
      </c>
      <c r="M293" s="1" t="s">
        <v>9</v>
      </c>
      <c r="N293" s="1">
        <v>22</v>
      </c>
      <c r="O293" s="11">
        <v>532</v>
      </c>
      <c r="P293" s="11">
        <v>0</v>
      </c>
      <c r="Q293" s="11">
        <v>0</v>
      </c>
    </row>
    <row r="294" spans="1:17" x14ac:dyDescent="0.35">
      <c r="A294" s="1" t="str">
        <f t="shared" si="19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'2021 Regulation-up-PreSCR811'!$H7</f>
        <v>222</v>
      </c>
      <c r="H294" s="7">
        <f>'2021 Regulation-up-PostSCR811'!$H7</f>
        <v>222</v>
      </c>
      <c r="I294" s="7">
        <f t="shared" si="20"/>
        <v>7</v>
      </c>
      <c r="J294" s="7">
        <f t="shared" si="21"/>
        <v>0</v>
      </c>
      <c r="K294" s="7">
        <f t="shared" si="22"/>
        <v>0</v>
      </c>
      <c r="M294" s="1" t="s">
        <v>9</v>
      </c>
      <c r="N294" s="1">
        <v>23</v>
      </c>
      <c r="O294" s="11">
        <v>540</v>
      </c>
      <c r="P294" s="11">
        <v>0</v>
      </c>
      <c r="Q294" s="11">
        <v>0</v>
      </c>
    </row>
    <row r="295" spans="1:17" x14ac:dyDescent="0.35">
      <c r="A295" s="1" t="str">
        <f t="shared" si="19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'2021 Regulation-up-PreSCR811'!$H8</f>
        <v>303</v>
      </c>
      <c r="H295" s="7">
        <f>'2021 Regulation-up-PostSCR811'!$H8</f>
        <v>303</v>
      </c>
      <c r="I295" s="7">
        <f t="shared" si="20"/>
        <v>17</v>
      </c>
      <c r="J295" s="7">
        <f t="shared" si="21"/>
        <v>0</v>
      </c>
      <c r="K295" s="7">
        <f t="shared" si="22"/>
        <v>0</v>
      </c>
      <c r="M295" s="1" t="s">
        <v>9</v>
      </c>
      <c r="N295" s="1">
        <v>24</v>
      </c>
      <c r="O295" s="11">
        <v>502</v>
      </c>
      <c r="P295" s="11">
        <v>0</v>
      </c>
      <c r="Q295" s="11">
        <v>0</v>
      </c>
    </row>
    <row r="296" spans="1:17" x14ac:dyDescent="0.35">
      <c r="A296" s="1" t="str">
        <f t="shared" si="19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'2021 Regulation-up-PreSCR811'!$H9</f>
        <v>349.74400000000003</v>
      </c>
      <c r="H296" s="7">
        <f>'2021 Regulation-up-PostSCR811'!$H9</f>
        <v>355.24799999999999</v>
      </c>
      <c r="I296" s="7">
        <f t="shared" si="20"/>
        <v>87</v>
      </c>
      <c r="J296" s="7">
        <f t="shared" si="21"/>
        <v>8.2559999999999718</v>
      </c>
      <c r="K296" s="7">
        <f t="shared" si="22"/>
        <v>2.7520000000000095</v>
      </c>
      <c r="M296" s="1" t="s">
        <v>77</v>
      </c>
      <c r="N296" s="1"/>
      <c r="O296" s="11">
        <v>540</v>
      </c>
      <c r="P296" s="11">
        <v>0</v>
      </c>
      <c r="Q296" s="11">
        <v>0</v>
      </c>
    </row>
    <row r="297" spans="1:17" x14ac:dyDescent="0.35">
      <c r="A297" s="1" t="str">
        <f t="shared" si="19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'2021 Regulation-up-PreSCR811'!$H10</f>
        <v>334.71199999999999</v>
      </c>
      <c r="H297" s="7">
        <f>'2021 Regulation-up-PostSCR811'!$H10</f>
        <v>370.488</v>
      </c>
      <c r="I297" s="7">
        <f t="shared" si="20"/>
        <v>17</v>
      </c>
      <c r="J297" s="7">
        <f t="shared" si="21"/>
        <v>52.288000000000011</v>
      </c>
      <c r="K297" s="7">
        <f t="shared" si="22"/>
        <v>16.512</v>
      </c>
      <c r="M297" s="1" t="s">
        <v>20</v>
      </c>
      <c r="N297" s="1">
        <v>1</v>
      </c>
      <c r="O297" s="11">
        <v>390</v>
      </c>
      <c r="P297" s="11">
        <v>0</v>
      </c>
      <c r="Q297" s="11">
        <v>0</v>
      </c>
    </row>
    <row r="298" spans="1:17" x14ac:dyDescent="0.35">
      <c r="A298" s="1" t="str">
        <f t="shared" si="19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'2021 Regulation-up-PreSCR811'!$H11</f>
        <v>399.72800000000001</v>
      </c>
      <c r="H298" s="7">
        <f>'2021 Regulation-up-PostSCR811'!$H11</f>
        <v>422.43200000000002</v>
      </c>
      <c r="I298" s="7">
        <f t="shared" si="20"/>
        <v>31</v>
      </c>
      <c r="J298" s="7">
        <f t="shared" si="21"/>
        <v>30.271999999999991</v>
      </c>
      <c r="K298" s="7">
        <f t="shared" si="22"/>
        <v>7.5679999999999836</v>
      </c>
      <c r="M298" s="1" t="s">
        <v>20</v>
      </c>
      <c r="N298" s="1">
        <v>2</v>
      </c>
      <c r="O298" s="11">
        <v>250</v>
      </c>
      <c r="P298" s="11">
        <v>0</v>
      </c>
      <c r="Q298" s="11">
        <v>0</v>
      </c>
    </row>
    <row r="299" spans="1:17" x14ac:dyDescent="0.35">
      <c r="A299" s="1" t="str">
        <f t="shared" si="19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'2021 Regulation-up-PreSCR811'!$H12</f>
        <v>546.16</v>
      </c>
      <c r="H299" s="7">
        <f>'2021 Regulation-up-PostSCR811'!$H12</f>
        <v>509.69600000000003</v>
      </c>
      <c r="I299" s="7">
        <f t="shared" si="20"/>
        <v>51</v>
      </c>
      <c r="J299" s="7">
        <f t="shared" si="21"/>
        <v>48.159999999999968</v>
      </c>
      <c r="K299" s="7">
        <f t="shared" si="22"/>
        <v>11.696000000000026</v>
      </c>
      <c r="M299" s="1" t="s">
        <v>20</v>
      </c>
      <c r="N299" s="1">
        <v>3</v>
      </c>
      <c r="O299" s="11">
        <v>219</v>
      </c>
      <c r="P299" s="11">
        <v>0</v>
      </c>
      <c r="Q299" s="11">
        <v>0</v>
      </c>
    </row>
    <row r="300" spans="1:17" x14ac:dyDescent="0.35">
      <c r="A300" s="1" t="str">
        <f t="shared" si="19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'2021 Regulation-up-PreSCR811'!$H13</f>
        <v>616.41599999999994</v>
      </c>
      <c r="H300" s="7">
        <f>'2021 Regulation-up-PostSCR811'!$H13</f>
        <v>571.69600000000003</v>
      </c>
      <c r="I300" s="7">
        <f t="shared" si="20"/>
        <v>19</v>
      </c>
      <c r="J300" s="7">
        <f t="shared" si="21"/>
        <v>56.41599999999994</v>
      </c>
      <c r="K300" s="7">
        <f t="shared" si="22"/>
        <v>11.696000000000026</v>
      </c>
      <c r="M300" s="1" t="s">
        <v>20</v>
      </c>
      <c r="N300" s="1">
        <v>4</v>
      </c>
      <c r="O300" s="11">
        <v>157</v>
      </c>
      <c r="P300" s="11">
        <v>0</v>
      </c>
      <c r="Q300" s="11">
        <v>0</v>
      </c>
    </row>
    <row r="301" spans="1:17" x14ac:dyDescent="0.35">
      <c r="A301" s="1" t="str">
        <f t="shared" si="19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'2021 Regulation-up-PreSCR811'!$H14</f>
        <v>640</v>
      </c>
      <c r="H301" s="7">
        <f>'2021 Regulation-up-PostSCR811'!$H14</f>
        <v>569.13599999999997</v>
      </c>
      <c r="I301" s="7">
        <f t="shared" si="20"/>
        <v>7</v>
      </c>
      <c r="J301" s="7">
        <f t="shared" si="21"/>
        <v>86</v>
      </c>
      <c r="K301" s="7">
        <f t="shared" si="22"/>
        <v>15.135999999999967</v>
      </c>
      <c r="M301" s="1" t="s">
        <v>20</v>
      </c>
      <c r="N301" s="1">
        <v>5</v>
      </c>
      <c r="O301" s="11">
        <v>159</v>
      </c>
      <c r="P301" s="11">
        <v>0</v>
      </c>
      <c r="Q301" s="11">
        <v>0</v>
      </c>
    </row>
    <row r="302" spans="1:17" x14ac:dyDescent="0.35">
      <c r="A302" s="1" t="str">
        <f t="shared" si="19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'2021 Regulation-up-PreSCR811'!$H15</f>
        <v>573.76800000000003</v>
      </c>
      <c r="H302" s="7">
        <f>'2021 Regulation-up-PostSCR811'!$H15</f>
        <v>490.52</v>
      </c>
      <c r="I302" s="7">
        <f t="shared" si="20"/>
        <v>8</v>
      </c>
      <c r="J302" s="7">
        <f t="shared" si="21"/>
        <v>110.76800000000003</v>
      </c>
      <c r="K302" s="7">
        <f t="shared" si="22"/>
        <v>27.519999999999982</v>
      </c>
      <c r="M302" s="1" t="s">
        <v>20</v>
      </c>
      <c r="N302" s="1">
        <v>6</v>
      </c>
      <c r="O302" s="11">
        <v>291</v>
      </c>
      <c r="P302" s="11">
        <v>0</v>
      </c>
      <c r="Q302" s="11">
        <v>0</v>
      </c>
    </row>
    <row r="303" spans="1:17" x14ac:dyDescent="0.35">
      <c r="A303" s="1" t="str">
        <f t="shared" si="19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'2021 Regulation-up-PreSCR811'!$H16</f>
        <v>553.41599999999994</v>
      </c>
      <c r="H303" s="7">
        <f>'2021 Regulation-up-PostSCR811'!$H16</f>
        <v>446.77600000000001</v>
      </c>
      <c r="I303" s="7">
        <f t="shared" si="20"/>
        <v>21</v>
      </c>
      <c r="J303" s="7">
        <f t="shared" si="21"/>
        <v>142.41599999999994</v>
      </c>
      <c r="K303" s="7">
        <f t="shared" si="22"/>
        <v>35.77600000000001</v>
      </c>
      <c r="M303" s="1" t="s">
        <v>20</v>
      </c>
      <c r="N303" s="1">
        <v>7</v>
      </c>
      <c r="O303" s="11">
        <v>201</v>
      </c>
      <c r="P303" s="11">
        <v>0</v>
      </c>
      <c r="Q303" s="11">
        <v>0</v>
      </c>
    </row>
    <row r="304" spans="1:17" x14ac:dyDescent="0.35">
      <c r="A304" s="1" t="str">
        <f t="shared" si="19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'2021 Regulation-up-PreSCR811'!$H17</f>
        <v>501.06399999999996</v>
      </c>
      <c r="H304" s="7">
        <f>'2021 Regulation-up-PostSCR811'!$H17</f>
        <v>372.40800000000002</v>
      </c>
      <c r="I304" s="7">
        <f t="shared" si="20"/>
        <v>15</v>
      </c>
      <c r="J304" s="7">
        <f t="shared" si="21"/>
        <v>174.06399999999996</v>
      </c>
      <c r="K304" s="7">
        <f t="shared" si="22"/>
        <v>45.408000000000015</v>
      </c>
      <c r="M304" s="1" t="s">
        <v>20</v>
      </c>
      <c r="N304" s="1">
        <v>8</v>
      </c>
      <c r="O304" s="11">
        <v>222</v>
      </c>
      <c r="P304" s="11">
        <v>0</v>
      </c>
      <c r="Q304" s="11">
        <v>0</v>
      </c>
    </row>
    <row r="305" spans="1:17" x14ac:dyDescent="0.35">
      <c r="A305" s="1" t="str">
        <f t="shared" si="19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'2021 Regulation-up-PreSCR811'!$H18</f>
        <v>476.77600000000001</v>
      </c>
      <c r="H305" s="7">
        <f>'2021 Regulation-up-PostSCR811'!$H18</f>
        <v>317.84800000000001</v>
      </c>
      <c r="I305" s="7">
        <f t="shared" si="20"/>
        <v>20</v>
      </c>
      <c r="J305" s="7">
        <f t="shared" si="21"/>
        <v>207.77600000000001</v>
      </c>
      <c r="K305" s="7">
        <f t="shared" si="22"/>
        <v>48.848000000000013</v>
      </c>
      <c r="M305" s="1" t="s">
        <v>20</v>
      </c>
      <c r="N305" s="1">
        <v>9</v>
      </c>
      <c r="O305" s="11">
        <v>152</v>
      </c>
      <c r="P305" s="11">
        <v>0</v>
      </c>
      <c r="Q305" s="11">
        <v>0</v>
      </c>
    </row>
    <row r="306" spans="1:17" x14ac:dyDescent="0.35">
      <c r="A306" s="1" t="str">
        <f t="shared" si="19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'2021 Regulation-up-PreSCR811'!$H19</f>
        <v>471.536</v>
      </c>
      <c r="H306" s="7">
        <f>'2021 Regulation-up-PostSCR811'!$H19</f>
        <v>295.40800000000002</v>
      </c>
      <c r="I306" s="7">
        <f t="shared" si="20"/>
        <v>5</v>
      </c>
      <c r="J306" s="7">
        <f t="shared" si="21"/>
        <v>221.536</v>
      </c>
      <c r="K306" s="7">
        <f t="shared" si="22"/>
        <v>45.408000000000015</v>
      </c>
      <c r="M306" s="1" t="s">
        <v>20</v>
      </c>
      <c r="N306" s="1">
        <v>10</v>
      </c>
      <c r="O306" s="11">
        <v>319</v>
      </c>
      <c r="P306" s="11">
        <v>0</v>
      </c>
      <c r="Q306" s="11">
        <v>0</v>
      </c>
    </row>
    <row r="307" spans="1:17" x14ac:dyDescent="0.35">
      <c r="A307" s="1" t="str">
        <f t="shared" si="19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'2021 Regulation-up-PreSCR811'!$H20</f>
        <v>462.96799999999996</v>
      </c>
      <c r="H307" s="7">
        <f>'2021 Regulation-up-PostSCR811'!$H20</f>
        <v>288.904</v>
      </c>
      <c r="I307" s="7">
        <f t="shared" si="20"/>
        <v>62</v>
      </c>
      <c r="J307" s="7">
        <f t="shared" si="21"/>
        <v>213.96799999999996</v>
      </c>
      <c r="K307" s="7">
        <f t="shared" si="22"/>
        <v>39.903999999999996</v>
      </c>
      <c r="M307" s="1" t="s">
        <v>20</v>
      </c>
      <c r="N307" s="1">
        <v>11</v>
      </c>
      <c r="O307" s="11">
        <v>218</v>
      </c>
      <c r="P307" s="11">
        <v>0</v>
      </c>
      <c r="Q307" s="11">
        <v>0</v>
      </c>
    </row>
    <row r="308" spans="1:17" x14ac:dyDescent="0.35">
      <c r="A308" s="1" t="str">
        <f t="shared" si="19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'2021 Regulation-up-PreSCR811'!$H21</f>
        <v>423.22399999999999</v>
      </c>
      <c r="H308" s="7">
        <f>'2021 Regulation-up-PostSCR811'!$H21</f>
        <v>238.84</v>
      </c>
      <c r="I308" s="7">
        <f t="shared" si="20"/>
        <v>4</v>
      </c>
      <c r="J308" s="7">
        <f t="shared" si="21"/>
        <v>222.22399999999999</v>
      </c>
      <c r="K308" s="7">
        <f t="shared" si="22"/>
        <v>37.840000000000003</v>
      </c>
      <c r="M308" s="1" t="s">
        <v>20</v>
      </c>
      <c r="N308" s="1">
        <v>12</v>
      </c>
      <c r="O308" s="11">
        <v>223</v>
      </c>
      <c r="P308" s="11">
        <v>0</v>
      </c>
      <c r="Q308" s="11">
        <v>0</v>
      </c>
    </row>
    <row r="309" spans="1:17" x14ac:dyDescent="0.35">
      <c r="A309" s="1" t="str">
        <f t="shared" si="19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'2021 Regulation-up-PreSCR811'!$H22</f>
        <v>376.08000000000004</v>
      </c>
      <c r="H309" s="7">
        <f>'2021 Regulation-up-PostSCR811'!$H22</f>
        <v>199.26400000000001</v>
      </c>
      <c r="I309" s="7">
        <f t="shared" si="20"/>
        <v>17</v>
      </c>
      <c r="J309" s="7">
        <f t="shared" si="21"/>
        <v>196.08000000000004</v>
      </c>
      <c r="K309" s="7">
        <f t="shared" si="22"/>
        <v>19.26400000000001</v>
      </c>
      <c r="M309" s="1" t="s">
        <v>20</v>
      </c>
      <c r="N309" s="1">
        <v>13</v>
      </c>
      <c r="O309" s="11">
        <v>185</v>
      </c>
      <c r="P309" s="11">
        <v>0</v>
      </c>
      <c r="Q309" s="11">
        <v>0</v>
      </c>
    </row>
    <row r="310" spans="1:17" x14ac:dyDescent="0.35">
      <c r="A310" s="1" t="str">
        <f t="shared" si="19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'2021 Regulation-up-PreSCR811'!$H23</f>
        <v>307.00799999999998</v>
      </c>
      <c r="H310" s="7">
        <f>'2021 Regulation-up-PostSCR811'!$H23</f>
        <v>216.19200000000001</v>
      </c>
      <c r="I310" s="7">
        <f t="shared" si="20"/>
        <v>12</v>
      </c>
      <c r="J310" s="7">
        <f t="shared" si="21"/>
        <v>97.007999999999981</v>
      </c>
      <c r="K310" s="7">
        <f t="shared" si="22"/>
        <v>6.1920000000000073</v>
      </c>
      <c r="M310" s="1" t="s">
        <v>20</v>
      </c>
      <c r="N310" s="1">
        <v>14</v>
      </c>
      <c r="O310" s="11">
        <v>178</v>
      </c>
      <c r="P310" s="11">
        <v>0</v>
      </c>
      <c r="Q310" s="11">
        <v>0</v>
      </c>
    </row>
    <row r="311" spans="1:17" x14ac:dyDescent="0.35">
      <c r="A311" s="1" t="str">
        <f t="shared" si="19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'2021 Regulation-up-PreSCR811'!$H24</f>
        <v>159.38400000000001</v>
      </c>
      <c r="H311" s="7">
        <f>'2021 Regulation-up-PostSCR811'!$H24</f>
        <v>147.68799999999999</v>
      </c>
      <c r="I311" s="7">
        <f t="shared" si="20"/>
        <v>13</v>
      </c>
      <c r="J311" s="7">
        <f t="shared" si="21"/>
        <v>12.384000000000015</v>
      </c>
      <c r="K311" s="7">
        <f t="shared" si="22"/>
        <v>0.68799999999998818</v>
      </c>
      <c r="M311" s="1" t="s">
        <v>20</v>
      </c>
      <c r="N311" s="1">
        <v>15</v>
      </c>
      <c r="O311" s="11">
        <v>201</v>
      </c>
      <c r="P311" s="11">
        <v>0</v>
      </c>
      <c r="Q311" s="11">
        <v>0</v>
      </c>
    </row>
    <row r="312" spans="1:17" x14ac:dyDescent="0.35">
      <c r="A312" s="1" t="str">
        <f t="shared" si="19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'2021 Regulation-up-PreSCR811'!$H25</f>
        <v>218</v>
      </c>
      <c r="H312" s="7">
        <f>'2021 Regulation-up-PostSCR811'!$H25</f>
        <v>218</v>
      </c>
      <c r="I312" s="7">
        <f t="shared" si="20"/>
        <v>2</v>
      </c>
      <c r="J312" s="7">
        <f t="shared" si="21"/>
        <v>0</v>
      </c>
      <c r="K312" s="7">
        <f t="shared" si="22"/>
        <v>0</v>
      </c>
      <c r="M312" s="1" t="s">
        <v>20</v>
      </c>
      <c r="N312" s="1">
        <v>16</v>
      </c>
      <c r="O312" s="11">
        <v>198</v>
      </c>
      <c r="P312" s="11">
        <v>0</v>
      </c>
      <c r="Q312" s="11">
        <v>0</v>
      </c>
    </row>
    <row r="313" spans="1:17" x14ac:dyDescent="0.35">
      <c r="A313" s="1" t="str">
        <f t="shared" si="19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'2021 Regulation-up-PreSCR811'!$H26</f>
        <v>109</v>
      </c>
      <c r="H313" s="7">
        <f>'2021 Regulation-up-PostSCR811'!$H26</f>
        <v>109</v>
      </c>
      <c r="I313" s="7">
        <f t="shared" si="20"/>
        <v>28</v>
      </c>
      <c r="J313" s="7">
        <f t="shared" si="21"/>
        <v>0</v>
      </c>
      <c r="K313" s="7">
        <f t="shared" si="22"/>
        <v>0</v>
      </c>
      <c r="M313" s="1" t="s">
        <v>20</v>
      </c>
      <c r="N313" s="1">
        <v>17</v>
      </c>
      <c r="O313" s="11">
        <v>284</v>
      </c>
      <c r="P313" s="11">
        <v>0</v>
      </c>
      <c r="Q313" s="11">
        <v>0</v>
      </c>
    </row>
    <row r="314" spans="1:17" x14ac:dyDescent="0.35">
      <c r="A314" s="1" t="str">
        <f t="shared" si="19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'2021 Regulation-down-PreSCR811'!$H3</f>
        <v>438</v>
      </c>
      <c r="H314" s="7">
        <f>'2021 Regulation-down-PostSCR811'!$H3</f>
        <v>438</v>
      </c>
      <c r="I314" s="7">
        <f t="shared" si="20"/>
        <v>0</v>
      </c>
      <c r="J314" s="7">
        <f t="shared" si="21"/>
        <v>0</v>
      </c>
      <c r="K314" s="7">
        <f t="shared" si="22"/>
        <v>0</v>
      </c>
      <c r="M314" s="1" t="s">
        <v>20</v>
      </c>
      <c r="N314" s="1">
        <v>18</v>
      </c>
      <c r="O314" s="11">
        <v>337</v>
      </c>
      <c r="P314" s="11">
        <v>0</v>
      </c>
      <c r="Q314" s="11">
        <v>0</v>
      </c>
    </row>
    <row r="315" spans="1:17" x14ac:dyDescent="0.35">
      <c r="A315" s="1" t="str">
        <f t="shared" si="19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'2021 Regulation-down-PreSCR811'!$H4</f>
        <v>346</v>
      </c>
      <c r="H315" s="7">
        <f>'2021 Regulation-down-PostSCR811'!$H4</f>
        <v>346</v>
      </c>
      <c r="I315" s="7">
        <f t="shared" si="20"/>
        <v>9</v>
      </c>
      <c r="J315" s="7">
        <f t="shared" si="21"/>
        <v>0</v>
      </c>
      <c r="K315" s="7">
        <f t="shared" si="22"/>
        <v>0</v>
      </c>
      <c r="M315" s="1" t="s">
        <v>20</v>
      </c>
      <c r="N315" s="1">
        <v>19</v>
      </c>
      <c r="O315" s="11">
        <v>358</v>
      </c>
      <c r="P315" s="11">
        <v>0</v>
      </c>
      <c r="Q315" s="11">
        <v>0</v>
      </c>
    </row>
    <row r="316" spans="1:17" x14ac:dyDescent="0.35">
      <c r="A316" s="1" t="str">
        <f t="shared" si="19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'2021 Regulation-down-PreSCR811'!$H5</f>
        <v>263</v>
      </c>
      <c r="H316" s="7">
        <f>'2021 Regulation-down-PostSCR811'!$H5</f>
        <v>263</v>
      </c>
      <c r="I316" s="7">
        <f t="shared" si="20"/>
        <v>13</v>
      </c>
      <c r="J316" s="7">
        <f t="shared" si="21"/>
        <v>0</v>
      </c>
      <c r="K316" s="7">
        <f t="shared" si="22"/>
        <v>0</v>
      </c>
      <c r="M316" s="1" t="s">
        <v>20</v>
      </c>
      <c r="N316" s="1">
        <v>20</v>
      </c>
      <c r="O316" s="11">
        <v>352</v>
      </c>
      <c r="P316" s="11">
        <v>0</v>
      </c>
      <c r="Q316" s="11">
        <v>0</v>
      </c>
    </row>
    <row r="317" spans="1:17" x14ac:dyDescent="0.35">
      <c r="A317" s="1" t="str">
        <f t="shared" si="19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'2021 Regulation-down-PreSCR811'!$H6</f>
        <v>227</v>
      </c>
      <c r="H317" s="7">
        <f>'2021 Regulation-down-PostSCR811'!$H6</f>
        <v>227</v>
      </c>
      <c r="I317" s="7">
        <f t="shared" si="20"/>
        <v>32</v>
      </c>
      <c r="J317" s="7">
        <f t="shared" si="21"/>
        <v>0</v>
      </c>
      <c r="K317" s="7">
        <f t="shared" si="22"/>
        <v>0</v>
      </c>
      <c r="M317" s="1" t="s">
        <v>20</v>
      </c>
      <c r="N317" s="1">
        <v>21</v>
      </c>
      <c r="O317" s="11">
        <v>428</v>
      </c>
      <c r="P317" s="11">
        <v>0</v>
      </c>
      <c r="Q317" s="11">
        <v>0</v>
      </c>
    </row>
    <row r="318" spans="1:17" x14ac:dyDescent="0.35">
      <c r="A318" s="1" t="str">
        <f t="shared" si="19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'2021 Regulation-down-PreSCR811'!$H7</f>
        <v>184</v>
      </c>
      <c r="H318" s="7">
        <f>'2021 Regulation-down-PostSCR811'!$H7</f>
        <v>184</v>
      </c>
      <c r="I318" s="7">
        <f t="shared" si="20"/>
        <v>25</v>
      </c>
      <c r="J318" s="7">
        <f t="shared" si="21"/>
        <v>0</v>
      </c>
      <c r="K318" s="7">
        <f t="shared" si="22"/>
        <v>0</v>
      </c>
      <c r="M318" s="1" t="s">
        <v>20</v>
      </c>
      <c r="N318" s="1">
        <v>22</v>
      </c>
      <c r="O318" s="11">
        <v>477</v>
      </c>
      <c r="P318" s="11">
        <v>0</v>
      </c>
      <c r="Q318" s="11">
        <v>0</v>
      </c>
    </row>
    <row r="319" spans="1:17" x14ac:dyDescent="0.35">
      <c r="A319" s="1" t="str">
        <f t="shared" si="19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'2021 Regulation-down-PreSCR811'!$H8</f>
        <v>192</v>
      </c>
      <c r="H319" s="7">
        <f>'2021 Regulation-down-PostSCR811'!$H8</f>
        <v>192</v>
      </c>
      <c r="I319" s="7">
        <f t="shared" si="20"/>
        <v>31</v>
      </c>
      <c r="J319" s="7">
        <f t="shared" si="21"/>
        <v>0</v>
      </c>
      <c r="K319" s="7">
        <f t="shared" si="22"/>
        <v>0</v>
      </c>
      <c r="M319" s="1" t="s">
        <v>20</v>
      </c>
      <c r="N319" s="1">
        <v>23</v>
      </c>
      <c r="O319" s="11">
        <v>449</v>
      </c>
      <c r="P319" s="11">
        <v>0</v>
      </c>
      <c r="Q319" s="11">
        <v>0</v>
      </c>
    </row>
    <row r="320" spans="1:17" x14ac:dyDescent="0.35">
      <c r="A320" s="1" t="str">
        <f t="shared" si="19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'2021 Regulation-down-PreSCR811'!$H9</f>
        <v>191.072</v>
      </c>
      <c r="H320" s="7">
        <f>'2021 Regulation-down-PostSCR811'!$H9</f>
        <v>178.68799999999999</v>
      </c>
      <c r="I320" s="7">
        <f t="shared" si="20"/>
        <v>28</v>
      </c>
      <c r="J320" s="7">
        <f t="shared" si="21"/>
        <v>13.072000000000003</v>
      </c>
      <c r="K320" s="7">
        <f t="shared" si="22"/>
        <v>0.68799999999998818</v>
      </c>
      <c r="M320" s="1" t="s">
        <v>20</v>
      </c>
      <c r="N320" s="1">
        <v>24</v>
      </c>
      <c r="O320" s="11">
        <v>410</v>
      </c>
      <c r="P320" s="11">
        <v>0</v>
      </c>
      <c r="Q320" s="11">
        <v>0</v>
      </c>
    </row>
    <row r="321" spans="1:17" x14ac:dyDescent="0.35">
      <c r="A321" s="1" t="str">
        <f t="shared" si="19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'2021 Regulation-down-PreSCR811'!$H10</f>
        <v>273.08</v>
      </c>
      <c r="H321" s="7">
        <f>'2021 Regulation-down-PostSCR811'!$H10</f>
        <v>169.88</v>
      </c>
      <c r="I321" s="7">
        <f t="shared" si="20"/>
        <v>6</v>
      </c>
      <c r="J321" s="7">
        <f t="shared" si="21"/>
        <v>110.07999999999998</v>
      </c>
      <c r="K321" s="7">
        <f t="shared" si="22"/>
        <v>6.8799999999999955</v>
      </c>
      <c r="M321" s="1" t="s">
        <v>78</v>
      </c>
      <c r="N321" s="1"/>
      <c r="O321" s="11">
        <v>477</v>
      </c>
      <c r="P321" s="11">
        <v>0</v>
      </c>
      <c r="Q321" s="11">
        <v>0</v>
      </c>
    </row>
    <row r="322" spans="1:17" x14ac:dyDescent="0.35">
      <c r="A322" s="1" t="str">
        <f t="shared" si="19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'2021 Regulation-down-PreSCR811'!$H11</f>
        <v>467.29599999999999</v>
      </c>
      <c r="H322" s="7">
        <f>'2021 Regulation-down-PostSCR811'!$H11</f>
        <v>254.01599999999999</v>
      </c>
      <c r="I322" s="7">
        <f t="shared" si="20"/>
        <v>23</v>
      </c>
      <c r="J322" s="7">
        <f t="shared" si="21"/>
        <v>235.29599999999999</v>
      </c>
      <c r="K322" s="7">
        <f t="shared" si="22"/>
        <v>22.015999999999991</v>
      </c>
      <c r="M322" s="1" t="s">
        <v>21</v>
      </c>
      <c r="N322" s="1">
        <v>1</v>
      </c>
      <c r="O322" s="11">
        <v>264</v>
      </c>
      <c r="P322" s="11">
        <v>0</v>
      </c>
      <c r="Q322" s="11">
        <v>0</v>
      </c>
    </row>
    <row r="323" spans="1:17" x14ac:dyDescent="0.35">
      <c r="A323" s="1" t="str">
        <f t="shared" ref="A323:A386" si="23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'2021 Regulation-down-PreSCR811'!$H12</f>
        <v>382.25599999999997</v>
      </c>
      <c r="H323" s="7">
        <f>'2021 Regulation-down-PostSCR811'!$H12</f>
        <v>226.07999999999998</v>
      </c>
      <c r="I323" s="7">
        <f t="shared" ref="I323:I386" si="24">ABS(F323-E323)</f>
        <v>18</v>
      </c>
      <c r="J323" s="7">
        <f t="shared" ref="J323:J386" si="25">ABS(G323-F323)</f>
        <v>180.25599999999997</v>
      </c>
      <c r="K323" s="7">
        <f t="shared" ref="K323:K386" si="26">ABS(H323-F323)</f>
        <v>24.079999999999984</v>
      </c>
      <c r="M323" s="1" t="s">
        <v>21</v>
      </c>
      <c r="N323" s="1">
        <v>2</v>
      </c>
      <c r="O323" s="11">
        <v>223</v>
      </c>
      <c r="P323" s="11">
        <v>0</v>
      </c>
      <c r="Q323" s="11">
        <v>0</v>
      </c>
    </row>
    <row r="324" spans="1:17" x14ac:dyDescent="0.35">
      <c r="A324" s="1" t="str">
        <f t="shared" si="23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'2021 Regulation-down-PreSCR811'!$H13</f>
        <v>259.72800000000001</v>
      </c>
      <c r="H324" s="7">
        <f>'2021 Regulation-down-PostSCR811'!$H13</f>
        <v>137.26400000000001</v>
      </c>
      <c r="I324" s="7">
        <f t="shared" si="24"/>
        <v>35</v>
      </c>
      <c r="J324" s="7">
        <f t="shared" si="25"/>
        <v>141.72800000000001</v>
      </c>
      <c r="K324" s="7">
        <f t="shared" si="26"/>
        <v>19.26400000000001</v>
      </c>
      <c r="M324" s="1" t="s">
        <v>21</v>
      </c>
      <c r="N324" s="1">
        <v>3</v>
      </c>
      <c r="O324" s="11">
        <v>173</v>
      </c>
      <c r="P324" s="11">
        <v>0</v>
      </c>
      <c r="Q324" s="11">
        <v>0</v>
      </c>
    </row>
    <row r="325" spans="1:17" x14ac:dyDescent="0.35">
      <c r="A325" s="1" t="str">
        <f t="shared" si="23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'2021 Regulation-down-PreSCR811'!$H14</f>
        <v>334.14400000000001</v>
      </c>
      <c r="H325" s="7">
        <f>'2021 Regulation-down-PostSCR811'!$H14</f>
        <v>237.82400000000001</v>
      </c>
      <c r="I325" s="7">
        <f t="shared" si="24"/>
        <v>5</v>
      </c>
      <c r="J325" s="7">
        <f t="shared" si="25"/>
        <v>112.14400000000001</v>
      </c>
      <c r="K325" s="7">
        <f t="shared" si="26"/>
        <v>15.824000000000012</v>
      </c>
      <c r="M325" s="1" t="s">
        <v>21</v>
      </c>
      <c r="N325" s="1">
        <v>4</v>
      </c>
      <c r="O325" s="11">
        <v>163</v>
      </c>
      <c r="P325" s="11">
        <v>0</v>
      </c>
      <c r="Q325" s="11">
        <v>0</v>
      </c>
    </row>
    <row r="326" spans="1:17" x14ac:dyDescent="0.35">
      <c r="A326" s="1" t="str">
        <f t="shared" si="23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'2021 Regulation-down-PreSCR811'!$H15</f>
        <v>240.38400000000001</v>
      </c>
      <c r="H326" s="7">
        <f>'2021 Regulation-down-PostSCR811'!$H15</f>
        <v>164.01599999999999</v>
      </c>
      <c r="I326" s="7">
        <f t="shared" si="24"/>
        <v>4</v>
      </c>
      <c r="J326" s="7">
        <f t="shared" si="25"/>
        <v>98.384000000000015</v>
      </c>
      <c r="K326" s="7">
        <f t="shared" si="26"/>
        <v>22.015999999999991</v>
      </c>
      <c r="M326" s="1" t="s">
        <v>21</v>
      </c>
      <c r="N326" s="1">
        <v>5</v>
      </c>
      <c r="O326" s="11">
        <v>238</v>
      </c>
      <c r="P326" s="11">
        <v>0</v>
      </c>
      <c r="Q326" s="11">
        <v>0</v>
      </c>
    </row>
    <row r="327" spans="1:17" x14ac:dyDescent="0.35">
      <c r="A327" s="1" t="str">
        <f t="shared" si="23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'2021 Regulation-down-PreSCR811'!$H16</f>
        <v>299.77600000000001</v>
      </c>
      <c r="H327" s="7">
        <f>'2021 Regulation-down-PostSCR811'!$H16</f>
        <v>210.33600000000001</v>
      </c>
      <c r="I327" s="7">
        <f t="shared" si="24"/>
        <v>5</v>
      </c>
      <c r="J327" s="7">
        <f t="shared" si="25"/>
        <v>121.77600000000001</v>
      </c>
      <c r="K327" s="7">
        <f t="shared" si="26"/>
        <v>32.336000000000013</v>
      </c>
      <c r="M327" s="1" t="s">
        <v>21</v>
      </c>
      <c r="N327" s="1">
        <v>6</v>
      </c>
      <c r="O327" s="11">
        <v>288</v>
      </c>
      <c r="P327" s="11">
        <v>0</v>
      </c>
      <c r="Q327" s="11">
        <v>0</v>
      </c>
    </row>
    <row r="328" spans="1:17" x14ac:dyDescent="0.35">
      <c r="A328" s="1" t="str">
        <f t="shared" si="23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'2021 Regulation-down-PreSCR811'!$H17</f>
        <v>350.67200000000003</v>
      </c>
      <c r="H328" s="7">
        <f>'2021 Regulation-down-PostSCR811'!$H17</f>
        <v>236.464</v>
      </c>
      <c r="I328" s="7">
        <f t="shared" si="24"/>
        <v>22</v>
      </c>
      <c r="J328" s="7">
        <f t="shared" si="25"/>
        <v>150.67200000000003</v>
      </c>
      <c r="K328" s="7">
        <f t="shared" si="26"/>
        <v>36.463999999999999</v>
      </c>
      <c r="M328" s="1" t="s">
        <v>21</v>
      </c>
      <c r="N328" s="1">
        <v>7</v>
      </c>
      <c r="O328" s="11">
        <v>212</v>
      </c>
      <c r="P328" s="11">
        <v>0</v>
      </c>
      <c r="Q328" s="11">
        <v>0</v>
      </c>
    </row>
    <row r="329" spans="1:17" x14ac:dyDescent="0.35">
      <c r="A329" s="1" t="str">
        <f t="shared" si="23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'2021 Regulation-down-PreSCR811'!$H18</f>
        <v>390.37599999999998</v>
      </c>
      <c r="H329" s="7">
        <f>'2021 Regulation-down-PostSCR811'!$H18</f>
        <v>258.27999999999997</v>
      </c>
      <c r="I329" s="7">
        <f t="shared" si="24"/>
        <v>10</v>
      </c>
      <c r="J329" s="7">
        <f t="shared" si="25"/>
        <v>173.37599999999998</v>
      </c>
      <c r="K329" s="7">
        <f t="shared" si="26"/>
        <v>41.279999999999973</v>
      </c>
      <c r="M329" s="1" t="s">
        <v>21</v>
      </c>
      <c r="N329" s="1">
        <v>8</v>
      </c>
      <c r="O329" s="11">
        <v>276</v>
      </c>
      <c r="P329" s="11">
        <v>0</v>
      </c>
      <c r="Q329" s="11">
        <v>0</v>
      </c>
    </row>
    <row r="330" spans="1:17" x14ac:dyDescent="0.35">
      <c r="A330" s="1" t="str">
        <f t="shared" si="23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'2021 Regulation-down-PreSCR811'!$H19</f>
        <v>440.75200000000001</v>
      </c>
      <c r="H330" s="7">
        <f>'2021 Regulation-down-PostSCR811'!$H19</f>
        <v>307.96800000000002</v>
      </c>
      <c r="I330" s="7">
        <f t="shared" si="24"/>
        <v>3</v>
      </c>
      <c r="J330" s="7">
        <f t="shared" si="25"/>
        <v>174.75200000000001</v>
      </c>
      <c r="K330" s="7">
        <f t="shared" si="26"/>
        <v>41.968000000000018</v>
      </c>
      <c r="M330" s="1" t="s">
        <v>21</v>
      </c>
      <c r="N330" s="1">
        <v>9</v>
      </c>
      <c r="O330" s="11">
        <v>291</v>
      </c>
      <c r="P330" s="11">
        <v>0</v>
      </c>
      <c r="Q330" s="11">
        <v>0</v>
      </c>
    </row>
    <row r="331" spans="1:17" x14ac:dyDescent="0.35">
      <c r="A331" s="1" t="str">
        <f t="shared" si="23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'2021 Regulation-down-PreSCR811'!$H20</f>
        <v>527.80799999999999</v>
      </c>
      <c r="H331" s="7">
        <f>'2021 Regulation-down-PostSCR811'!$H20</f>
        <v>397.77600000000001</v>
      </c>
      <c r="I331" s="7">
        <f t="shared" si="24"/>
        <v>41</v>
      </c>
      <c r="J331" s="7">
        <f t="shared" si="25"/>
        <v>165.80799999999999</v>
      </c>
      <c r="K331" s="7">
        <f t="shared" si="26"/>
        <v>35.77600000000001</v>
      </c>
      <c r="M331" s="1" t="s">
        <v>21</v>
      </c>
      <c r="N331" s="1">
        <v>10</v>
      </c>
      <c r="O331" s="11">
        <v>263</v>
      </c>
      <c r="P331" s="11">
        <v>0</v>
      </c>
      <c r="Q331" s="11">
        <v>0</v>
      </c>
    </row>
    <row r="332" spans="1:17" x14ac:dyDescent="0.35">
      <c r="A332" s="1" t="str">
        <f t="shared" si="23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'2021 Regulation-down-PreSCR811'!$H21</f>
        <v>546.88800000000003</v>
      </c>
      <c r="H332" s="7">
        <f>'2021 Regulation-down-PostSCR811'!$H21</f>
        <v>462.952</v>
      </c>
      <c r="I332" s="7">
        <f t="shared" si="24"/>
        <v>16</v>
      </c>
      <c r="J332" s="7">
        <f t="shared" si="25"/>
        <v>103.88800000000003</v>
      </c>
      <c r="K332" s="7">
        <f t="shared" si="26"/>
        <v>19.951999999999998</v>
      </c>
      <c r="M332" s="1" t="s">
        <v>21</v>
      </c>
      <c r="N332" s="1">
        <v>11</v>
      </c>
      <c r="O332" s="11">
        <v>266</v>
      </c>
      <c r="P332" s="11">
        <v>0</v>
      </c>
      <c r="Q332" s="11">
        <v>0</v>
      </c>
    </row>
    <row r="333" spans="1:17" x14ac:dyDescent="0.35">
      <c r="A333" s="1" t="str">
        <f t="shared" si="23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'2021 Regulation-down-PreSCR811'!$H22</f>
        <v>377.74400000000003</v>
      </c>
      <c r="H333" s="7">
        <f>'2021 Regulation-down-PostSCR811'!$H22</f>
        <v>383.24799999999999</v>
      </c>
      <c r="I333" s="7">
        <f t="shared" si="24"/>
        <v>38</v>
      </c>
      <c r="J333" s="7">
        <f t="shared" si="25"/>
        <v>8.2559999999999718</v>
      </c>
      <c r="K333" s="7">
        <f t="shared" si="26"/>
        <v>2.7520000000000095</v>
      </c>
      <c r="M333" s="1" t="s">
        <v>21</v>
      </c>
      <c r="N333" s="1">
        <v>12</v>
      </c>
      <c r="O333" s="11">
        <v>282</v>
      </c>
      <c r="P333" s="11">
        <v>0</v>
      </c>
      <c r="Q333" s="11">
        <v>0</v>
      </c>
    </row>
    <row r="334" spans="1:17" x14ac:dyDescent="0.35">
      <c r="A334" s="1" t="str">
        <f t="shared" si="23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'2021 Regulation-down-PreSCR811'!$H23</f>
        <v>341.67200000000003</v>
      </c>
      <c r="H334" s="7">
        <f>'2021 Regulation-down-PostSCR811'!$H23</f>
        <v>358.87200000000001</v>
      </c>
      <c r="I334" s="7">
        <f t="shared" si="24"/>
        <v>12</v>
      </c>
      <c r="J334" s="7">
        <f t="shared" si="25"/>
        <v>21.327999999999975</v>
      </c>
      <c r="K334" s="7">
        <f t="shared" si="26"/>
        <v>4.1279999999999859</v>
      </c>
      <c r="M334" s="1" t="s">
        <v>21</v>
      </c>
      <c r="N334" s="1">
        <v>13</v>
      </c>
      <c r="O334" s="11">
        <v>254</v>
      </c>
      <c r="P334" s="11">
        <v>0</v>
      </c>
      <c r="Q334" s="11">
        <v>0</v>
      </c>
    </row>
    <row r="335" spans="1:17" x14ac:dyDescent="0.35">
      <c r="A335" s="1" t="str">
        <f t="shared" si="23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'2021 Regulation-down-PreSCR811'!$H24</f>
        <v>510.56</v>
      </c>
      <c r="H335" s="7">
        <f>'2021 Regulation-down-PostSCR811'!$H24</f>
        <v>513.31200000000001</v>
      </c>
      <c r="I335" s="7">
        <f t="shared" si="24"/>
        <v>12</v>
      </c>
      <c r="J335" s="7">
        <f t="shared" si="25"/>
        <v>3.4399999999999977</v>
      </c>
      <c r="K335" s="7">
        <f t="shared" si="26"/>
        <v>0.68799999999998818</v>
      </c>
      <c r="M335" s="1" t="s">
        <v>21</v>
      </c>
      <c r="N335" s="1">
        <v>14</v>
      </c>
      <c r="O335" s="11">
        <v>250</v>
      </c>
      <c r="P335" s="11">
        <v>0</v>
      </c>
      <c r="Q335" s="11">
        <v>0</v>
      </c>
    </row>
    <row r="336" spans="1:17" x14ac:dyDescent="0.35">
      <c r="A336" s="1" t="str">
        <f t="shared" si="23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'2021 Regulation-down-PreSCR811'!$H25</f>
        <v>567</v>
      </c>
      <c r="H336" s="7">
        <f>'2021 Regulation-down-PostSCR811'!$H25</f>
        <v>567</v>
      </c>
      <c r="I336" s="7">
        <f t="shared" si="24"/>
        <v>50</v>
      </c>
      <c r="J336" s="7">
        <f t="shared" si="25"/>
        <v>0</v>
      </c>
      <c r="K336" s="7">
        <f t="shared" si="26"/>
        <v>0</v>
      </c>
      <c r="M336" s="1" t="s">
        <v>21</v>
      </c>
      <c r="N336" s="1">
        <v>15</v>
      </c>
      <c r="O336" s="11">
        <v>225</v>
      </c>
      <c r="P336" s="11">
        <v>0</v>
      </c>
      <c r="Q336" s="11">
        <v>0</v>
      </c>
    </row>
    <row r="337" spans="1:17" x14ac:dyDescent="0.35">
      <c r="A337" s="1" t="str">
        <f t="shared" si="23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'2021 Regulation-down-PreSCR811'!$H26</f>
        <v>497</v>
      </c>
      <c r="H337" s="7">
        <f>'2021 Regulation-down-PostSCR811'!$H26</f>
        <v>497</v>
      </c>
      <c r="I337" s="7">
        <f t="shared" si="24"/>
        <v>51</v>
      </c>
      <c r="J337" s="7">
        <f t="shared" si="25"/>
        <v>0</v>
      </c>
      <c r="K337" s="7">
        <f t="shared" si="26"/>
        <v>0</v>
      </c>
      <c r="M337" s="1" t="s">
        <v>21</v>
      </c>
      <c r="N337" s="1">
        <v>16</v>
      </c>
      <c r="O337" s="11">
        <v>184</v>
      </c>
      <c r="P337" s="11">
        <v>0</v>
      </c>
      <c r="Q337" s="11">
        <v>0</v>
      </c>
    </row>
    <row r="338" spans="1:17" x14ac:dyDescent="0.35">
      <c r="A338" s="1" t="str">
        <f t="shared" si="23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'2021 Regulation-up-PreSCR811'!$I3</f>
        <v>254</v>
      </c>
      <c r="H338" s="7">
        <f>'2021 Regulation-up-PostSCR811'!$I3</f>
        <v>254</v>
      </c>
      <c r="I338" s="7">
        <f t="shared" si="24"/>
        <v>4</v>
      </c>
      <c r="J338" s="7">
        <f t="shared" si="25"/>
        <v>0</v>
      </c>
      <c r="K338" s="7">
        <f t="shared" si="26"/>
        <v>0</v>
      </c>
      <c r="M338" s="1" t="s">
        <v>21</v>
      </c>
      <c r="N338" s="1">
        <v>17</v>
      </c>
      <c r="O338" s="11">
        <v>175</v>
      </c>
      <c r="P338" s="11">
        <v>0</v>
      </c>
      <c r="Q338" s="11">
        <v>0</v>
      </c>
    </row>
    <row r="339" spans="1:17" x14ac:dyDescent="0.35">
      <c r="A339" s="1" t="str">
        <f t="shared" si="23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'2021 Regulation-up-PreSCR811'!$I4</f>
        <v>148</v>
      </c>
      <c r="H339" s="7">
        <f>'2021 Regulation-up-PostSCR811'!$I4</f>
        <v>148</v>
      </c>
      <c r="I339" s="7">
        <f t="shared" si="24"/>
        <v>2</v>
      </c>
      <c r="J339" s="7">
        <f t="shared" si="25"/>
        <v>0</v>
      </c>
      <c r="K339" s="7">
        <f t="shared" si="26"/>
        <v>0</v>
      </c>
      <c r="M339" s="1" t="s">
        <v>21</v>
      </c>
      <c r="N339" s="1">
        <v>18</v>
      </c>
      <c r="O339" s="11">
        <v>208</v>
      </c>
      <c r="P339" s="11">
        <v>0</v>
      </c>
      <c r="Q339" s="11">
        <v>0</v>
      </c>
    </row>
    <row r="340" spans="1:17" x14ac:dyDescent="0.35">
      <c r="A340" s="1" t="str">
        <f t="shared" si="23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'2021 Regulation-up-PreSCR811'!$I5</f>
        <v>140</v>
      </c>
      <c r="H340" s="7">
        <f>'2021 Regulation-up-PostSCR811'!$I5</f>
        <v>140</v>
      </c>
      <c r="I340" s="7">
        <f t="shared" si="24"/>
        <v>12</v>
      </c>
      <c r="J340" s="7">
        <f t="shared" si="25"/>
        <v>0</v>
      </c>
      <c r="K340" s="7">
        <f t="shared" si="26"/>
        <v>0</v>
      </c>
      <c r="M340" s="1" t="s">
        <v>21</v>
      </c>
      <c r="N340" s="1">
        <v>19</v>
      </c>
      <c r="O340" s="11">
        <v>302</v>
      </c>
      <c r="P340" s="11">
        <v>0</v>
      </c>
      <c r="Q340" s="11">
        <v>0</v>
      </c>
    </row>
    <row r="341" spans="1:17" x14ac:dyDescent="0.35">
      <c r="A341" s="1" t="str">
        <f t="shared" si="23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'2021 Regulation-up-PreSCR811'!$I6</f>
        <v>193</v>
      </c>
      <c r="H341" s="7">
        <f>'2021 Regulation-up-PostSCR811'!$I6</f>
        <v>193</v>
      </c>
      <c r="I341" s="7">
        <f t="shared" si="24"/>
        <v>15</v>
      </c>
      <c r="J341" s="7">
        <f t="shared" si="25"/>
        <v>0</v>
      </c>
      <c r="K341" s="7">
        <f t="shared" si="26"/>
        <v>0</v>
      </c>
      <c r="M341" s="1" t="s">
        <v>21</v>
      </c>
      <c r="N341" s="1">
        <v>20</v>
      </c>
      <c r="O341" s="11">
        <v>317</v>
      </c>
      <c r="P341" s="11">
        <v>0</v>
      </c>
      <c r="Q341" s="11">
        <v>0</v>
      </c>
    </row>
    <row r="342" spans="1:17" x14ac:dyDescent="0.35">
      <c r="A342" s="1" t="str">
        <f t="shared" si="23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'2021 Regulation-up-PreSCR811'!$I7</f>
        <v>239</v>
      </c>
      <c r="H342" s="7">
        <f>'2021 Regulation-up-PostSCR811'!$I7</f>
        <v>239</v>
      </c>
      <c r="I342" s="7">
        <f t="shared" si="24"/>
        <v>6</v>
      </c>
      <c r="J342" s="7">
        <f t="shared" si="25"/>
        <v>0</v>
      </c>
      <c r="K342" s="7">
        <f t="shared" si="26"/>
        <v>0</v>
      </c>
      <c r="M342" s="1" t="s">
        <v>21</v>
      </c>
      <c r="N342" s="1">
        <v>21</v>
      </c>
      <c r="O342" s="11">
        <v>293</v>
      </c>
      <c r="P342" s="11">
        <v>0</v>
      </c>
      <c r="Q342" s="11">
        <v>0</v>
      </c>
    </row>
    <row r="343" spans="1:17" x14ac:dyDescent="0.35">
      <c r="A343" s="1" t="str">
        <f t="shared" si="23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'2021 Regulation-up-PreSCR811'!$I8</f>
        <v>375</v>
      </c>
      <c r="H343" s="7">
        <f>'2021 Regulation-up-PostSCR811'!$I8</f>
        <v>375</v>
      </c>
      <c r="I343" s="7">
        <f t="shared" si="24"/>
        <v>39</v>
      </c>
      <c r="J343" s="7">
        <f t="shared" si="25"/>
        <v>0</v>
      </c>
      <c r="K343" s="7">
        <f t="shared" si="26"/>
        <v>0</v>
      </c>
      <c r="M343" s="1" t="s">
        <v>21</v>
      </c>
      <c r="N343" s="1">
        <v>22</v>
      </c>
      <c r="O343" s="11">
        <v>342</v>
      </c>
      <c r="P343" s="11">
        <v>0</v>
      </c>
      <c r="Q343" s="11">
        <v>0</v>
      </c>
    </row>
    <row r="344" spans="1:17" x14ac:dyDescent="0.35">
      <c r="A344" s="1" t="str">
        <f t="shared" si="23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'2021 Regulation-up-PreSCR811'!$I9</f>
        <v>467.34399999999999</v>
      </c>
      <c r="H344" s="7">
        <f>'2021 Regulation-up-PostSCR811'!$I9</f>
        <v>470.87900000000002</v>
      </c>
      <c r="I344" s="7">
        <f t="shared" si="24"/>
        <v>60</v>
      </c>
      <c r="J344" s="7">
        <f t="shared" si="25"/>
        <v>5.6560000000000059</v>
      </c>
      <c r="K344" s="7">
        <f t="shared" si="26"/>
        <v>2.1209999999999809</v>
      </c>
      <c r="M344" s="1" t="s">
        <v>21</v>
      </c>
      <c r="N344" s="1">
        <v>23</v>
      </c>
      <c r="O344" s="11">
        <v>385</v>
      </c>
      <c r="P344" s="11">
        <v>0</v>
      </c>
      <c r="Q344" s="11">
        <v>0</v>
      </c>
    </row>
    <row r="345" spans="1:17" x14ac:dyDescent="0.35">
      <c r="A345" s="1" t="str">
        <f t="shared" si="23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'2021 Regulation-up-PreSCR811'!$I10</f>
        <v>332.166</v>
      </c>
      <c r="H345" s="7">
        <f>'2021 Regulation-up-PostSCR811'!$I10</f>
        <v>361.15300000000002</v>
      </c>
      <c r="I345" s="7">
        <f t="shared" si="24"/>
        <v>5</v>
      </c>
      <c r="J345" s="7">
        <f t="shared" si="25"/>
        <v>43.834000000000003</v>
      </c>
      <c r="K345" s="7">
        <f t="shared" si="26"/>
        <v>14.84699999999998</v>
      </c>
      <c r="M345" s="1" t="s">
        <v>21</v>
      </c>
      <c r="N345" s="1">
        <v>24</v>
      </c>
      <c r="O345" s="11">
        <v>347</v>
      </c>
      <c r="P345" s="11">
        <v>0</v>
      </c>
      <c r="Q345" s="11">
        <v>0</v>
      </c>
    </row>
    <row r="346" spans="1:17" x14ac:dyDescent="0.35">
      <c r="A346" s="1" t="str">
        <f t="shared" si="23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'2021 Regulation-up-PreSCR811'!$I11</f>
        <v>391.44</v>
      </c>
      <c r="H346" s="7">
        <f>'2021 Regulation-up-PostSCR811'!$I11</f>
        <v>433.15300000000002</v>
      </c>
      <c r="I346" s="7">
        <f t="shared" si="24"/>
        <v>9</v>
      </c>
      <c r="J346" s="7">
        <f t="shared" si="25"/>
        <v>56.56</v>
      </c>
      <c r="K346" s="7">
        <f t="shared" si="26"/>
        <v>14.84699999999998</v>
      </c>
      <c r="M346" s="1" t="s">
        <v>79</v>
      </c>
      <c r="N346" s="1"/>
      <c r="O346" s="11">
        <v>385</v>
      </c>
      <c r="P346" s="11">
        <v>0</v>
      </c>
      <c r="Q346" s="11">
        <v>0</v>
      </c>
    </row>
    <row r="347" spans="1:17" x14ac:dyDescent="0.35">
      <c r="A347" s="1" t="str">
        <f t="shared" si="23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'2021 Regulation-up-PreSCR811'!$I12</f>
        <v>520.93600000000004</v>
      </c>
      <c r="H347" s="7">
        <f>'2021 Regulation-up-PostSCR811'!$I12</f>
        <v>501.84699999999998</v>
      </c>
      <c r="I347" s="7">
        <f t="shared" si="24"/>
        <v>31</v>
      </c>
      <c r="J347" s="7">
        <f t="shared" si="25"/>
        <v>33.936000000000035</v>
      </c>
      <c r="K347" s="7">
        <f t="shared" si="26"/>
        <v>14.84699999999998</v>
      </c>
      <c r="M347" s="1" t="s">
        <v>22</v>
      </c>
      <c r="N347" s="1">
        <v>1</v>
      </c>
      <c r="O347" s="11">
        <v>280</v>
      </c>
      <c r="P347" s="11">
        <v>0</v>
      </c>
      <c r="Q347" s="11">
        <v>0</v>
      </c>
    </row>
    <row r="348" spans="1:17" x14ac:dyDescent="0.35">
      <c r="A348" s="1" t="str">
        <f t="shared" si="23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'2021 Regulation-up-PreSCR811'!$I13</f>
        <v>664.50900000000001</v>
      </c>
      <c r="H348" s="7">
        <f>'2021 Regulation-up-PostSCR811'!$I13</f>
        <v>617.84699999999998</v>
      </c>
      <c r="I348" s="7">
        <f t="shared" si="24"/>
        <v>36</v>
      </c>
      <c r="J348" s="7">
        <f t="shared" si="25"/>
        <v>61.509000000000015</v>
      </c>
      <c r="K348" s="7">
        <f t="shared" si="26"/>
        <v>14.84699999999998</v>
      </c>
      <c r="M348" s="1" t="s">
        <v>22</v>
      </c>
      <c r="N348" s="1">
        <v>2</v>
      </c>
      <c r="O348" s="11">
        <v>211</v>
      </c>
      <c r="P348" s="11">
        <v>0</v>
      </c>
      <c r="Q348" s="11">
        <v>0</v>
      </c>
    </row>
    <row r="349" spans="1:17" x14ac:dyDescent="0.35">
      <c r="A349" s="1" t="str">
        <f t="shared" si="23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'2021 Regulation-up-PreSCR811'!$I14</f>
        <v>679.22199999999998</v>
      </c>
      <c r="H349" s="7">
        <f>'2021 Regulation-up-PostSCR811'!$I14</f>
        <v>592.96799999999996</v>
      </c>
      <c r="I349" s="7">
        <f t="shared" si="24"/>
        <v>26</v>
      </c>
      <c r="J349" s="7">
        <f t="shared" si="25"/>
        <v>103.22199999999998</v>
      </c>
      <c r="K349" s="7">
        <f t="shared" si="26"/>
        <v>16.967999999999961</v>
      </c>
      <c r="M349" s="1" t="s">
        <v>22</v>
      </c>
      <c r="N349" s="1">
        <v>3</v>
      </c>
      <c r="O349" s="11">
        <v>198</v>
      </c>
      <c r="P349" s="11">
        <v>0</v>
      </c>
      <c r="Q349" s="11">
        <v>0</v>
      </c>
    </row>
    <row r="350" spans="1:17" x14ac:dyDescent="0.35">
      <c r="A350" s="1" t="str">
        <f t="shared" si="23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'2021 Regulation-up-PreSCR811'!$I15</f>
        <v>600.98</v>
      </c>
      <c r="H350" s="7">
        <f>'2021 Regulation-up-PostSCR811'!$I15</f>
        <v>521.08899999999994</v>
      </c>
      <c r="I350" s="7">
        <f t="shared" si="24"/>
        <v>13</v>
      </c>
      <c r="J350" s="7">
        <f t="shared" si="25"/>
        <v>98.980000000000018</v>
      </c>
      <c r="K350" s="7">
        <f t="shared" si="26"/>
        <v>19.088999999999942</v>
      </c>
      <c r="M350" s="1" t="s">
        <v>22</v>
      </c>
      <c r="N350" s="1">
        <v>4</v>
      </c>
      <c r="O350" s="11">
        <v>169</v>
      </c>
      <c r="P350" s="11">
        <v>0</v>
      </c>
      <c r="Q350" s="11">
        <v>0</v>
      </c>
    </row>
    <row r="351" spans="1:17" x14ac:dyDescent="0.35">
      <c r="A351" s="1" t="str">
        <f t="shared" si="23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'2021 Regulation-up-PreSCR811'!$I16</f>
        <v>557.72500000000002</v>
      </c>
      <c r="H351" s="7">
        <f>'2021 Regulation-up-PostSCR811'!$I16</f>
        <v>466.52199999999999</v>
      </c>
      <c r="I351" s="7">
        <f t="shared" si="24"/>
        <v>15</v>
      </c>
      <c r="J351" s="7">
        <f t="shared" si="25"/>
        <v>123.72500000000002</v>
      </c>
      <c r="K351" s="7">
        <f t="shared" si="26"/>
        <v>32.521999999999991</v>
      </c>
      <c r="M351" s="1" t="s">
        <v>22</v>
      </c>
      <c r="N351" s="1">
        <v>5</v>
      </c>
      <c r="O351" s="11">
        <v>199</v>
      </c>
      <c r="P351" s="11">
        <v>0</v>
      </c>
      <c r="Q351" s="11">
        <v>0</v>
      </c>
    </row>
    <row r="352" spans="1:17" x14ac:dyDescent="0.35">
      <c r="A352" s="1" t="str">
        <f t="shared" si="23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'2021 Regulation-up-PreSCR811'!$I17</f>
        <v>558.04300000000001</v>
      </c>
      <c r="H352" s="7">
        <f>'2021 Regulation-up-PostSCR811'!$I17</f>
        <v>433.61099999999999</v>
      </c>
      <c r="I352" s="7">
        <f t="shared" si="24"/>
        <v>50</v>
      </c>
      <c r="J352" s="7">
        <f t="shared" si="25"/>
        <v>176.04300000000001</v>
      </c>
      <c r="K352" s="7">
        <f t="shared" si="26"/>
        <v>51.61099999999999</v>
      </c>
      <c r="M352" s="1" t="s">
        <v>22</v>
      </c>
      <c r="N352" s="1">
        <v>6</v>
      </c>
      <c r="O352" s="11">
        <v>345</v>
      </c>
      <c r="P352" s="11">
        <v>0</v>
      </c>
      <c r="Q352" s="11">
        <v>0</v>
      </c>
    </row>
    <row r="353" spans="1:17" x14ac:dyDescent="0.35">
      <c r="A353" s="1" t="str">
        <f t="shared" si="23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'2021 Regulation-up-PreSCR811'!$I18</f>
        <v>517.99800000000005</v>
      </c>
      <c r="H353" s="7">
        <f>'2021 Regulation-up-PostSCR811'!$I18</f>
        <v>356.80200000000002</v>
      </c>
      <c r="I353" s="7">
        <f t="shared" si="24"/>
        <v>16</v>
      </c>
      <c r="J353" s="7">
        <f t="shared" si="25"/>
        <v>221.99800000000005</v>
      </c>
      <c r="K353" s="7">
        <f t="shared" si="26"/>
        <v>60.802000000000021</v>
      </c>
      <c r="M353" s="1" t="s">
        <v>22</v>
      </c>
      <c r="N353" s="1">
        <v>7</v>
      </c>
      <c r="O353" s="11">
        <v>241</v>
      </c>
      <c r="P353" s="11">
        <v>0</v>
      </c>
      <c r="Q353" s="11">
        <v>0</v>
      </c>
    </row>
    <row r="354" spans="1:17" x14ac:dyDescent="0.35">
      <c r="A354" s="1" t="str">
        <f t="shared" si="23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'2021 Regulation-up-PreSCR811'!$I19</f>
        <v>502.55200000000002</v>
      </c>
      <c r="H354" s="7">
        <f>'2021 Regulation-up-PostSCR811'!$I19</f>
        <v>314.49</v>
      </c>
      <c r="I354" s="7">
        <f t="shared" si="24"/>
        <v>9</v>
      </c>
      <c r="J354" s="7">
        <f t="shared" si="25"/>
        <v>237.55200000000002</v>
      </c>
      <c r="K354" s="7">
        <f t="shared" si="26"/>
        <v>49.490000000000009</v>
      </c>
      <c r="M354" s="1" t="s">
        <v>22</v>
      </c>
      <c r="N354" s="1">
        <v>8</v>
      </c>
      <c r="O354" s="11">
        <v>253</v>
      </c>
      <c r="P354" s="11">
        <v>0</v>
      </c>
      <c r="Q354" s="11">
        <v>0</v>
      </c>
    </row>
    <row r="355" spans="1:17" x14ac:dyDescent="0.35">
      <c r="A355" s="1" t="str">
        <f t="shared" si="23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'2021 Regulation-up-PreSCR811'!$I20</f>
        <v>448.48199999999997</v>
      </c>
      <c r="H355" s="7">
        <f>'2021 Regulation-up-PostSCR811'!$I20</f>
        <v>257.59199999999998</v>
      </c>
      <c r="I355" s="7">
        <f t="shared" si="24"/>
        <v>4</v>
      </c>
      <c r="J355" s="7">
        <f t="shared" si="25"/>
        <v>230.48199999999997</v>
      </c>
      <c r="K355" s="7">
        <f t="shared" si="26"/>
        <v>39.591999999999985</v>
      </c>
      <c r="M355" s="1" t="s">
        <v>22</v>
      </c>
      <c r="N355" s="1">
        <v>9</v>
      </c>
      <c r="O355" s="11">
        <v>288</v>
      </c>
      <c r="P355" s="11">
        <v>0</v>
      </c>
      <c r="Q355" s="11">
        <v>0</v>
      </c>
    </row>
    <row r="356" spans="1:17" x14ac:dyDescent="0.35">
      <c r="A356" s="1" t="str">
        <f t="shared" si="23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'2021 Regulation-up-PreSCR811'!$I21</f>
        <v>470.74299999999999</v>
      </c>
      <c r="H356" s="7">
        <f>'2021 Regulation-up-PostSCR811'!$I21</f>
        <v>256.52199999999999</v>
      </c>
      <c r="I356" s="7">
        <f t="shared" si="24"/>
        <v>16</v>
      </c>
      <c r="J356" s="7">
        <f t="shared" si="25"/>
        <v>246.74299999999999</v>
      </c>
      <c r="K356" s="7">
        <f t="shared" si="26"/>
        <v>32.521999999999991</v>
      </c>
      <c r="M356" s="1" t="s">
        <v>22</v>
      </c>
      <c r="N356" s="1">
        <v>10</v>
      </c>
      <c r="O356" s="11">
        <v>249</v>
      </c>
      <c r="P356" s="11">
        <v>0</v>
      </c>
      <c r="Q356" s="11">
        <v>0</v>
      </c>
    </row>
    <row r="357" spans="1:17" x14ac:dyDescent="0.35">
      <c r="A357" s="1" t="str">
        <f t="shared" si="23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'2021 Regulation-up-PreSCR811'!$I22</f>
        <v>463.30399999999997</v>
      </c>
      <c r="H357" s="7">
        <f>'2021 Regulation-up-PostSCR811'!$I22</f>
        <v>285.84699999999998</v>
      </c>
      <c r="I357" s="7">
        <f t="shared" si="24"/>
        <v>1</v>
      </c>
      <c r="J357" s="7">
        <f t="shared" si="25"/>
        <v>192.30399999999997</v>
      </c>
      <c r="K357" s="7">
        <f t="shared" si="26"/>
        <v>14.84699999999998</v>
      </c>
      <c r="M357" s="1" t="s">
        <v>22</v>
      </c>
      <c r="N357" s="1">
        <v>11</v>
      </c>
      <c r="O357" s="11">
        <v>289</v>
      </c>
      <c r="P357" s="11">
        <v>0</v>
      </c>
      <c r="Q357" s="11">
        <v>0</v>
      </c>
    </row>
    <row r="358" spans="1:17" x14ac:dyDescent="0.35">
      <c r="A358" s="1" t="str">
        <f t="shared" si="23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'2021 Regulation-up-PreSCR811'!$I23</f>
        <v>264.75099999999998</v>
      </c>
      <c r="H358" s="7">
        <f>'2021 Regulation-up-PostSCR811'!$I23</f>
        <v>201.828</v>
      </c>
      <c r="I358" s="7">
        <f t="shared" si="24"/>
        <v>3</v>
      </c>
      <c r="J358" s="7">
        <f t="shared" si="25"/>
        <v>65.750999999999976</v>
      </c>
      <c r="K358" s="7">
        <f t="shared" si="26"/>
        <v>2.828000000000003</v>
      </c>
      <c r="M358" s="1" t="s">
        <v>22</v>
      </c>
      <c r="N358" s="1">
        <v>12</v>
      </c>
      <c r="O358" s="11">
        <v>311</v>
      </c>
      <c r="P358" s="11">
        <v>0</v>
      </c>
      <c r="Q358" s="11">
        <v>0</v>
      </c>
    </row>
    <row r="359" spans="1:17" x14ac:dyDescent="0.35">
      <c r="A359" s="1" t="str">
        <f t="shared" si="23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'2021 Regulation-up-PreSCR811'!$I24</f>
        <v>123.363</v>
      </c>
      <c r="H359" s="7">
        <f>'2021 Regulation-up-PostSCR811'!$I24</f>
        <v>117</v>
      </c>
      <c r="I359" s="7">
        <f t="shared" si="24"/>
        <v>2</v>
      </c>
      <c r="J359" s="7">
        <f t="shared" si="25"/>
        <v>6.3629999999999995</v>
      </c>
      <c r="K359" s="7">
        <f t="shared" si="26"/>
        <v>0</v>
      </c>
      <c r="M359" s="1" t="s">
        <v>22</v>
      </c>
      <c r="N359" s="1">
        <v>13</v>
      </c>
      <c r="O359" s="11">
        <v>267</v>
      </c>
      <c r="P359" s="11">
        <v>0</v>
      </c>
      <c r="Q359" s="11">
        <v>0</v>
      </c>
    </row>
    <row r="360" spans="1:17" x14ac:dyDescent="0.35">
      <c r="A360" s="1" t="str">
        <f t="shared" si="23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'2021 Regulation-up-PreSCR811'!$I25</f>
        <v>165</v>
      </c>
      <c r="H360" s="7">
        <f>'2021 Regulation-up-PostSCR811'!$I25</f>
        <v>165</v>
      </c>
      <c r="I360" s="7">
        <f t="shared" si="24"/>
        <v>2</v>
      </c>
      <c r="J360" s="7">
        <f t="shared" si="25"/>
        <v>0</v>
      </c>
      <c r="K360" s="7">
        <f t="shared" si="26"/>
        <v>0</v>
      </c>
      <c r="M360" s="1" t="s">
        <v>22</v>
      </c>
      <c r="N360" s="1">
        <v>14</v>
      </c>
      <c r="O360" s="11">
        <v>230</v>
      </c>
      <c r="P360" s="11">
        <v>0</v>
      </c>
      <c r="Q360" s="11">
        <v>0</v>
      </c>
    </row>
    <row r="361" spans="1:17" x14ac:dyDescent="0.35">
      <c r="A361" s="1" t="str">
        <f t="shared" si="23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'2021 Regulation-up-PreSCR811'!$I26</f>
        <v>175</v>
      </c>
      <c r="H361" s="7">
        <f>'2021 Regulation-up-PostSCR811'!$I26</f>
        <v>175</v>
      </c>
      <c r="I361" s="7">
        <f t="shared" si="24"/>
        <v>2</v>
      </c>
      <c r="J361" s="7">
        <f t="shared" si="25"/>
        <v>0</v>
      </c>
      <c r="K361" s="7">
        <f t="shared" si="26"/>
        <v>0</v>
      </c>
      <c r="M361" s="1" t="s">
        <v>22</v>
      </c>
      <c r="N361" s="1">
        <v>15</v>
      </c>
      <c r="O361" s="11">
        <v>246</v>
      </c>
      <c r="P361" s="11">
        <v>0</v>
      </c>
      <c r="Q361" s="11">
        <v>0</v>
      </c>
    </row>
    <row r="362" spans="1:17" x14ac:dyDescent="0.35">
      <c r="A362" s="1" t="str">
        <f t="shared" si="23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'2021 Regulation-down-PreSCR811'!$I3</f>
        <v>440</v>
      </c>
      <c r="H362" s="7">
        <f>'2021 Regulation-down-PostSCR811'!$I3</f>
        <v>440</v>
      </c>
      <c r="I362" s="7">
        <f t="shared" si="24"/>
        <v>3</v>
      </c>
      <c r="J362" s="7">
        <f t="shared" si="25"/>
        <v>0</v>
      </c>
      <c r="K362" s="7">
        <f t="shared" si="26"/>
        <v>0</v>
      </c>
      <c r="M362" s="1" t="s">
        <v>22</v>
      </c>
      <c r="N362" s="1">
        <v>16</v>
      </c>
      <c r="O362" s="11">
        <v>177</v>
      </c>
      <c r="P362" s="11">
        <v>0</v>
      </c>
      <c r="Q362" s="11">
        <v>0</v>
      </c>
    </row>
    <row r="363" spans="1:17" x14ac:dyDescent="0.35">
      <c r="A363" s="1" t="str">
        <f t="shared" si="23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'2021 Regulation-down-PreSCR811'!$I4</f>
        <v>308</v>
      </c>
      <c r="H363" s="7">
        <f>'2021 Regulation-down-PostSCR811'!$I4</f>
        <v>308</v>
      </c>
      <c r="I363" s="7">
        <f t="shared" si="24"/>
        <v>8</v>
      </c>
      <c r="J363" s="7">
        <f t="shared" si="25"/>
        <v>0</v>
      </c>
      <c r="K363" s="7">
        <f t="shared" si="26"/>
        <v>0</v>
      </c>
      <c r="M363" s="1" t="s">
        <v>22</v>
      </c>
      <c r="N363" s="1">
        <v>17</v>
      </c>
      <c r="O363" s="11">
        <v>186</v>
      </c>
      <c r="P363" s="11">
        <v>0</v>
      </c>
      <c r="Q363" s="11">
        <v>0</v>
      </c>
    </row>
    <row r="364" spans="1:17" x14ac:dyDescent="0.35">
      <c r="A364" s="1" t="str">
        <f t="shared" si="23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'2021 Regulation-down-PreSCR811'!$I5</f>
        <v>270</v>
      </c>
      <c r="H364" s="7">
        <f>'2021 Regulation-down-PostSCR811'!$I5</f>
        <v>270</v>
      </c>
      <c r="I364" s="7">
        <f t="shared" si="24"/>
        <v>20</v>
      </c>
      <c r="J364" s="7">
        <f t="shared" si="25"/>
        <v>0</v>
      </c>
      <c r="K364" s="7">
        <f t="shared" si="26"/>
        <v>0</v>
      </c>
      <c r="M364" s="1" t="s">
        <v>22</v>
      </c>
      <c r="N364" s="1">
        <v>18</v>
      </c>
      <c r="O364" s="11">
        <v>241</v>
      </c>
      <c r="P364" s="11">
        <v>0</v>
      </c>
      <c r="Q364" s="11">
        <v>0</v>
      </c>
    </row>
    <row r="365" spans="1:17" x14ac:dyDescent="0.35">
      <c r="A365" s="1" t="str">
        <f t="shared" si="23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'2021 Regulation-down-PreSCR811'!$I6</f>
        <v>227</v>
      </c>
      <c r="H365" s="7">
        <f>'2021 Regulation-down-PostSCR811'!$I6</f>
        <v>227</v>
      </c>
      <c r="I365" s="7">
        <f t="shared" si="24"/>
        <v>32</v>
      </c>
      <c r="J365" s="7">
        <f t="shared" si="25"/>
        <v>0</v>
      </c>
      <c r="K365" s="7">
        <f t="shared" si="26"/>
        <v>0</v>
      </c>
      <c r="M365" s="1" t="s">
        <v>22</v>
      </c>
      <c r="N365" s="1">
        <v>19</v>
      </c>
      <c r="O365" s="11">
        <v>297</v>
      </c>
      <c r="P365" s="11">
        <v>0</v>
      </c>
      <c r="Q365" s="11">
        <v>0</v>
      </c>
    </row>
    <row r="366" spans="1:17" x14ac:dyDescent="0.35">
      <c r="A366" s="1" t="str">
        <f t="shared" si="23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'2021 Regulation-down-PreSCR811'!$I7</f>
        <v>176</v>
      </c>
      <c r="H366" s="7">
        <f>'2021 Regulation-down-PostSCR811'!$I7</f>
        <v>176</v>
      </c>
      <c r="I366" s="7">
        <f t="shared" si="24"/>
        <v>26</v>
      </c>
      <c r="J366" s="7">
        <f t="shared" si="25"/>
        <v>0</v>
      </c>
      <c r="K366" s="7">
        <f t="shared" si="26"/>
        <v>0</v>
      </c>
      <c r="M366" s="1" t="s">
        <v>22</v>
      </c>
      <c r="N366" s="1">
        <v>20</v>
      </c>
      <c r="O366" s="11">
        <v>289</v>
      </c>
      <c r="P366" s="11">
        <v>0</v>
      </c>
      <c r="Q366" s="11">
        <v>0</v>
      </c>
    </row>
    <row r="367" spans="1:17" x14ac:dyDescent="0.35">
      <c r="A367" s="1" t="str">
        <f t="shared" si="23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'2021 Regulation-down-PreSCR811'!$I8</f>
        <v>181</v>
      </c>
      <c r="H367" s="7">
        <f>'2021 Regulation-down-PostSCR811'!$I8</f>
        <v>181</v>
      </c>
      <c r="I367" s="7">
        <f t="shared" si="24"/>
        <v>6</v>
      </c>
      <c r="J367" s="7">
        <f t="shared" si="25"/>
        <v>0</v>
      </c>
      <c r="K367" s="7">
        <f t="shared" si="26"/>
        <v>0</v>
      </c>
      <c r="M367" s="1" t="s">
        <v>22</v>
      </c>
      <c r="N367" s="1">
        <v>21</v>
      </c>
      <c r="O367" s="11">
        <v>287</v>
      </c>
      <c r="P367" s="11">
        <v>0</v>
      </c>
      <c r="Q367" s="11">
        <v>0</v>
      </c>
    </row>
    <row r="368" spans="1:17" x14ac:dyDescent="0.35">
      <c r="A368" s="1" t="str">
        <f t="shared" si="23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'2021 Regulation-down-PreSCR811'!$I9</f>
        <v>213.191</v>
      </c>
      <c r="H368" s="7">
        <f>'2021 Regulation-down-PostSCR811'!$I9</f>
        <v>204</v>
      </c>
      <c r="I368" s="7">
        <f t="shared" si="24"/>
        <v>3</v>
      </c>
      <c r="J368" s="7">
        <f t="shared" si="25"/>
        <v>9.1910000000000025</v>
      </c>
      <c r="K368" s="7">
        <f t="shared" si="26"/>
        <v>0</v>
      </c>
      <c r="M368" s="1" t="s">
        <v>22</v>
      </c>
      <c r="N368" s="1">
        <v>22</v>
      </c>
      <c r="O368" s="11">
        <v>361</v>
      </c>
      <c r="P368" s="11">
        <v>0</v>
      </c>
      <c r="Q368" s="11">
        <v>0</v>
      </c>
    </row>
    <row r="369" spans="1:17" x14ac:dyDescent="0.35">
      <c r="A369" s="1" t="str">
        <f t="shared" si="23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'2021 Regulation-down-PreSCR811'!$I10</f>
        <v>280.32400000000001</v>
      </c>
      <c r="H369" s="7">
        <f>'2021 Regulation-down-PostSCR811'!$I10</f>
        <v>191.24199999999999</v>
      </c>
      <c r="I369" s="7">
        <f t="shared" si="24"/>
        <v>4</v>
      </c>
      <c r="J369" s="7">
        <f t="shared" si="25"/>
        <v>93.324000000000012</v>
      </c>
      <c r="K369" s="7">
        <f t="shared" si="26"/>
        <v>4.2419999999999902</v>
      </c>
      <c r="M369" s="1" t="s">
        <v>22</v>
      </c>
      <c r="N369" s="1">
        <v>23</v>
      </c>
      <c r="O369" s="11">
        <v>383</v>
      </c>
      <c r="P369" s="11">
        <v>0</v>
      </c>
      <c r="Q369" s="11">
        <v>0</v>
      </c>
    </row>
    <row r="370" spans="1:17" x14ac:dyDescent="0.35">
      <c r="A370" s="1" t="str">
        <f t="shared" si="23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'2021 Regulation-down-PreSCR811'!$I11</f>
        <v>478.64100000000002</v>
      </c>
      <c r="H370" s="7">
        <f>'2021 Regulation-down-PostSCR811'!$I11</f>
        <v>244.624</v>
      </c>
      <c r="I370" s="7">
        <f t="shared" si="24"/>
        <v>2</v>
      </c>
      <c r="J370" s="7">
        <f t="shared" si="25"/>
        <v>256.64100000000002</v>
      </c>
      <c r="K370" s="7">
        <f t="shared" si="26"/>
        <v>22.623999999999995</v>
      </c>
      <c r="M370" s="1" t="s">
        <v>22</v>
      </c>
      <c r="N370" s="1">
        <v>24</v>
      </c>
      <c r="O370" s="11">
        <v>383</v>
      </c>
      <c r="P370" s="11">
        <v>0</v>
      </c>
      <c r="Q370" s="11">
        <v>0</v>
      </c>
    </row>
    <row r="371" spans="1:17" x14ac:dyDescent="0.35">
      <c r="A371" s="1" t="str">
        <f t="shared" si="23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'2021 Regulation-down-PreSCR811'!$I12</f>
        <v>453.16999999999996</v>
      </c>
      <c r="H371" s="7">
        <f>'2021 Regulation-down-PostSCR811'!$I12</f>
        <v>262.27999999999997</v>
      </c>
      <c r="I371" s="7">
        <f t="shared" si="24"/>
        <v>2</v>
      </c>
      <c r="J371" s="7">
        <f t="shared" si="25"/>
        <v>219.16999999999996</v>
      </c>
      <c r="K371" s="7">
        <f t="shared" si="26"/>
        <v>28.279999999999973</v>
      </c>
      <c r="M371" s="1" t="s">
        <v>80</v>
      </c>
      <c r="N371" s="1"/>
      <c r="O371" s="11">
        <v>383</v>
      </c>
      <c r="P371" s="11">
        <v>0</v>
      </c>
      <c r="Q371" s="11">
        <v>0</v>
      </c>
    </row>
    <row r="372" spans="1:17" x14ac:dyDescent="0.35">
      <c r="A372" s="1" t="str">
        <f t="shared" si="23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'2021 Regulation-down-PreSCR811'!$I13</f>
        <v>358.17700000000002</v>
      </c>
      <c r="H372" s="7">
        <f>'2021 Regulation-down-PostSCR811'!$I13</f>
        <v>228.79599999999999</v>
      </c>
      <c r="I372" s="7">
        <f t="shared" si="24"/>
        <v>9</v>
      </c>
      <c r="J372" s="7">
        <f t="shared" si="25"/>
        <v>149.17700000000002</v>
      </c>
      <c r="K372" s="7">
        <f t="shared" si="26"/>
        <v>19.795999999999992</v>
      </c>
      <c r="M372" s="1" t="s">
        <v>65</v>
      </c>
      <c r="O372" s="11">
        <v>594</v>
      </c>
      <c r="P372" s="11">
        <v>278.89850000000001</v>
      </c>
      <c r="Q372" s="11">
        <v>78.504500000000007</v>
      </c>
    </row>
    <row r="373" spans="1:17" x14ac:dyDescent="0.35">
      <c r="A373" s="1" t="str">
        <f t="shared" si="23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'2021 Regulation-down-PreSCR811'!$I14</f>
        <v>282.827</v>
      </c>
      <c r="H373" s="7">
        <f>'2021 Regulation-down-PostSCR811'!$I14</f>
        <v>187.38200000000001</v>
      </c>
      <c r="I373" s="7">
        <f t="shared" si="24"/>
        <v>0</v>
      </c>
      <c r="J373" s="7">
        <f t="shared" si="25"/>
        <v>113.827</v>
      </c>
      <c r="K373" s="7">
        <f t="shared" si="26"/>
        <v>18.382000000000005</v>
      </c>
    </row>
    <row r="374" spans="1:17" x14ac:dyDescent="0.35">
      <c r="A374" s="1" t="str">
        <f t="shared" si="23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'2021 Regulation-down-PreSCR811'!$I15</f>
        <v>276.05</v>
      </c>
      <c r="H374" s="7">
        <f>'2021 Regulation-down-PostSCR811'!$I15</f>
        <v>190.50299999999999</v>
      </c>
      <c r="I374" s="7">
        <f t="shared" si="24"/>
        <v>19</v>
      </c>
      <c r="J374" s="7">
        <f t="shared" si="25"/>
        <v>106.05000000000001</v>
      </c>
      <c r="K374" s="7">
        <f t="shared" si="26"/>
        <v>20.502999999999986</v>
      </c>
    </row>
    <row r="375" spans="1:17" x14ac:dyDescent="0.35">
      <c r="A375" s="1" t="str">
        <f t="shared" si="23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'2021 Regulation-down-PreSCR811'!$I16</f>
        <v>355.77600000000001</v>
      </c>
      <c r="H375" s="7">
        <f>'2021 Regulation-down-PostSCR811'!$I16</f>
        <v>267.40100000000001</v>
      </c>
      <c r="I375" s="7">
        <f t="shared" si="24"/>
        <v>10</v>
      </c>
      <c r="J375" s="7">
        <f t="shared" si="25"/>
        <v>118.77600000000001</v>
      </c>
      <c r="K375" s="7">
        <f t="shared" si="26"/>
        <v>30.40100000000001</v>
      </c>
    </row>
    <row r="376" spans="1:17" x14ac:dyDescent="0.35">
      <c r="A376" s="1" t="str">
        <f t="shared" si="23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'2021 Regulation-down-PreSCR811'!$I17</f>
        <v>368.642</v>
      </c>
      <c r="H376" s="7">
        <f>'2021 Regulation-down-PostSCR811'!$I17</f>
        <v>256.93599999999998</v>
      </c>
      <c r="I376" s="7">
        <f t="shared" si="24"/>
        <v>23</v>
      </c>
      <c r="J376" s="7">
        <f t="shared" si="25"/>
        <v>145.642</v>
      </c>
      <c r="K376" s="7">
        <f t="shared" si="26"/>
        <v>33.935999999999979</v>
      </c>
    </row>
    <row r="377" spans="1:17" x14ac:dyDescent="0.35">
      <c r="A377" s="1" t="str">
        <f t="shared" si="23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'2021 Regulation-down-PreSCR811'!$I18</f>
        <v>408.23400000000004</v>
      </c>
      <c r="H377" s="7">
        <f>'2021 Regulation-down-PostSCR811'!$I18</f>
        <v>261.88499999999999</v>
      </c>
      <c r="I377" s="7">
        <f t="shared" si="24"/>
        <v>12</v>
      </c>
      <c r="J377" s="7">
        <f t="shared" si="25"/>
        <v>185.23400000000004</v>
      </c>
      <c r="K377" s="7">
        <f t="shared" si="26"/>
        <v>38.884999999999991</v>
      </c>
    </row>
    <row r="378" spans="1:17" x14ac:dyDescent="0.35">
      <c r="A378" s="1" t="str">
        <f t="shared" si="23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'2021 Regulation-down-PreSCR811'!$I19</f>
        <v>515.78800000000001</v>
      </c>
      <c r="H378" s="7">
        <f>'2021 Regulation-down-PostSCR811'!$I19</f>
        <v>363.07600000000002</v>
      </c>
      <c r="I378" s="7">
        <f t="shared" si="24"/>
        <v>32</v>
      </c>
      <c r="J378" s="7">
        <f t="shared" si="25"/>
        <v>200.78800000000001</v>
      </c>
      <c r="K378" s="7">
        <f t="shared" si="26"/>
        <v>48.076000000000022</v>
      </c>
    </row>
    <row r="379" spans="1:17" x14ac:dyDescent="0.35">
      <c r="A379" s="1" t="str">
        <f t="shared" si="23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'2021 Regulation-down-PreSCR811'!$I20</f>
        <v>565.33600000000001</v>
      </c>
      <c r="H379" s="7">
        <f>'2021 Regulation-down-PostSCR811'!$I20</f>
        <v>426.76400000000001</v>
      </c>
      <c r="I379" s="7">
        <f t="shared" si="24"/>
        <v>27</v>
      </c>
      <c r="J379" s="7">
        <f t="shared" si="25"/>
        <v>175.33600000000001</v>
      </c>
      <c r="K379" s="7">
        <f t="shared" si="26"/>
        <v>36.76400000000001</v>
      </c>
    </row>
    <row r="380" spans="1:17" x14ac:dyDescent="0.35">
      <c r="A380" s="1" t="str">
        <f t="shared" si="23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'2021 Regulation-down-PreSCR811'!$I21</f>
        <v>531.59799999999996</v>
      </c>
      <c r="H380" s="7">
        <f>'2021 Regulation-down-PostSCR811'!$I21</f>
        <v>460.89800000000002</v>
      </c>
      <c r="I380" s="7">
        <f t="shared" si="24"/>
        <v>26</v>
      </c>
      <c r="J380" s="7">
        <f t="shared" si="25"/>
        <v>80.597999999999956</v>
      </c>
      <c r="K380" s="7">
        <f t="shared" si="26"/>
        <v>9.8980000000000246</v>
      </c>
    </row>
    <row r="381" spans="1:17" x14ac:dyDescent="0.35">
      <c r="A381" s="1" t="str">
        <f t="shared" si="23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'2021 Regulation-down-PreSCR811'!$I22</f>
        <v>426.255</v>
      </c>
      <c r="H381" s="7">
        <f>'2021 Regulation-down-PostSCR811'!$I22</f>
        <v>442.51600000000002</v>
      </c>
      <c r="I381" s="7">
        <f t="shared" si="24"/>
        <v>33</v>
      </c>
      <c r="J381" s="7">
        <f t="shared" si="25"/>
        <v>24.745000000000005</v>
      </c>
      <c r="K381" s="7">
        <f t="shared" si="26"/>
        <v>8.4839999999999804</v>
      </c>
    </row>
    <row r="382" spans="1:17" x14ac:dyDescent="0.35">
      <c r="A382" s="1" t="str">
        <f t="shared" si="23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'2021 Regulation-down-PreSCR811'!$I23</f>
        <v>438.56700000000001</v>
      </c>
      <c r="H382" s="7">
        <f>'2021 Regulation-down-PostSCR811'!$I23</f>
        <v>449.17200000000003</v>
      </c>
      <c r="I382" s="7">
        <f t="shared" si="24"/>
        <v>13</v>
      </c>
      <c r="J382" s="7">
        <f t="shared" si="25"/>
        <v>13.432999999999993</v>
      </c>
      <c r="K382" s="7">
        <f t="shared" si="26"/>
        <v>2.8279999999999745</v>
      </c>
    </row>
    <row r="383" spans="1:17" x14ac:dyDescent="0.35">
      <c r="A383" s="1" t="str">
        <f t="shared" si="23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'2021 Regulation-down-PreSCR811'!$I24</f>
        <v>568.29300000000001</v>
      </c>
      <c r="H383" s="7">
        <f>'2021 Regulation-down-PostSCR811'!$I24</f>
        <v>569</v>
      </c>
      <c r="I383" s="7">
        <f t="shared" si="24"/>
        <v>7</v>
      </c>
      <c r="J383" s="7">
        <f t="shared" si="25"/>
        <v>0.70699999999999363</v>
      </c>
      <c r="K383" s="7">
        <f t="shared" si="26"/>
        <v>0</v>
      </c>
    </row>
    <row r="384" spans="1:17" x14ac:dyDescent="0.35">
      <c r="A384" s="1" t="str">
        <f t="shared" si="23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'2021 Regulation-down-PreSCR811'!$I25</f>
        <v>588</v>
      </c>
      <c r="H384" s="7">
        <f>'2021 Regulation-down-PostSCR811'!$I25</f>
        <v>588</v>
      </c>
      <c r="I384" s="7">
        <f t="shared" si="24"/>
        <v>6</v>
      </c>
      <c r="J384" s="7">
        <f t="shared" si="25"/>
        <v>0</v>
      </c>
      <c r="K384" s="7">
        <f t="shared" si="26"/>
        <v>0</v>
      </c>
    </row>
    <row r="385" spans="1:11" x14ac:dyDescent="0.35">
      <c r="A385" s="1" t="str">
        <f t="shared" si="23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'2021 Regulation-down-PreSCR811'!$I26</f>
        <v>528</v>
      </c>
      <c r="H385" s="7">
        <f>'2021 Regulation-down-PostSCR811'!$I26</f>
        <v>528</v>
      </c>
      <c r="I385" s="7">
        <f t="shared" si="24"/>
        <v>8</v>
      </c>
      <c r="J385" s="7">
        <f t="shared" si="25"/>
        <v>0</v>
      </c>
      <c r="K385" s="7">
        <f t="shared" si="26"/>
        <v>0</v>
      </c>
    </row>
    <row r="386" spans="1:11" x14ac:dyDescent="0.35">
      <c r="A386" s="1" t="str">
        <f t="shared" si="23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0</v>
      </c>
      <c r="G386" s="7">
        <f>'2021 Regulation-up-PreSCR811'!$J3</f>
        <v>0</v>
      </c>
      <c r="H386" s="7">
        <f>'2021 Regulation-up-PostSCR811'!$J3</f>
        <v>0</v>
      </c>
      <c r="I386" s="7">
        <f t="shared" si="24"/>
        <v>238</v>
      </c>
      <c r="J386" s="7">
        <f t="shared" si="25"/>
        <v>0</v>
      </c>
      <c r="K386" s="7">
        <f t="shared" si="26"/>
        <v>0</v>
      </c>
    </row>
    <row r="387" spans="1:11" x14ac:dyDescent="0.35">
      <c r="A387" s="1" t="str">
        <f t="shared" ref="A387:A450" si="27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0</v>
      </c>
      <c r="G387" s="7">
        <f>'2021 Regulation-up-PreSCR811'!$J4</f>
        <v>0</v>
      </c>
      <c r="H387" s="7">
        <f>'2021 Regulation-up-PostSCR811'!$J4</f>
        <v>0</v>
      </c>
      <c r="I387" s="7">
        <f t="shared" ref="I387:I450" si="28">ABS(F387-E387)</f>
        <v>165</v>
      </c>
      <c r="J387" s="7">
        <f t="shared" ref="J387:J450" si="29">ABS(G387-F387)</f>
        <v>0</v>
      </c>
      <c r="K387" s="7">
        <f t="shared" ref="K387:K450" si="30">ABS(H387-F387)</f>
        <v>0</v>
      </c>
    </row>
    <row r="388" spans="1:11" x14ac:dyDescent="0.35">
      <c r="A388" s="1" t="str">
        <f t="shared" si="27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0</v>
      </c>
      <c r="G388" s="7">
        <f>'2021 Regulation-up-PreSCR811'!$J5</f>
        <v>0</v>
      </c>
      <c r="H388" s="7">
        <f>'2021 Regulation-up-PostSCR811'!$J5</f>
        <v>0</v>
      </c>
      <c r="I388" s="7">
        <f t="shared" si="28"/>
        <v>137</v>
      </c>
      <c r="J388" s="7">
        <f t="shared" si="29"/>
        <v>0</v>
      </c>
      <c r="K388" s="7">
        <f t="shared" si="30"/>
        <v>0</v>
      </c>
    </row>
    <row r="389" spans="1:11" x14ac:dyDescent="0.35">
      <c r="A389" s="1" t="str">
        <f t="shared" si="27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0</v>
      </c>
      <c r="G389" s="7">
        <f>'2021 Regulation-up-PreSCR811'!$J6</f>
        <v>0</v>
      </c>
      <c r="H389" s="7">
        <f>'2021 Regulation-up-PostSCR811'!$J6</f>
        <v>0</v>
      </c>
      <c r="I389" s="7">
        <f t="shared" si="28"/>
        <v>176</v>
      </c>
      <c r="J389" s="7">
        <f t="shared" si="29"/>
        <v>0</v>
      </c>
      <c r="K389" s="7">
        <f t="shared" si="30"/>
        <v>0</v>
      </c>
    </row>
    <row r="390" spans="1:11" x14ac:dyDescent="0.35">
      <c r="A390" s="1" t="str">
        <f t="shared" si="27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0</v>
      </c>
      <c r="G390" s="7">
        <f>'2021 Regulation-up-PreSCR811'!$J7</f>
        <v>0</v>
      </c>
      <c r="H390" s="7">
        <f>'2021 Regulation-up-PostSCR811'!$J7</f>
        <v>0</v>
      </c>
      <c r="I390" s="7">
        <f t="shared" si="28"/>
        <v>245</v>
      </c>
      <c r="J390" s="7">
        <f t="shared" si="29"/>
        <v>0</v>
      </c>
      <c r="K390" s="7">
        <f t="shared" si="30"/>
        <v>0</v>
      </c>
    </row>
    <row r="391" spans="1:11" x14ac:dyDescent="0.35">
      <c r="A391" s="1" t="str">
        <f t="shared" si="27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0</v>
      </c>
      <c r="G391" s="7">
        <f>'2021 Regulation-up-PreSCR811'!$J8</f>
        <v>0</v>
      </c>
      <c r="H391" s="7">
        <f>'2021 Regulation-up-PostSCR811'!$J8</f>
        <v>0</v>
      </c>
      <c r="I391" s="7">
        <f t="shared" si="28"/>
        <v>427</v>
      </c>
      <c r="J391" s="7">
        <f t="shared" si="29"/>
        <v>0</v>
      </c>
      <c r="K391" s="7">
        <f t="shared" si="30"/>
        <v>0</v>
      </c>
    </row>
    <row r="392" spans="1:11" x14ac:dyDescent="0.35">
      <c r="A392" s="1" t="str">
        <f t="shared" si="27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0</v>
      </c>
      <c r="G392" s="7">
        <f>'2021 Regulation-up-PreSCR811'!$J9</f>
        <v>0</v>
      </c>
      <c r="H392" s="7">
        <f>'2021 Regulation-up-PostSCR811'!$J9</f>
        <v>0</v>
      </c>
      <c r="I392" s="7">
        <f t="shared" si="28"/>
        <v>570</v>
      </c>
      <c r="J392" s="7">
        <f t="shared" si="29"/>
        <v>0</v>
      </c>
      <c r="K392" s="7">
        <f t="shared" si="30"/>
        <v>0</v>
      </c>
    </row>
    <row r="393" spans="1:11" x14ac:dyDescent="0.35">
      <c r="A393" s="1" t="str">
        <f t="shared" si="27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0</v>
      </c>
      <c r="G393" s="7">
        <f>'2021 Regulation-up-PreSCR811'!$J10</f>
        <v>0</v>
      </c>
      <c r="H393" s="7">
        <f>'2021 Regulation-up-PostSCR811'!$J10</f>
        <v>0</v>
      </c>
      <c r="I393" s="7">
        <f t="shared" si="28"/>
        <v>314</v>
      </c>
      <c r="J393" s="7">
        <f t="shared" si="29"/>
        <v>0</v>
      </c>
      <c r="K393" s="7">
        <f t="shared" si="30"/>
        <v>0</v>
      </c>
    </row>
    <row r="394" spans="1:11" x14ac:dyDescent="0.35">
      <c r="A394" s="1" t="str">
        <f t="shared" si="27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0</v>
      </c>
      <c r="G394" s="7">
        <f>'2021 Regulation-up-PreSCR811'!$J11</f>
        <v>0</v>
      </c>
      <c r="H394" s="7">
        <f>'2021 Regulation-up-PostSCR811'!$J11</f>
        <v>0</v>
      </c>
      <c r="I394" s="7">
        <f t="shared" si="28"/>
        <v>428</v>
      </c>
      <c r="J394" s="7">
        <f t="shared" si="29"/>
        <v>0</v>
      </c>
      <c r="K394" s="7">
        <f t="shared" si="30"/>
        <v>0</v>
      </c>
    </row>
    <row r="395" spans="1:11" x14ac:dyDescent="0.35">
      <c r="A395" s="1" t="str">
        <f t="shared" si="27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0</v>
      </c>
      <c r="G395" s="7">
        <f>'2021 Regulation-up-PreSCR811'!$J12</f>
        <v>0</v>
      </c>
      <c r="H395" s="7">
        <f>'2021 Regulation-up-PostSCR811'!$J12</f>
        <v>0</v>
      </c>
      <c r="I395" s="7">
        <f t="shared" si="28"/>
        <v>474</v>
      </c>
      <c r="J395" s="7">
        <f t="shared" si="29"/>
        <v>0</v>
      </c>
      <c r="K395" s="7">
        <f t="shared" si="30"/>
        <v>0</v>
      </c>
    </row>
    <row r="396" spans="1:11" x14ac:dyDescent="0.35">
      <c r="A396" s="1" t="str">
        <f t="shared" si="27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0</v>
      </c>
      <c r="G396" s="7">
        <f>'2021 Regulation-up-PreSCR811'!$J13</f>
        <v>0</v>
      </c>
      <c r="H396" s="7">
        <f>'2021 Regulation-up-PostSCR811'!$J13</f>
        <v>0</v>
      </c>
      <c r="I396" s="7">
        <f t="shared" si="28"/>
        <v>468</v>
      </c>
      <c r="J396" s="7">
        <f t="shared" si="29"/>
        <v>0</v>
      </c>
      <c r="K396" s="7">
        <f t="shared" si="30"/>
        <v>0</v>
      </c>
    </row>
    <row r="397" spans="1:11" x14ac:dyDescent="0.35">
      <c r="A397" s="1" t="str">
        <f t="shared" si="27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0</v>
      </c>
      <c r="G397" s="7">
        <f>'2021 Regulation-up-PreSCR811'!$J14</f>
        <v>0</v>
      </c>
      <c r="H397" s="7">
        <f>'2021 Regulation-up-PostSCR811'!$J14</f>
        <v>0</v>
      </c>
      <c r="I397" s="7">
        <f t="shared" si="28"/>
        <v>484</v>
      </c>
      <c r="J397" s="7">
        <f t="shared" si="29"/>
        <v>0</v>
      </c>
      <c r="K397" s="7">
        <f t="shared" si="30"/>
        <v>0</v>
      </c>
    </row>
    <row r="398" spans="1:11" x14ac:dyDescent="0.35">
      <c r="A398" s="1" t="str">
        <f t="shared" si="27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0</v>
      </c>
      <c r="G398" s="7">
        <f>'2021 Regulation-up-PreSCR811'!$J15</f>
        <v>0</v>
      </c>
      <c r="H398" s="7">
        <f>'2021 Regulation-up-PostSCR811'!$J15</f>
        <v>0</v>
      </c>
      <c r="I398" s="7">
        <f t="shared" si="28"/>
        <v>460</v>
      </c>
      <c r="J398" s="7">
        <f t="shared" si="29"/>
        <v>0</v>
      </c>
      <c r="K398" s="7">
        <f t="shared" si="30"/>
        <v>0</v>
      </c>
    </row>
    <row r="399" spans="1:11" x14ac:dyDescent="0.35">
      <c r="A399" s="1" t="str">
        <f t="shared" si="27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0</v>
      </c>
      <c r="G399" s="7">
        <f>'2021 Regulation-up-PreSCR811'!$J16</f>
        <v>0</v>
      </c>
      <c r="H399" s="7">
        <f>'2021 Regulation-up-PostSCR811'!$J16</f>
        <v>0</v>
      </c>
      <c r="I399" s="7">
        <f t="shared" si="28"/>
        <v>394</v>
      </c>
      <c r="J399" s="7">
        <f t="shared" si="29"/>
        <v>0</v>
      </c>
      <c r="K399" s="7">
        <f t="shared" si="30"/>
        <v>0</v>
      </c>
    </row>
    <row r="400" spans="1:11" x14ac:dyDescent="0.35">
      <c r="A400" s="1" t="str">
        <f t="shared" si="27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0</v>
      </c>
      <c r="G400" s="7">
        <f>'2021 Regulation-up-PreSCR811'!$J17</f>
        <v>0</v>
      </c>
      <c r="H400" s="7">
        <f>'2021 Regulation-up-PostSCR811'!$J17</f>
        <v>0</v>
      </c>
      <c r="I400" s="7">
        <f t="shared" si="28"/>
        <v>332</v>
      </c>
      <c r="J400" s="7">
        <f t="shared" si="29"/>
        <v>0</v>
      </c>
      <c r="K400" s="7">
        <f t="shared" si="30"/>
        <v>0</v>
      </c>
    </row>
    <row r="401" spans="1:11" x14ac:dyDescent="0.35">
      <c r="A401" s="1" t="str">
        <f t="shared" si="27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0</v>
      </c>
      <c r="G401" s="7">
        <f>'2021 Regulation-up-PreSCR811'!$J18</f>
        <v>0</v>
      </c>
      <c r="H401" s="7">
        <f>'2021 Regulation-up-PostSCR811'!$J18</f>
        <v>0</v>
      </c>
      <c r="I401" s="7">
        <f t="shared" si="28"/>
        <v>299</v>
      </c>
      <c r="J401" s="7">
        <f t="shared" si="29"/>
        <v>0</v>
      </c>
      <c r="K401" s="7">
        <f t="shared" si="30"/>
        <v>0</v>
      </c>
    </row>
    <row r="402" spans="1:11" x14ac:dyDescent="0.35">
      <c r="A402" s="1" t="str">
        <f t="shared" si="27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0</v>
      </c>
      <c r="G402" s="7">
        <f>'2021 Regulation-up-PreSCR811'!$J19</f>
        <v>0</v>
      </c>
      <c r="H402" s="7">
        <f>'2021 Regulation-up-PostSCR811'!$J19</f>
        <v>0</v>
      </c>
      <c r="I402" s="7">
        <f t="shared" si="28"/>
        <v>258</v>
      </c>
      <c r="J402" s="7">
        <f t="shared" si="29"/>
        <v>0</v>
      </c>
      <c r="K402" s="7">
        <f t="shared" si="30"/>
        <v>0</v>
      </c>
    </row>
    <row r="403" spans="1:11" x14ac:dyDescent="0.35">
      <c r="A403" s="1" t="str">
        <f t="shared" si="27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0</v>
      </c>
      <c r="G403" s="7">
        <f>'2021 Regulation-up-PreSCR811'!$J20</f>
        <v>0</v>
      </c>
      <c r="H403" s="7">
        <f>'2021 Regulation-up-PostSCR811'!$J20</f>
        <v>0</v>
      </c>
      <c r="I403" s="7">
        <f t="shared" si="28"/>
        <v>216</v>
      </c>
      <c r="J403" s="7">
        <f t="shared" si="29"/>
        <v>0</v>
      </c>
      <c r="K403" s="7">
        <f t="shared" si="30"/>
        <v>0</v>
      </c>
    </row>
    <row r="404" spans="1:11" x14ac:dyDescent="0.35">
      <c r="A404" s="1" t="str">
        <f t="shared" si="27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0</v>
      </c>
      <c r="G404" s="7">
        <f>'2021 Regulation-up-PreSCR811'!$J21</f>
        <v>0</v>
      </c>
      <c r="H404" s="7">
        <f>'2021 Regulation-up-PostSCR811'!$J21</f>
        <v>0</v>
      </c>
      <c r="I404" s="7">
        <f t="shared" si="28"/>
        <v>202</v>
      </c>
      <c r="J404" s="7">
        <f t="shared" si="29"/>
        <v>0</v>
      </c>
      <c r="K404" s="7">
        <f t="shared" si="30"/>
        <v>0</v>
      </c>
    </row>
    <row r="405" spans="1:11" x14ac:dyDescent="0.35">
      <c r="A405" s="1" t="str">
        <f t="shared" si="27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0</v>
      </c>
      <c r="G405" s="7">
        <f>'2021 Regulation-up-PreSCR811'!$J22</f>
        <v>0</v>
      </c>
      <c r="H405" s="7">
        <f>'2021 Regulation-up-PostSCR811'!$J22</f>
        <v>0</v>
      </c>
      <c r="I405" s="7">
        <f t="shared" si="28"/>
        <v>265</v>
      </c>
      <c r="J405" s="7">
        <f t="shared" si="29"/>
        <v>0</v>
      </c>
      <c r="K405" s="7">
        <f t="shared" si="30"/>
        <v>0</v>
      </c>
    </row>
    <row r="406" spans="1:11" x14ac:dyDescent="0.35">
      <c r="A406" s="1" t="str">
        <f t="shared" si="27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0</v>
      </c>
      <c r="G406" s="7">
        <f>'2021 Regulation-up-PreSCR811'!$J23</f>
        <v>0</v>
      </c>
      <c r="H406" s="7">
        <f>'2021 Regulation-up-PostSCR811'!$J23</f>
        <v>0</v>
      </c>
      <c r="I406" s="7">
        <f t="shared" si="28"/>
        <v>169</v>
      </c>
      <c r="J406" s="7">
        <f t="shared" si="29"/>
        <v>0</v>
      </c>
      <c r="K406" s="7">
        <f t="shared" si="30"/>
        <v>0</v>
      </c>
    </row>
    <row r="407" spans="1:11" x14ac:dyDescent="0.35">
      <c r="A407" s="1" t="str">
        <f t="shared" si="27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0</v>
      </c>
      <c r="G407" s="7">
        <f>'2021 Regulation-up-PreSCR811'!$J24</f>
        <v>0</v>
      </c>
      <c r="H407" s="7">
        <f>'2021 Regulation-up-PostSCR811'!$J24</f>
        <v>0</v>
      </c>
      <c r="I407" s="7">
        <f t="shared" si="28"/>
        <v>185</v>
      </c>
      <c r="J407" s="7">
        <f t="shared" si="29"/>
        <v>0</v>
      </c>
      <c r="K407" s="7">
        <f t="shared" si="30"/>
        <v>0</v>
      </c>
    </row>
    <row r="408" spans="1:11" x14ac:dyDescent="0.35">
      <c r="A408" s="1" t="str">
        <f t="shared" si="27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0</v>
      </c>
      <c r="G408" s="7">
        <f>'2021 Regulation-up-PreSCR811'!$J25</f>
        <v>0</v>
      </c>
      <c r="H408" s="7">
        <f>'2021 Regulation-up-PostSCR811'!$J25</f>
        <v>0</v>
      </c>
      <c r="I408" s="7">
        <f t="shared" si="28"/>
        <v>227</v>
      </c>
      <c r="J408" s="7">
        <f t="shared" si="29"/>
        <v>0</v>
      </c>
      <c r="K408" s="7">
        <f t="shared" si="30"/>
        <v>0</v>
      </c>
    </row>
    <row r="409" spans="1:11" x14ac:dyDescent="0.35">
      <c r="A409" s="1" t="str">
        <f t="shared" si="27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0</v>
      </c>
      <c r="G409" s="7">
        <f>'2021 Regulation-up-PreSCR811'!$J26</f>
        <v>0</v>
      </c>
      <c r="H409" s="7">
        <f>'2021 Regulation-up-PostSCR811'!$J26</f>
        <v>0</v>
      </c>
      <c r="I409" s="7">
        <f t="shared" si="28"/>
        <v>245</v>
      </c>
      <c r="J409" s="7">
        <f t="shared" si="29"/>
        <v>0</v>
      </c>
      <c r="K409" s="7">
        <f t="shared" si="30"/>
        <v>0</v>
      </c>
    </row>
    <row r="410" spans="1:11" x14ac:dyDescent="0.35">
      <c r="A410" s="1" t="str">
        <f t="shared" si="27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0</v>
      </c>
      <c r="G410" s="7">
        <f>'2021 Regulation-down-PreSCR811'!$J3</f>
        <v>0</v>
      </c>
      <c r="H410" s="7">
        <f>'2021 Regulation-down-PostSCR811'!$J3</f>
        <v>0</v>
      </c>
      <c r="I410" s="7">
        <f t="shared" si="28"/>
        <v>393</v>
      </c>
      <c r="J410" s="7">
        <f t="shared" si="29"/>
        <v>0</v>
      </c>
      <c r="K410" s="7">
        <f t="shared" si="30"/>
        <v>0</v>
      </c>
    </row>
    <row r="411" spans="1:11" x14ac:dyDescent="0.35">
      <c r="A411" s="1" t="str">
        <f t="shared" si="27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0</v>
      </c>
      <c r="G411" s="7">
        <f>'2021 Regulation-down-PreSCR811'!$J4</f>
        <v>0</v>
      </c>
      <c r="H411" s="7">
        <f>'2021 Regulation-down-PostSCR811'!$J4</f>
        <v>0</v>
      </c>
      <c r="I411" s="7">
        <f t="shared" si="28"/>
        <v>289</v>
      </c>
      <c r="J411" s="7">
        <f t="shared" si="29"/>
        <v>0</v>
      </c>
      <c r="K411" s="7">
        <f t="shared" si="30"/>
        <v>0</v>
      </c>
    </row>
    <row r="412" spans="1:11" x14ac:dyDescent="0.35">
      <c r="A412" s="1" t="str">
        <f t="shared" si="27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0</v>
      </c>
      <c r="G412" s="7">
        <f>'2021 Regulation-down-PreSCR811'!$J5</f>
        <v>0</v>
      </c>
      <c r="H412" s="7">
        <f>'2021 Regulation-down-PostSCR811'!$J5</f>
        <v>0</v>
      </c>
      <c r="I412" s="7">
        <f t="shared" si="28"/>
        <v>231</v>
      </c>
      <c r="J412" s="7">
        <f t="shared" si="29"/>
        <v>0</v>
      </c>
      <c r="K412" s="7">
        <f t="shared" si="30"/>
        <v>0</v>
      </c>
    </row>
    <row r="413" spans="1:11" x14ac:dyDescent="0.35">
      <c r="A413" s="1" t="str">
        <f t="shared" si="27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0</v>
      </c>
      <c r="G413" s="7">
        <f>'2021 Regulation-down-PreSCR811'!$J6</f>
        <v>0</v>
      </c>
      <c r="H413" s="7">
        <f>'2021 Regulation-down-PostSCR811'!$J6</f>
        <v>0</v>
      </c>
      <c r="I413" s="7">
        <f t="shared" si="28"/>
        <v>171</v>
      </c>
      <c r="J413" s="7">
        <f t="shared" si="29"/>
        <v>0</v>
      </c>
      <c r="K413" s="7">
        <f t="shared" si="30"/>
        <v>0</v>
      </c>
    </row>
    <row r="414" spans="1:11" x14ac:dyDescent="0.35">
      <c r="A414" s="1" t="str">
        <f t="shared" si="27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0</v>
      </c>
      <c r="G414" s="7">
        <f>'2021 Regulation-down-PreSCR811'!$J7</f>
        <v>0</v>
      </c>
      <c r="H414" s="7">
        <f>'2021 Regulation-down-PostSCR811'!$J7</f>
        <v>0</v>
      </c>
      <c r="I414" s="7">
        <f t="shared" si="28"/>
        <v>162</v>
      </c>
      <c r="J414" s="7">
        <f t="shared" si="29"/>
        <v>0</v>
      </c>
      <c r="K414" s="7">
        <f t="shared" si="30"/>
        <v>0</v>
      </c>
    </row>
    <row r="415" spans="1:11" x14ac:dyDescent="0.35">
      <c r="A415" s="1" t="str">
        <f t="shared" si="27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0</v>
      </c>
      <c r="G415" s="7">
        <f>'2021 Regulation-down-PreSCR811'!$J8</f>
        <v>0</v>
      </c>
      <c r="H415" s="7">
        <f>'2021 Regulation-down-PostSCR811'!$J8</f>
        <v>0</v>
      </c>
      <c r="I415" s="7">
        <f t="shared" si="28"/>
        <v>183</v>
      </c>
      <c r="J415" s="7">
        <f t="shared" si="29"/>
        <v>0</v>
      </c>
      <c r="K415" s="7">
        <f t="shared" si="30"/>
        <v>0</v>
      </c>
    </row>
    <row r="416" spans="1:11" x14ac:dyDescent="0.35">
      <c r="A416" s="1" t="str">
        <f t="shared" si="27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0</v>
      </c>
      <c r="G416" s="7">
        <f>'2021 Regulation-down-PreSCR811'!$J9</f>
        <v>0</v>
      </c>
      <c r="H416" s="7">
        <f>'2021 Regulation-down-PostSCR811'!$J9</f>
        <v>0</v>
      </c>
      <c r="I416" s="7">
        <f t="shared" si="28"/>
        <v>158</v>
      </c>
      <c r="J416" s="7">
        <f t="shared" si="29"/>
        <v>0</v>
      </c>
      <c r="K416" s="7">
        <f t="shared" si="30"/>
        <v>0</v>
      </c>
    </row>
    <row r="417" spans="1:11" x14ac:dyDescent="0.35">
      <c r="A417" s="1" t="str">
        <f t="shared" si="27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0</v>
      </c>
      <c r="G417" s="7">
        <f>'2021 Regulation-down-PreSCR811'!$J10</f>
        <v>0</v>
      </c>
      <c r="H417" s="7">
        <f>'2021 Regulation-down-PostSCR811'!$J10</f>
        <v>0</v>
      </c>
      <c r="I417" s="7">
        <f t="shared" si="28"/>
        <v>218</v>
      </c>
      <c r="J417" s="7">
        <f t="shared" si="29"/>
        <v>0</v>
      </c>
      <c r="K417" s="7">
        <f t="shared" si="30"/>
        <v>0</v>
      </c>
    </row>
    <row r="418" spans="1:11" x14ac:dyDescent="0.35">
      <c r="A418" s="1" t="str">
        <f t="shared" si="27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0</v>
      </c>
      <c r="G418" s="7">
        <f>'2021 Regulation-down-PreSCR811'!$J11</f>
        <v>0</v>
      </c>
      <c r="H418" s="7">
        <f>'2021 Regulation-down-PostSCR811'!$J11</f>
        <v>0</v>
      </c>
      <c r="I418" s="7">
        <f t="shared" si="28"/>
        <v>246</v>
      </c>
      <c r="J418" s="7">
        <f t="shared" si="29"/>
        <v>0</v>
      </c>
      <c r="K418" s="7">
        <f t="shared" si="30"/>
        <v>0</v>
      </c>
    </row>
    <row r="419" spans="1:11" x14ac:dyDescent="0.35">
      <c r="A419" s="1" t="str">
        <f t="shared" si="27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0</v>
      </c>
      <c r="G419" s="7">
        <f>'2021 Regulation-down-PreSCR811'!$J12</f>
        <v>0</v>
      </c>
      <c r="H419" s="7">
        <f>'2021 Regulation-down-PostSCR811'!$J12</f>
        <v>0</v>
      </c>
      <c r="I419" s="7">
        <f t="shared" si="28"/>
        <v>295</v>
      </c>
      <c r="J419" s="7">
        <f t="shared" si="29"/>
        <v>0</v>
      </c>
      <c r="K419" s="7">
        <f t="shared" si="30"/>
        <v>0</v>
      </c>
    </row>
    <row r="420" spans="1:11" x14ac:dyDescent="0.35">
      <c r="A420" s="1" t="str">
        <f t="shared" si="27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0</v>
      </c>
      <c r="G420" s="7">
        <f>'2021 Regulation-down-PreSCR811'!$J13</f>
        <v>0</v>
      </c>
      <c r="H420" s="7">
        <f>'2021 Regulation-down-PostSCR811'!$J13</f>
        <v>0</v>
      </c>
      <c r="I420" s="7">
        <f t="shared" si="28"/>
        <v>485</v>
      </c>
      <c r="J420" s="7">
        <f t="shared" si="29"/>
        <v>0</v>
      </c>
      <c r="K420" s="7">
        <f t="shared" si="30"/>
        <v>0</v>
      </c>
    </row>
    <row r="421" spans="1:11" x14ac:dyDescent="0.35">
      <c r="A421" s="1" t="str">
        <f t="shared" si="27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0</v>
      </c>
      <c r="G421" s="7">
        <f>'2021 Regulation-down-PreSCR811'!$J14</f>
        <v>0</v>
      </c>
      <c r="H421" s="7">
        <f>'2021 Regulation-down-PostSCR811'!$J14</f>
        <v>0</v>
      </c>
      <c r="I421" s="7">
        <f t="shared" si="28"/>
        <v>252</v>
      </c>
      <c r="J421" s="7">
        <f t="shared" si="29"/>
        <v>0</v>
      </c>
      <c r="K421" s="7">
        <f t="shared" si="30"/>
        <v>0</v>
      </c>
    </row>
    <row r="422" spans="1:11" x14ac:dyDescent="0.35">
      <c r="A422" s="1" t="str">
        <f t="shared" si="27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0</v>
      </c>
      <c r="G422" s="7">
        <f>'2021 Regulation-down-PreSCR811'!$J15</f>
        <v>0</v>
      </c>
      <c r="H422" s="7">
        <f>'2021 Regulation-down-PostSCR811'!$J15</f>
        <v>0</v>
      </c>
      <c r="I422" s="7">
        <f t="shared" si="28"/>
        <v>186</v>
      </c>
      <c r="J422" s="7">
        <f t="shared" si="29"/>
        <v>0</v>
      </c>
      <c r="K422" s="7">
        <f t="shared" si="30"/>
        <v>0</v>
      </c>
    </row>
    <row r="423" spans="1:11" x14ac:dyDescent="0.35">
      <c r="A423" s="1" t="str">
        <f t="shared" si="27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0</v>
      </c>
      <c r="G423" s="7">
        <f>'2021 Regulation-down-PreSCR811'!$J16</f>
        <v>0</v>
      </c>
      <c r="H423" s="7">
        <f>'2021 Regulation-down-PostSCR811'!$J16</f>
        <v>0</v>
      </c>
      <c r="I423" s="7">
        <f t="shared" si="28"/>
        <v>199</v>
      </c>
      <c r="J423" s="7">
        <f t="shared" si="29"/>
        <v>0</v>
      </c>
      <c r="K423" s="7">
        <f t="shared" si="30"/>
        <v>0</v>
      </c>
    </row>
    <row r="424" spans="1:11" x14ac:dyDescent="0.35">
      <c r="A424" s="1" t="str">
        <f t="shared" si="27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0</v>
      </c>
      <c r="G424" s="7">
        <f>'2021 Regulation-down-PreSCR811'!$J17</f>
        <v>0</v>
      </c>
      <c r="H424" s="7">
        <f>'2021 Regulation-down-PostSCR811'!$J17</f>
        <v>0</v>
      </c>
      <c r="I424" s="7">
        <f t="shared" si="28"/>
        <v>172</v>
      </c>
      <c r="J424" s="7">
        <f t="shared" si="29"/>
        <v>0</v>
      </c>
      <c r="K424" s="7">
        <f t="shared" si="30"/>
        <v>0</v>
      </c>
    </row>
    <row r="425" spans="1:11" x14ac:dyDescent="0.35">
      <c r="A425" s="1" t="str">
        <f t="shared" si="27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0</v>
      </c>
      <c r="G425" s="7">
        <f>'2021 Regulation-down-PreSCR811'!$J18</f>
        <v>0</v>
      </c>
      <c r="H425" s="7">
        <f>'2021 Regulation-down-PostSCR811'!$J18</f>
        <v>0</v>
      </c>
      <c r="I425" s="7">
        <f t="shared" si="28"/>
        <v>221</v>
      </c>
      <c r="J425" s="7">
        <f t="shared" si="29"/>
        <v>0</v>
      </c>
      <c r="K425" s="7">
        <f t="shared" si="30"/>
        <v>0</v>
      </c>
    </row>
    <row r="426" spans="1:11" x14ac:dyDescent="0.35">
      <c r="A426" s="1" t="str">
        <f t="shared" si="27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0</v>
      </c>
      <c r="G426" s="7">
        <f>'2021 Regulation-down-PreSCR811'!$J19</f>
        <v>0</v>
      </c>
      <c r="H426" s="7">
        <f>'2021 Regulation-down-PostSCR811'!$J19</f>
        <v>0</v>
      </c>
      <c r="I426" s="7">
        <f t="shared" si="28"/>
        <v>258</v>
      </c>
      <c r="J426" s="7">
        <f t="shared" si="29"/>
        <v>0</v>
      </c>
      <c r="K426" s="7">
        <f t="shared" si="30"/>
        <v>0</v>
      </c>
    </row>
    <row r="427" spans="1:11" x14ac:dyDescent="0.35">
      <c r="A427" s="1" t="str">
        <f t="shared" si="27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0</v>
      </c>
      <c r="G427" s="7">
        <f>'2021 Regulation-down-PreSCR811'!$J20</f>
        <v>0</v>
      </c>
      <c r="H427" s="7">
        <f>'2021 Regulation-down-PostSCR811'!$J20</f>
        <v>0</v>
      </c>
      <c r="I427" s="7">
        <f t="shared" si="28"/>
        <v>341</v>
      </c>
      <c r="J427" s="7">
        <f t="shared" si="29"/>
        <v>0</v>
      </c>
      <c r="K427" s="7">
        <f t="shared" si="30"/>
        <v>0</v>
      </c>
    </row>
    <row r="428" spans="1:11" x14ac:dyDescent="0.35">
      <c r="A428" s="1" t="str">
        <f t="shared" si="27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0</v>
      </c>
      <c r="G428" s="7">
        <f>'2021 Regulation-down-PreSCR811'!$J21</f>
        <v>0</v>
      </c>
      <c r="H428" s="7">
        <f>'2021 Regulation-down-PostSCR811'!$J21</f>
        <v>0</v>
      </c>
      <c r="I428" s="7">
        <f t="shared" si="28"/>
        <v>433</v>
      </c>
      <c r="J428" s="7">
        <f t="shared" si="29"/>
        <v>0</v>
      </c>
      <c r="K428" s="7">
        <f t="shared" si="30"/>
        <v>0</v>
      </c>
    </row>
    <row r="429" spans="1:11" x14ac:dyDescent="0.35">
      <c r="A429" s="1" t="str">
        <f t="shared" si="27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0</v>
      </c>
      <c r="G429" s="7">
        <f>'2021 Regulation-down-PreSCR811'!$J22</f>
        <v>0</v>
      </c>
      <c r="H429" s="7">
        <f>'2021 Regulation-down-PostSCR811'!$J22</f>
        <v>0</v>
      </c>
      <c r="I429" s="7">
        <f t="shared" si="28"/>
        <v>359</v>
      </c>
      <c r="J429" s="7">
        <f t="shared" si="29"/>
        <v>0</v>
      </c>
      <c r="K429" s="7">
        <f t="shared" si="30"/>
        <v>0</v>
      </c>
    </row>
    <row r="430" spans="1:11" x14ac:dyDescent="0.35">
      <c r="A430" s="1" t="str">
        <f t="shared" si="27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0</v>
      </c>
      <c r="G430" s="7">
        <f>'2021 Regulation-down-PreSCR811'!$J23</f>
        <v>0</v>
      </c>
      <c r="H430" s="7">
        <f>'2021 Regulation-down-PostSCR811'!$J23</f>
        <v>0</v>
      </c>
      <c r="I430" s="7">
        <f t="shared" si="28"/>
        <v>480</v>
      </c>
      <c r="J430" s="7">
        <f t="shared" si="29"/>
        <v>0</v>
      </c>
      <c r="K430" s="7">
        <f t="shared" si="30"/>
        <v>0</v>
      </c>
    </row>
    <row r="431" spans="1:11" x14ac:dyDescent="0.35">
      <c r="A431" s="1" t="str">
        <f t="shared" si="27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0</v>
      </c>
      <c r="G431" s="7">
        <f>'2021 Regulation-down-PreSCR811'!$J24</f>
        <v>0</v>
      </c>
      <c r="H431" s="7">
        <f>'2021 Regulation-down-PostSCR811'!$J24</f>
        <v>0</v>
      </c>
      <c r="I431" s="7">
        <f t="shared" si="28"/>
        <v>532</v>
      </c>
      <c r="J431" s="7">
        <f t="shared" si="29"/>
        <v>0</v>
      </c>
      <c r="K431" s="7">
        <f t="shared" si="30"/>
        <v>0</v>
      </c>
    </row>
    <row r="432" spans="1:11" x14ac:dyDescent="0.35">
      <c r="A432" s="1" t="str">
        <f t="shared" si="27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0</v>
      </c>
      <c r="G432" s="7">
        <f>'2021 Regulation-down-PreSCR811'!$J25</f>
        <v>0</v>
      </c>
      <c r="H432" s="7">
        <f>'2021 Regulation-down-PostSCR811'!$J25</f>
        <v>0</v>
      </c>
      <c r="I432" s="7">
        <f t="shared" si="28"/>
        <v>540</v>
      </c>
      <c r="J432" s="7">
        <f t="shared" si="29"/>
        <v>0</v>
      </c>
      <c r="K432" s="7">
        <f t="shared" si="30"/>
        <v>0</v>
      </c>
    </row>
    <row r="433" spans="1:11" x14ac:dyDescent="0.35">
      <c r="A433" s="1" t="str">
        <f t="shared" si="27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0</v>
      </c>
      <c r="G433" s="7">
        <f>'2021 Regulation-down-PreSCR811'!$J26</f>
        <v>0</v>
      </c>
      <c r="H433" s="7">
        <f>'2021 Regulation-down-PostSCR811'!$J26</f>
        <v>0</v>
      </c>
      <c r="I433" s="7">
        <f t="shared" si="28"/>
        <v>502</v>
      </c>
      <c r="J433" s="7">
        <f t="shared" si="29"/>
        <v>0</v>
      </c>
      <c r="K433" s="7">
        <f t="shared" si="30"/>
        <v>0</v>
      </c>
    </row>
    <row r="434" spans="1:11" x14ac:dyDescent="0.35">
      <c r="A434" s="1" t="str">
        <f t="shared" si="27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0</v>
      </c>
      <c r="G434" s="7">
        <f>'2021 Regulation-up-PreSCR811'!$K3</f>
        <v>0</v>
      </c>
      <c r="H434" s="7">
        <f>'2021 Regulation-up-PostSCR811'!$K3</f>
        <v>0</v>
      </c>
      <c r="I434" s="7">
        <f t="shared" si="28"/>
        <v>202</v>
      </c>
      <c r="J434" s="7">
        <f t="shared" si="29"/>
        <v>0</v>
      </c>
      <c r="K434" s="7">
        <f t="shared" si="30"/>
        <v>0</v>
      </c>
    </row>
    <row r="435" spans="1:11" x14ac:dyDescent="0.35">
      <c r="A435" s="1" t="str">
        <f t="shared" si="27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0</v>
      </c>
      <c r="G435" s="7">
        <f>'2021 Regulation-up-PreSCR811'!$K4</f>
        <v>0</v>
      </c>
      <c r="H435" s="7">
        <f>'2021 Regulation-up-PostSCR811'!$K4</f>
        <v>0</v>
      </c>
      <c r="I435" s="7">
        <f t="shared" si="28"/>
        <v>163</v>
      </c>
      <c r="J435" s="7">
        <f t="shared" si="29"/>
        <v>0</v>
      </c>
      <c r="K435" s="7">
        <f t="shared" si="30"/>
        <v>0</v>
      </c>
    </row>
    <row r="436" spans="1:11" x14ac:dyDescent="0.35">
      <c r="A436" s="1" t="str">
        <f t="shared" si="27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0</v>
      </c>
      <c r="G436" s="7">
        <f>'2021 Regulation-up-PreSCR811'!$K5</f>
        <v>0</v>
      </c>
      <c r="H436" s="7">
        <f>'2021 Regulation-up-PostSCR811'!$K5</f>
        <v>0</v>
      </c>
      <c r="I436" s="7">
        <f t="shared" si="28"/>
        <v>159</v>
      </c>
      <c r="J436" s="7">
        <f t="shared" si="29"/>
        <v>0</v>
      </c>
      <c r="K436" s="7">
        <f t="shared" si="30"/>
        <v>0</v>
      </c>
    </row>
    <row r="437" spans="1:11" x14ac:dyDescent="0.35">
      <c r="A437" s="1" t="str">
        <f t="shared" si="27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0</v>
      </c>
      <c r="G437" s="7">
        <f>'2021 Regulation-up-PreSCR811'!$K6</f>
        <v>0</v>
      </c>
      <c r="H437" s="7">
        <f>'2021 Regulation-up-PostSCR811'!$K6</f>
        <v>0</v>
      </c>
      <c r="I437" s="7">
        <f t="shared" si="28"/>
        <v>207</v>
      </c>
      <c r="J437" s="7">
        <f t="shared" si="29"/>
        <v>0</v>
      </c>
      <c r="K437" s="7">
        <f t="shared" si="30"/>
        <v>0</v>
      </c>
    </row>
    <row r="438" spans="1:11" x14ac:dyDescent="0.35">
      <c r="A438" s="1" t="str">
        <f t="shared" si="27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0</v>
      </c>
      <c r="G438" s="7">
        <f>'2021 Regulation-up-PreSCR811'!$K7</f>
        <v>0</v>
      </c>
      <c r="H438" s="7">
        <f>'2021 Regulation-up-PostSCR811'!$K7</f>
        <v>0</v>
      </c>
      <c r="I438" s="7">
        <f t="shared" si="28"/>
        <v>263</v>
      </c>
      <c r="J438" s="7">
        <f t="shared" si="29"/>
        <v>0</v>
      </c>
      <c r="K438" s="7">
        <f t="shared" si="30"/>
        <v>0</v>
      </c>
    </row>
    <row r="439" spans="1:11" x14ac:dyDescent="0.35">
      <c r="A439" s="1" t="str">
        <f t="shared" si="27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0</v>
      </c>
      <c r="G439" s="7">
        <f>'2021 Regulation-up-PreSCR811'!$K8</f>
        <v>0</v>
      </c>
      <c r="H439" s="7">
        <f>'2021 Regulation-up-PostSCR811'!$K8</f>
        <v>0</v>
      </c>
      <c r="I439" s="7">
        <f t="shared" si="28"/>
        <v>445</v>
      </c>
      <c r="J439" s="7">
        <f t="shared" si="29"/>
        <v>0</v>
      </c>
      <c r="K439" s="7">
        <f t="shared" si="30"/>
        <v>0</v>
      </c>
    </row>
    <row r="440" spans="1:11" x14ac:dyDescent="0.35">
      <c r="A440" s="1" t="str">
        <f t="shared" si="27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0</v>
      </c>
      <c r="G440" s="7">
        <f>'2021 Regulation-up-PreSCR811'!$K9</f>
        <v>0</v>
      </c>
      <c r="H440" s="7">
        <f>'2021 Regulation-up-PostSCR811'!$K9</f>
        <v>0</v>
      </c>
      <c r="I440" s="7">
        <f t="shared" si="28"/>
        <v>585</v>
      </c>
      <c r="J440" s="7">
        <f t="shared" si="29"/>
        <v>0</v>
      </c>
      <c r="K440" s="7">
        <f t="shared" si="30"/>
        <v>0</v>
      </c>
    </row>
    <row r="441" spans="1:11" x14ac:dyDescent="0.35">
      <c r="A441" s="1" t="str">
        <f t="shared" si="27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0</v>
      </c>
      <c r="G441" s="7">
        <f>'2021 Regulation-up-PreSCR811'!$K10</f>
        <v>0</v>
      </c>
      <c r="H441" s="7">
        <f>'2021 Regulation-up-PostSCR811'!$K10</f>
        <v>0</v>
      </c>
      <c r="I441" s="7">
        <f t="shared" si="28"/>
        <v>313</v>
      </c>
      <c r="J441" s="7">
        <f t="shared" si="29"/>
        <v>0</v>
      </c>
      <c r="K441" s="7">
        <f t="shared" si="30"/>
        <v>0</v>
      </c>
    </row>
    <row r="442" spans="1:11" x14ac:dyDescent="0.35">
      <c r="A442" s="1" t="str">
        <f t="shared" si="27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0</v>
      </c>
      <c r="G442" s="7">
        <f>'2021 Regulation-up-PreSCR811'!$K11</f>
        <v>0</v>
      </c>
      <c r="H442" s="7">
        <f>'2021 Regulation-up-PostSCR811'!$K11</f>
        <v>0</v>
      </c>
      <c r="I442" s="7">
        <f t="shared" si="28"/>
        <v>355</v>
      </c>
      <c r="J442" s="7">
        <f t="shared" si="29"/>
        <v>0</v>
      </c>
      <c r="K442" s="7">
        <f t="shared" si="30"/>
        <v>0</v>
      </c>
    </row>
    <row r="443" spans="1:11" x14ac:dyDescent="0.35">
      <c r="A443" s="1" t="str">
        <f t="shared" si="27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0</v>
      </c>
      <c r="G443" s="7">
        <f>'2021 Regulation-up-PreSCR811'!$K12</f>
        <v>0</v>
      </c>
      <c r="H443" s="7">
        <f>'2021 Regulation-up-PostSCR811'!$K12</f>
        <v>0</v>
      </c>
      <c r="I443" s="7">
        <f t="shared" si="28"/>
        <v>362</v>
      </c>
      <c r="J443" s="7">
        <f t="shared" si="29"/>
        <v>0</v>
      </c>
      <c r="K443" s="7">
        <f t="shared" si="30"/>
        <v>0</v>
      </c>
    </row>
    <row r="444" spans="1:11" x14ac:dyDescent="0.35">
      <c r="A444" s="1" t="str">
        <f t="shared" si="27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0</v>
      </c>
      <c r="G444" s="7">
        <f>'2021 Regulation-up-PreSCR811'!$K13</f>
        <v>0</v>
      </c>
      <c r="H444" s="7">
        <f>'2021 Regulation-up-PostSCR811'!$K13</f>
        <v>0</v>
      </c>
      <c r="I444" s="7">
        <f t="shared" si="28"/>
        <v>408</v>
      </c>
      <c r="J444" s="7">
        <f t="shared" si="29"/>
        <v>0</v>
      </c>
      <c r="K444" s="7">
        <f t="shared" si="30"/>
        <v>0</v>
      </c>
    </row>
    <row r="445" spans="1:11" x14ac:dyDescent="0.35">
      <c r="A445" s="1" t="str">
        <f t="shared" si="27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0</v>
      </c>
      <c r="G445" s="7">
        <f>'2021 Regulation-up-PreSCR811'!$K14</f>
        <v>0</v>
      </c>
      <c r="H445" s="7">
        <f>'2021 Regulation-up-PostSCR811'!$K14</f>
        <v>0</v>
      </c>
      <c r="I445" s="7">
        <f t="shared" si="28"/>
        <v>425</v>
      </c>
      <c r="J445" s="7">
        <f t="shared" si="29"/>
        <v>0</v>
      </c>
      <c r="K445" s="7">
        <f t="shared" si="30"/>
        <v>0</v>
      </c>
    </row>
    <row r="446" spans="1:11" x14ac:dyDescent="0.35">
      <c r="A446" s="1" t="str">
        <f t="shared" si="27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0</v>
      </c>
      <c r="G446" s="7">
        <f>'2021 Regulation-up-PreSCR811'!$K15</f>
        <v>0</v>
      </c>
      <c r="H446" s="7">
        <f>'2021 Regulation-up-PostSCR811'!$K15</f>
        <v>0</v>
      </c>
      <c r="I446" s="7">
        <f t="shared" si="28"/>
        <v>490</v>
      </c>
      <c r="J446" s="7">
        <f t="shared" si="29"/>
        <v>0</v>
      </c>
      <c r="K446" s="7">
        <f t="shared" si="30"/>
        <v>0</v>
      </c>
    </row>
    <row r="447" spans="1:11" x14ac:dyDescent="0.35">
      <c r="A447" s="1" t="str">
        <f t="shared" si="27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0</v>
      </c>
      <c r="G447" s="7">
        <f>'2021 Regulation-up-PreSCR811'!$K16</f>
        <v>0</v>
      </c>
      <c r="H447" s="7">
        <f>'2021 Regulation-up-PostSCR811'!$K16</f>
        <v>0</v>
      </c>
      <c r="I447" s="7">
        <f t="shared" si="28"/>
        <v>365</v>
      </c>
      <c r="J447" s="7">
        <f t="shared" si="29"/>
        <v>0</v>
      </c>
      <c r="K447" s="7">
        <f t="shared" si="30"/>
        <v>0</v>
      </c>
    </row>
    <row r="448" spans="1:11" x14ac:dyDescent="0.35">
      <c r="A448" s="1" t="str">
        <f t="shared" si="27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0</v>
      </c>
      <c r="G448" s="7">
        <f>'2021 Regulation-up-PreSCR811'!$K17</f>
        <v>0</v>
      </c>
      <c r="H448" s="7">
        <f>'2021 Regulation-up-PostSCR811'!$K17</f>
        <v>0</v>
      </c>
      <c r="I448" s="7">
        <f t="shared" si="28"/>
        <v>320</v>
      </c>
      <c r="J448" s="7">
        <f t="shared" si="29"/>
        <v>0</v>
      </c>
      <c r="K448" s="7">
        <f t="shared" si="30"/>
        <v>0</v>
      </c>
    </row>
    <row r="449" spans="1:11" x14ac:dyDescent="0.35">
      <c r="A449" s="1" t="str">
        <f t="shared" si="27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0</v>
      </c>
      <c r="G449" s="7">
        <f>'2021 Regulation-up-PreSCR811'!$K18</f>
        <v>0</v>
      </c>
      <c r="H449" s="7">
        <f>'2021 Regulation-up-PostSCR811'!$K18</f>
        <v>0</v>
      </c>
      <c r="I449" s="7">
        <f t="shared" si="28"/>
        <v>257</v>
      </c>
      <c r="J449" s="7">
        <f t="shared" si="29"/>
        <v>0</v>
      </c>
      <c r="K449" s="7">
        <f t="shared" si="30"/>
        <v>0</v>
      </c>
    </row>
    <row r="450" spans="1:11" x14ac:dyDescent="0.35">
      <c r="A450" s="1" t="str">
        <f t="shared" si="27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0</v>
      </c>
      <c r="G450" s="7">
        <f>'2021 Regulation-up-PreSCR811'!$K19</f>
        <v>0</v>
      </c>
      <c r="H450" s="7">
        <f>'2021 Regulation-up-PostSCR811'!$K19</f>
        <v>0</v>
      </c>
      <c r="I450" s="7">
        <f t="shared" si="28"/>
        <v>297</v>
      </c>
      <c r="J450" s="7">
        <f t="shared" si="29"/>
        <v>0</v>
      </c>
      <c r="K450" s="7">
        <f t="shared" si="30"/>
        <v>0</v>
      </c>
    </row>
    <row r="451" spans="1:11" x14ac:dyDescent="0.35">
      <c r="A451" s="1" t="str">
        <f t="shared" ref="A451:A514" si="31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0</v>
      </c>
      <c r="G451" s="7">
        <f>'2021 Regulation-up-PreSCR811'!$K20</f>
        <v>0</v>
      </c>
      <c r="H451" s="7">
        <f>'2021 Regulation-up-PostSCR811'!$K20</f>
        <v>0</v>
      </c>
      <c r="I451" s="7">
        <f t="shared" ref="I451:I514" si="32">ABS(F451-E451)</f>
        <v>213</v>
      </c>
      <c r="J451" s="7">
        <f t="shared" ref="J451:J514" si="33">ABS(G451-F451)</f>
        <v>0</v>
      </c>
      <c r="K451" s="7">
        <f t="shared" ref="K451:K514" si="34">ABS(H451-F451)</f>
        <v>0</v>
      </c>
    </row>
    <row r="452" spans="1:11" x14ac:dyDescent="0.35">
      <c r="A452" s="1" t="str">
        <f t="shared" si="31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0</v>
      </c>
      <c r="G452" s="7">
        <f>'2021 Regulation-up-PreSCR811'!$K21</f>
        <v>0</v>
      </c>
      <c r="H452" s="7">
        <f>'2021 Regulation-up-PostSCR811'!$K21</f>
        <v>0</v>
      </c>
      <c r="I452" s="7">
        <f t="shared" si="32"/>
        <v>302</v>
      </c>
      <c r="J452" s="7">
        <f t="shared" si="33"/>
        <v>0</v>
      </c>
      <c r="K452" s="7">
        <f t="shared" si="34"/>
        <v>0</v>
      </c>
    </row>
    <row r="453" spans="1:11" x14ac:dyDescent="0.35">
      <c r="A453" s="1" t="str">
        <f t="shared" si="31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0</v>
      </c>
      <c r="G453" s="7">
        <f>'2021 Regulation-up-PreSCR811'!$K22</f>
        <v>0</v>
      </c>
      <c r="H453" s="7">
        <f>'2021 Regulation-up-PostSCR811'!$K22</f>
        <v>0</v>
      </c>
      <c r="I453" s="7">
        <f t="shared" si="32"/>
        <v>238</v>
      </c>
      <c r="J453" s="7">
        <f t="shared" si="33"/>
        <v>0</v>
      </c>
      <c r="K453" s="7">
        <f t="shared" si="34"/>
        <v>0</v>
      </c>
    </row>
    <row r="454" spans="1:11" x14ac:dyDescent="0.35">
      <c r="A454" s="1" t="str">
        <f t="shared" si="31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0</v>
      </c>
      <c r="G454" s="7">
        <f>'2021 Regulation-up-PreSCR811'!$K23</f>
        <v>0</v>
      </c>
      <c r="H454" s="7">
        <f>'2021 Regulation-up-PostSCR811'!$K23</f>
        <v>0</v>
      </c>
      <c r="I454" s="7">
        <f t="shared" si="32"/>
        <v>247</v>
      </c>
      <c r="J454" s="7">
        <f t="shared" si="33"/>
        <v>0</v>
      </c>
      <c r="K454" s="7">
        <f t="shared" si="34"/>
        <v>0</v>
      </c>
    </row>
    <row r="455" spans="1:11" x14ac:dyDescent="0.35">
      <c r="A455" s="1" t="str">
        <f t="shared" si="31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0</v>
      </c>
      <c r="G455" s="7">
        <f>'2021 Regulation-up-PreSCR811'!$K24</f>
        <v>0</v>
      </c>
      <c r="H455" s="7">
        <f>'2021 Regulation-up-PostSCR811'!$K24</f>
        <v>0</v>
      </c>
      <c r="I455" s="7">
        <f t="shared" si="32"/>
        <v>172</v>
      </c>
      <c r="J455" s="7">
        <f t="shared" si="33"/>
        <v>0</v>
      </c>
      <c r="K455" s="7">
        <f t="shared" si="34"/>
        <v>0</v>
      </c>
    </row>
    <row r="456" spans="1:11" x14ac:dyDescent="0.35">
      <c r="A456" s="1" t="str">
        <f t="shared" si="31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0</v>
      </c>
      <c r="G456" s="7">
        <f>'2021 Regulation-up-PreSCR811'!$K25</f>
        <v>0</v>
      </c>
      <c r="H456" s="7">
        <f>'2021 Regulation-up-PostSCR811'!$K25</f>
        <v>0</v>
      </c>
      <c r="I456" s="7">
        <f t="shared" si="32"/>
        <v>183</v>
      </c>
      <c r="J456" s="7">
        <f t="shared" si="33"/>
        <v>0</v>
      </c>
      <c r="K456" s="7">
        <f t="shared" si="34"/>
        <v>0</v>
      </c>
    </row>
    <row r="457" spans="1:11" x14ac:dyDescent="0.35">
      <c r="A457" s="1" t="str">
        <f t="shared" si="31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0</v>
      </c>
      <c r="G457" s="7">
        <f>'2021 Regulation-up-PreSCR811'!$K26</f>
        <v>0</v>
      </c>
      <c r="H457" s="7">
        <f>'2021 Regulation-up-PostSCR811'!$K26</f>
        <v>0</v>
      </c>
      <c r="I457" s="7">
        <f t="shared" si="32"/>
        <v>218</v>
      </c>
      <c r="J457" s="7">
        <f t="shared" si="33"/>
        <v>0</v>
      </c>
      <c r="K457" s="7">
        <f t="shared" si="34"/>
        <v>0</v>
      </c>
    </row>
    <row r="458" spans="1:11" x14ac:dyDescent="0.35">
      <c r="A458" s="1" t="str">
        <f t="shared" si="31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0</v>
      </c>
      <c r="G458" s="7">
        <f>'2021 Regulation-down-PreSCR811'!$K3</f>
        <v>0</v>
      </c>
      <c r="H458" s="7">
        <f>'2021 Regulation-down-PostSCR811'!$K3</f>
        <v>0</v>
      </c>
      <c r="I458" s="7">
        <f t="shared" si="32"/>
        <v>390</v>
      </c>
      <c r="J458" s="7">
        <f t="shared" si="33"/>
        <v>0</v>
      </c>
      <c r="K458" s="7">
        <f t="shared" si="34"/>
        <v>0</v>
      </c>
    </row>
    <row r="459" spans="1:11" x14ac:dyDescent="0.35">
      <c r="A459" s="1" t="str">
        <f t="shared" si="31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0</v>
      </c>
      <c r="G459" s="7">
        <f>'2021 Regulation-down-PreSCR811'!$K4</f>
        <v>0</v>
      </c>
      <c r="H459" s="7">
        <f>'2021 Regulation-down-PostSCR811'!$K4</f>
        <v>0</v>
      </c>
      <c r="I459" s="7">
        <f t="shared" si="32"/>
        <v>250</v>
      </c>
      <c r="J459" s="7">
        <f t="shared" si="33"/>
        <v>0</v>
      </c>
      <c r="K459" s="7">
        <f t="shared" si="34"/>
        <v>0</v>
      </c>
    </row>
    <row r="460" spans="1:11" x14ac:dyDescent="0.35">
      <c r="A460" s="1" t="str">
        <f t="shared" si="31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0</v>
      </c>
      <c r="G460" s="7">
        <f>'2021 Regulation-down-PreSCR811'!$K5</f>
        <v>0</v>
      </c>
      <c r="H460" s="7">
        <f>'2021 Regulation-down-PostSCR811'!$K5</f>
        <v>0</v>
      </c>
      <c r="I460" s="7">
        <f t="shared" si="32"/>
        <v>219</v>
      </c>
      <c r="J460" s="7">
        <f t="shared" si="33"/>
        <v>0</v>
      </c>
      <c r="K460" s="7">
        <f t="shared" si="34"/>
        <v>0</v>
      </c>
    </row>
    <row r="461" spans="1:11" x14ac:dyDescent="0.35">
      <c r="A461" s="1" t="str">
        <f t="shared" si="31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0</v>
      </c>
      <c r="G461" s="7">
        <f>'2021 Regulation-down-PreSCR811'!$K6</f>
        <v>0</v>
      </c>
      <c r="H461" s="7">
        <f>'2021 Regulation-down-PostSCR811'!$K6</f>
        <v>0</v>
      </c>
      <c r="I461" s="7">
        <f t="shared" si="32"/>
        <v>157</v>
      </c>
      <c r="J461" s="7">
        <f t="shared" si="33"/>
        <v>0</v>
      </c>
      <c r="K461" s="7">
        <f t="shared" si="34"/>
        <v>0</v>
      </c>
    </row>
    <row r="462" spans="1:11" x14ac:dyDescent="0.35">
      <c r="A462" s="1" t="str">
        <f t="shared" si="31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0</v>
      </c>
      <c r="G462" s="7">
        <f>'2021 Regulation-down-PreSCR811'!$K7</f>
        <v>0</v>
      </c>
      <c r="H462" s="7">
        <f>'2021 Regulation-down-PostSCR811'!$K7</f>
        <v>0</v>
      </c>
      <c r="I462" s="7">
        <f t="shared" si="32"/>
        <v>159</v>
      </c>
      <c r="J462" s="7">
        <f t="shared" si="33"/>
        <v>0</v>
      </c>
      <c r="K462" s="7">
        <f t="shared" si="34"/>
        <v>0</v>
      </c>
    </row>
    <row r="463" spans="1:11" x14ac:dyDescent="0.35">
      <c r="A463" s="1" t="str">
        <f t="shared" si="31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0</v>
      </c>
      <c r="G463" s="7">
        <f>'2021 Regulation-down-PreSCR811'!$K8</f>
        <v>0</v>
      </c>
      <c r="H463" s="7">
        <f>'2021 Regulation-down-PostSCR811'!$K8</f>
        <v>0</v>
      </c>
      <c r="I463" s="7">
        <f t="shared" si="32"/>
        <v>291</v>
      </c>
      <c r="J463" s="7">
        <f t="shared" si="33"/>
        <v>0</v>
      </c>
      <c r="K463" s="7">
        <f t="shared" si="34"/>
        <v>0</v>
      </c>
    </row>
    <row r="464" spans="1:11" x14ac:dyDescent="0.35">
      <c r="A464" s="1" t="str">
        <f t="shared" si="31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0</v>
      </c>
      <c r="G464" s="7">
        <f>'2021 Regulation-down-PreSCR811'!$K9</f>
        <v>0</v>
      </c>
      <c r="H464" s="7">
        <f>'2021 Regulation-down-PostSCR811'!$K9</f>
        <v>0</v>
      </c>
      <c r="I464" s="7">
        <f t="shared" si="32"/>
        <v>201</v>
      </c>
      <c r="J464" s="7">
        <f t="shared" si="33"/>
        <v>0</v>
      </c>
      <c r="K464" s="7">
        <f t="shared" si="34"/>
        <v>0</v>
      </c>
    </row>
    <row r="465" spans="1:11" x14ac:dyDescent="0.35">
      <c r="A465" s="1" t="str">
        <f t="shared" si="31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0</v>
      </c>
      <c r="G465" s="7">
        <f>'2021 Regulation-down-PreSCR811'!$K10</f>
        <v>0</v>
      </c>
      <c r="H465" s="7">
        <f>'2021 Regulation-down-PostSCR811'!$K10</f>
        <v>0</v>
      </c>
      <c r="I465" s="7">
        <f t="shared" si="32"/>
        <v>222</v>
      </c>
      <c r="J465" s="7">
        <f t="shared" si="33"/>
        <v>0</v>
      </c>
      <c r="K465" s="7">
        <f t="shared" si="34"/>
        <v>0</v>
      </c>
    </row>
    <row r="466" spans="1:11" x14ac:dyDescent="0.35">
      <c r="A466" s="1" t="str">
        <f t="shared" si="31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0</v>
      </c>
      <c r="G466" s="7">
        <f>'2021 Regulation-down-PreSCR811'!$K11</f>
        <v>0</v>
      </c>
      <c r="H466" s="7">
        <f>'2021 Regulation-down-PostSCR811'!$K11</f>
        <v>0</v>
      </c>
      <c r="I466" s="7">
        <f t="shared" si="32"/>
        <v>152</v>
      </c>
      <c r="J466" s="7">
        <f t="shared" si="33"/>
        <v>0</v>
      </c>
      <c r="K466" s="7">
        <f t="shared" si="34"/>
        <v>0</v>
      </c>
    </row>
    <row r="467" spans="1:11" x14ac:dyDescent="0.35">
      <c r="A467" s="1" t="str">
        <f t="shared" si="31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0</v>
      </c>
      <c r="G467" s="7">
        <f>'2021 Regulation-down-PreSCR811'!$K12</f>
        <v>0</v>
      </c>
      <c r="H467" s="7">
        <f>'2021 Regulation-down-PostSCR811'!$K12</f>
        <v>0</v>
      </c>
      <c r="I467" s="7">
        <f t="shared" si="32"/>
        <v>319</v>
      </c>
      <c r="J467" s="7">
        <f t="shared" si="33"/>
        <v>0</v>
      </c>
      <c r="K467" s="7">
        <f t="shared" si="34"/>
        <v>0</v>
      </c>
    </row>
    <row r="468" spans="1:11" x14ac:dyDescent="0.35">
      <c r="A468" s="1" t="str">
        <f t="shared" si="31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0</v>
      </c>
      <c r="G468" s="7">
        <f>'2021 Regulation-down-PreSCR811'!$K13</f>
        <v>0</v>
      </c>
      <c r="H468" s="7">
        <f>'2021 Regulation-down-PostSCR811'!$K13</f>
        <v>0</v>
      </c>
      <c r="I468" s="7">
        <f t="shared" si="32"/>
        <v>218</v>
      </c>
      <c r="J468" s="7">
        <f t="shared" si="33"/>
        <v>0</v>
      </c>
      <c r="K468" s="7">
        <f t="shared" si="34"/>
        <v>0</v>
      </c>
    </row>
    <row r="469" spans="1:11" x14ac:dyDescent="0.35">
      <c r="A469" s="1" t="str">
        <f t="shared" si="31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0</v>
      </c>
      <c r="G469" s="7">
        <f>'2021 Regulation-down-PreSCR811'!$K14</f>
        <v>0</v>
      </c>
      <c r="H469" s="7">
        <f>'2021 Regulation-down-PostSCR811'!$K14</f>
        <v>0</v>
      </c>
      <c r="I469" s="7">
        <f t="shared" si="32"/>
        <v>223</v>
      </c>
      <c r="J469" s="7">
        <f t="shared" si="33"/>
        <v>0</v>
      </c>
      <c r="K469" s="7">
        <f t="shared" si="34"/>
        <v>0</v>
      </c>
    </row>
    <row r="470" spans="1:11" x14ac:dyDescent="0.35">
      <c r="A470" s="1" t="str">
        <f t="shared" si="31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0</v>
      </c>
      <c r="G470" s="7">
        <f>'2021 Regulation-down-PreSCR811'!$K15</f>
        <v>0</v>
      </c>
      <c r="H470" s="7">
        <f>'2021 Regulation-down-PostSCR811'!$K15</f>
        <v>0</v>
      </c>
      <c r="I470" s="7">
        <f t="shared" si="32"/>
        <v>185</v>
      </c>
      <c r="J470" s="7">
        <f t="shared" si="33"/>
        <v>0</v>
      </c>
      <c r="K470" s="7">
        <f t="shared" si="34"/>
        <v>0</v>
      </c>
    </row>
    <row r="471" spans="1:11" x14ac:dyDescent="0.35">
      <c r="A471" s="1" t="str">
        <f t="shared" si="31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0</v>
      </c>
      <c r="G471" s="7">
        <f>'2021 Regulation-down-PreSCR811'!$K16</f>
        <v>0</v>
      </c>
      <c r="H471" s="7">
        <f>'2021 Regulation-down-PostSCR811'!$K16</f>
        <v>0</v>
      </c>
      <c r="I471" s="7">
        <f t="shared" si="32"/>
        <v>178</v>
      </c>
      <c r="J471" s="7">
        <f t="shared" si="33"/>
        <v>0</v>
      </c>
      <c r="K471" s="7">
        <f t="shared" si="34"/>
        <v>0</v>
      </c>
    </row>
    <row r="472" spans="1:11" x14ac:dyDescent="0.35">
      <c r="A472" s="1" t="str">
        <f t="shared" si="31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0</v>
      </c>
      <c r="G472" s="7">
        <f>'2021 Regulation-down-PreSCR811'!$K17</f>
        <v>0</v>
      </c>
      <c r="H472" s="7">
        <f>'2021 Regulation-down-PostSCR811'!$K17</f>
        <v>0</v>
      </c>
      <c r="I472" s="7">
        <f t="shared" si="32"/>
        <v>201</v>
      </c>
      <c r="J472" s="7">
        <f t="shared" si="33"/>
        <v>0</v>
      </c>
      <c r="K472" s="7">
        <f t="shared" si="34"/>
        <v>0</v>
      </c>
    </row>
    <row r="473" spans="1:11" x14ac:dyDescent="0.35">
      <c r="A473" s="1" t="str">
        <f t="shared" si="31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0</v>
      </c>
      <c r="G473" s="7">
        <f>'2021 Regulation-down-PreSCR811'!$K18</f>
        <v>0</v>
      </c>
      <c r="H473" s="7">
        <f>'2021 Regulation-down-PostSCR811'!$K18</f>
        <v>0</v>
      </c>
      <c r="I473" s="7">
        <f t="shared" si="32"/>
        <v>198</v>
      </c>
      <c r="J473" s="7">
        <f t="shared" si="33"/>
        <v>0</v>
      </c>
      <c r="K473" s="7">
        <f t="shared" si="34"/>
        <v>0</v>
      </c>
    </row>
    <row r="474" spans="1:11" x14ac:dyDescent="0.35">
      <c r="A474" s="1" t="str">
        <f t="shared" si="31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0</v>
      </c>
      <c r="G474" s="7">
        <f>'2021 Regulation-down-PreSCR811'!$K19</f>
        <v>0</v>
      </c>
      <c r="H474" s="7">
        <f>'2021 Regulation-down-PostSCR811'!$K19</f>
        <v>0</v>
      </c>
      <c r="I474" s="7">
        <f t="shared" si="32"/>
        <v>284</v>
      </c>
      <c r="J474" s="7">
        <f t="shared" si="33"/>
        <v>0</v>
      </c>
      <c r="K474" s="7">
        <f t="shared" si="34"/>
        <v>0</v>
      </c>
    </row>
    <row r="475" spans="1:11" x14ac:dyDescent="0.35">
      <c r="A475" s="1" t="str">
        <f t="shared" si="31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0</v>
      </c>
      <c r="G475" s="7">
        <f>'2021 Regulation-down-PreSCR811'!$K20</f>
        <v>0</v>
      </c>
      <c r="H475" s="7">
        <f>'2021 Regulation-down-PostSCR811'!$K20</f>
        <v>0</v>
      </c>
      <c r="I475" s="7">
        <f t="shared" si="32"/>
        <v>337</v>
      </c>
      <c r="J475" s="7">
        <f t="shared" si="33"/>
        <v>0</v>
      </c>
      <c r="K475" s="7">
        <f t="shared" si="34"/>
        <v>0</v>
      </c>
    </row>
    <row r="476" spans="1:11" x14ac:dyDescent="0.35">
      <c r="A476" s="1" t="str">
        <f t="shared" si="31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0</v>
      </c>
      <c r="G476" s="7">
        <f>'2021 Regulation-down-PreSCR811'!$K21</f>
        <v>0</v>
      </c>
      <c r="H476" s="7">
        <f>'2021 Regulation-down-PostSCR811'!$K21</f>
        <v>0</v>
      </c>
      <c r="I476" s="7">
        <f t="shared" si="32"/>
        <v>358</v>
      </c>
      <c r="J476" s="7">
        <f t="shared" si="33"/>
        <v>0</v>
      </c>
      <c r="K476" s="7">
        <f t="shared" si="34"/>
        <v>0</v>
      </c>
    </row>
    <row r="477" spans="1:11" x14ac:dyDescent="0.35">
      <c r="A477" s="1" t="str">
        <f t="shared" si="31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0</v>
      </c>
      <c r="G477" s="7">
        <f>'2021 Regulation-down-PreSCR811'!$K22</f>
        <v>0</v>
      </c>
      <c r="H477" s="7">
        <f>'2021 Regulation-down-PostSCR811'!$K22</f>
        <v>0</v>
      </c>
      <c r="I477" s="7">
        <f t="shared" si="32"/>
        <v>352</v>
      </c>
      <c r="J477" s="7">
        <f t="shared" si="33"/>
        <v>0</v>
      </c>
      <c r="K477" s="7">
        <f t="shared" si="34"/>
        <v>0</v>
      </c>
    </row>
    <row r="478" spans="1:11" x14ac:dyDescent="0.35">
      <c r="A478" s="1" t="str">
        <f t="shared" si="31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0</v>
      </c>
      <c r="G478" s="7">
        <f>'2021 Regulation-down-PreSCR811'!$K23</f>
        <v>0</v>
      </c>
      <c r="H478" s="7">
        <f>'2021 Regulation-down-PostSCR811'!$K23</f>
        <v>0</v>
      </c>
      <c r="I478" s="7">
        <f t="shared" si="32"/>
        <v>428</v>
      </c>
      <c r="J478" s="7">
        <f t="shared" si="33"/>
        <v>0</v>
      </c>
      <c r="K478" s="7">
        <f t="shared" si="34"/>
        <v>0</v>
      </c>
    </row>
    <row r="479" spans="1:11" x14ac:dyDescent="0.35">
      <c r="A479" s="1" t="str">
        <f t="shared" si="31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0</v>
      </c>
      <c r="G479" s="7">
        <f>'2021 Regulation-down-PreSCR811'!$K24</f>
        <v>0</v>
      </c>
      <c r="H479" s="7">
        <f>'2021 Regulation-down-PostSCR811'!$K24</f>
        <v>0</v>
      </c>
      <c r="I479" s="7">
        <f t="shared" si="32"/>
        <v>477</v>
      </c>
      <c r="J479" s="7">
        <f t="shared" si="33"/>
        <v>0</v>
      </c>
      <c r="K479" s="7">
        <f t="shared" si="34"/>
        <v>0</v>
      </c>
    </row>
    <row r="480" spans="1:11" x14ac:dyDescent="0.35">
      <c r="A480" s="1" t="str">
        <f t="shared" si="31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0</v>
      </c>
      <c r="G480" s="7">
        <f>'2021 Regulation-down-PreSCR811'!$K25</f>
        <v>0</v>
      </c>
      <c r="H480" s="7">
        <f>'2021 Regulation-down-PostSCR811'!$K25</f>
        <v>0</v>
      </c>
      <c r="I480" s="7">
        <f t="shared" si="32"/>
        <v>449</v>
      </c>
      <c r="J480" s="7">
        <f t="shared" si="33"/>
        <v>0</v>
      </c>
      <c r="K480" s="7">
        <f t="shared" si="34"/>
        <v>0</v>
      </c>
    </row>
    <row r="481" spans="1:11" x14ac:dyDescent="0.35">
      <c r="A481" s="1" t="str">
        <f t="shared" si="31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0</v>
      </c>
      <c r="G481" s="7">
        <f>'2021 Regulation-down-PreSCR811'!$K26</f>
        <v>0</v>
      </c>
      <c r="H481" s="7">
        <f>'2021 Regulation-down-PostSCR811'!$K26</f>
        <v>0</v>
      </c>
      <c r="I481" s="7">
        <f t="shared" si="32"/>
        <v>410</v>
      </c>
      <c r="J481" s="7">
        <f t="shared" si="33"/>
        <v>0</v>
      </c>
      <c r="K481" s="7">
        <f t="shared" si="34"/>
        <v>0</v>
      </c>
    </row>
    <row r="482" spans="1:11" x14ac:dyDescent="0.35">
      <c r="A482" s="1" t="str">
        <f t="shared" si="31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0</v>
      </c>
      <c r="G482" s="7">
        <f>'2021 Regulation-up-PreSCR811'!$L3</f>
        <v>0</v>
      </c>
      <c r="H482" s="7">
        <f>'2021 Regulation-up-PostSCR811'!$L3</f>
        <v>0</v>
      </c>
      <c r="I482" s="7">
        <f t="shared" si="32"/>
        <v>184</v>
      </c>
      <c r="J482" s="7">
        <f t="shared" si="33"/>
        <v>0</v>
      </c>
      <c r="K482" s="7">
        <f t="shared" si="34"/>
        <v>0</v>
      </c>
    </row>
    <row r="483" spans="1:11" x14ac:dyDescent="0.35">
      <c r="A483" s="1" t="str">
        <f t="shared" si="31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0</v>
      </c>
      <c r="G483" s="7">
        <f>'2021 Regulation-up-PreSCR811'!$L4</f>
        <v>0</v>
      </c>
      <c r="H483" s="7">
        <f>'2021 Regulation-up-PostSCR811'!$L4</f>
        <v>0</v>
      </c>
      <c r="I483" s="7">
        <f t="shared" si="32"/>
        <v>169</v>
      </c>
      <c r="J483" s="7">
        <f t="shared" si="33"/>
        <v>0</v>
      </c>
      <c r="K483" s="7">
        <f t="shared" si="34"/>
        <v>0</v>
      </c>
    </row>
    <row r="484" spans="1:11" x14ac:dyDescent="0.35">
      <c r="A484" s="1" t="str">
        <f t="shared" si="31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0</v>
      </c>
      <c r="G484" s="7">
        <f>'2021 Regulation-up-PreSCR811'!$L5</f>
        <v>0</v>
      </c>
      <c r="H484" s="7">
        <f>'2021 Regulation-up-PostSCR811'!$L5</f>
        <v>0</v>
      </c>
      <c r="I484" s="7">
        <f t="shared" si="32"/>
        <v>208</v>
      </c>
      <c r="J484" s="7">
        <f t="shared" si="33"/>
        <v>0</v>
      </c>
      <c r="K484" s="7">
        <f t="shared" si="34"/>
        <v>0</v>
      </c>
    </row>
    <row r="485" spans="1:11" x14ac:dyDescent="0.35">
      <c r="A485" s="1" t="str">
        <f t="shared" si="31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0</v>
      </c>
      <c r="G485" s="7">
        <f>'2021 Regulation-up-PreSCR811'!$L6</f>
        <v>0</v>
      </c>
      <c r="H485" s="7">
        <f>'2021 Regulation-up-PostSCR811'!$L6</f>
        <v>0</v>
      </c>
      <c r="I485" s="7">
        <f t="shared" si="32"/>
        <v>245</v>
      </c>
      <c r="J485" s="7">
        <f t="shared" si="33"/>
        <v>0</v>
      </c>
      <c r="K485" s="7">
        <f t="shared" si="34"/>
        <v>0</v>
      </c>
    </row>
    <row r="486" spans="1:11" x14ac:dyDescent="0.35">
      <c r="A486" s="1" t="str">
        <f t="shared" si="31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0</v>
      </c>
      <c r="G486" s="7">
        <f>'2021 Regulation-up-PreSCR811'!$L7</f>
        <v>0</v>
      </c>
      <c r="H486" s="7">
        <f>'2021 Regulation-up-PostSCR811'!$L7</f>
        <v>0</v>
      </c>
      <c r="I486" s="7">
        <f t="shared" si="32"/>
        <v>331</v>
      </c>
      <c r="J486" s="7">
        <f t="shared" si="33"/>
        <v>0</v>
      </c>
      <c r="K486" s="7">
        <f t="shared" si="34"/>
        <v>0</v>
      </c>
    </row>
    <row r="487" spans="1:11" x14ac:dyDescent="0.35">
      <c r="A487" s="1" t="str">
        <f t="shared" si="31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0</v>
      </c>
      <c r="G487" s="7">
        <f>'2021 Regulation-up-PreSCR811'!$L8</f>
        <v>0</v>
      </c>
      <c r="H487" s="7">
        <f>'2021 Regulation-up-PostSCR811'!$L8</f>
        <v>0</v>
      </c>
      <c r="I487" s="7">
        <f t="shared" si="32"/>
        <v>518</v>
      </c>
      <c r="J487" s="7">
        <f t="shared" si="33"/>
        <v>0</v>
      </c>
      <c r="K487" s="7">
        <f t="shared" si="34"/>
        <v>0</v>
      </c>
    </row>
    <row r="488" spans="1:11" x14ac:dyDescent="0.35">
      <c r="A488" s="1" t="str">
        <f t="shared" si="31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0</v>
      </c>
      <c r="G488" s="7">
        <f>'2021 Regulation-up-PreSCR811'!$L9</f>
        <v>0</v>
      </c>
      <c r="H488" s="7">
        <f>'2021 Regulation-up-PostSCR811'!$L9</f>
        <v>0</v>
      </c>
      <c r="I488" s="7">
        <f t="shared" si="32"/>
        <v>603</v>
      </c>
      <c r="J488" s="7">
        <f t="shared" si="33"/>
        <v>0</v>
      </c>
      <c r="K488" s="7">
        <f t="shared" si="34"/>
        <v>0</v>
      </c>
    </row>
    <row r="489" spans="1:11" x14ac:dyDescent="0.35">
      <c r="A489" s="1" t="str">
        <f t="shared" si="31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0</v>
      </c>
      <c r="G489" s="7">
        <f>'2021 Regulation-up-PreSCR811'!$L10</f>
        <v>0</v>
      </c>
      <c r="H489" s="7">
        <f>'2021 Regulation-up-PostSCR811'!$L10</f>
        <v>0</v>
      </c>
      <c r="I489" s="7">
        <f t="shared" si="32"/>
        <v>324</v>
      </c>
      <c r="J489" s="7">
        <f t="shared" si="33"/>
        <v>0</v>
      </c>
      <c r="K489" s="7">
        <f t="shared" si="34"/>
        <v>0</v>
      </c>
    </row>
    <row r="490" spans="1:11" x14ac:dyDescent="0.35">
      <c r="A490" s="1" t="str">
        <f t="shared" si="31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0</v>
      </c>
      <c r="G490" s="7">
        <f>'2021 Regulation-up-PreSCR811'!$L11</f>
        <v>0</v>
      </c>
      <c r="H490" s="7">
        <f>'2021 Regulation-up-PostSCR811'!$L11</f>
        <v>0</v>
      </c>
      <c r="I490" s="7">
        <f t="shared" si="32"/>
        <v>322</v>
      </c>
      <c r="J490" s="7">
        <f t="shared" si="33"/>
        <v>0</v>
      </c>
      <c r="K490" s="7">
        <f t="shared" si="34"/>
        <v>0</v>
      </c>
    </row>
    <row r="491" spans="1:11" x14ac:dyDescent="0.35">
      <c r="A491" s="1" t="str">
        <f t="shared" si="31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0</v>
      </c>
      <c r="G491" s="7">
        <f>'2021 Regulation-up-PreSCR811'!$L12</f>
        <v>0</v>
      </c>
      <c r="H491" s="7">
        <f>'2021 Regulation-up-PostSCR811'!$L12</f>
        <v>0</v>
      </c>
      <c r="I491" s="7">
        <f t="shared" si="32"/>
        <v>287</v>
      </c>
      <c r="J491" s="7">
        <f t="shared" si="33"/>
        <v>0</v>
      </c>
      <c r="K491" s="7">
        <f t="shared" si="34"/>
        <v>0</v>
      </c>
    </row>
    <row r="492" spans="1:11" x14ac:dyDescent="0.35">
      <c r="A492" s="1" t="str">
        <f t="shared" si="31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0</v>
      </c>
      <c r="G492" s="7">
        <f>'2021 Regulation-up-PreSCR811'!$L13</f>
        <v>0</v>
      </c>
      <c r="H492" s="7">
        <f>'2021 Regulation-up-PostSCR811'!$L13</f>
        <v>0</v>
      </c>
      <c r="I492" s="7">
        <f t="shared" si="32"/>
        <v>261</v>
      </c>
      <c r="J492" s="7">
        <f t="shared" si="33"/>
        <v>0</v>
      </c>
      <c r="K492" s="7">
        <f t="shared" si="34"/>
        <v>0</v>
      </c>
    </row>
    <row r="493" spans="1:11" x14ac:dyDescent="0.35">
      <c r="A493" s="1" t="str">
        <f t="shared" si="31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0</v>
      </c>
      <c r="G493" s="7">
        <f>'2021 Regulation-up-PreSCR811'!$L14</f>
        <v>0</v>
      </c>
      <c r="H493" s="7">
        <f>'2021 Regulation-up-PostSCR811'!$L14</f>
        <v>0</v>
      </c>
      <c r="I493" s="7">
        <f t="shared" si="32"/>
        <v>270</v>
      </c>
      <c r="J493" s="7">
        <f t="shared" si="33"/>
        <v>0</v>
      </c>
      <c r="K493" s="7">
        <f t="shared" si="34"/>
        <v>0</v>
      </c>
    </row>
    <row r="494" spans="1:11" x14ac:dyDescent="0.35">
      <c r="A494" s="1" t="str">
        <f t="shared" si="31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0</v>
      </c>
      <c r="G494" s="7">
        <f>'2021 Regulation-up-PreSCR811'!$L15</f>
        <v>0</v>
      </c>
      <c r="H494" s="7">
        <f>'2021 Regulation-up-PostSCR811'!$L15</f>
        <v>0</v>
      </c>
      <c r="I494" s="7">
        <f t="shared" si="32"/>
        <v>239</v>
      </c>
      <c r="J494" s="7">
        <f t="shared" si="33"/>
        <v>0</v>
      </c>
      <c r="K494" s="7">
        <f t="shared" si="34"/>
        <v>0</v>
      </c>
    </row>
    <row r="495" spans="1:11" x14ac:dyDescent="0.35">
      <c r="A495" s="1" t="str">
        <f t="shared" si="31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0</v>
      </c>
      <c r="G495" s="7">
        <f>'2021 Regulation-up-PreSCR811'!$L16</f>
        <v>0</v>
      </c>
      <c r="H495" s="7">
        <f>'2021 Regulation-up-PostSCR811'!$L16</f>
        <v>0</v>
      </c>
      <c r="I495" s="7">
        <f t="shared" si="32"/>
        <v>221</v>
      </c>
      <c r="J495" s="7">
        <f t="shared" si="33"/>
        <v>0</v>
      </c>
      <c r="K495" s="7">
        <f t="shared" si="34"/>
        <v>0</v>
      </c>
    </row>
    <row r="496" spans="1:11" x14ac:dyDescent="0.35">
      <c r="A496" s="1" t="str">
        <f t="shared" si="31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0</v>
      </c>
      <c r="G496" s="7">
        <f>'2021 Regulation-up-PreSCR811'!$L17</f>
        <v>0</v>
      </c>
      <c r="H496" s="7">
        <f>'2021 Regulation-up-PostSCR811'!$L17</f>
        <v>0</v>
      </c>
      <c r="I496" s="7">
        <f t="shared" si="32"/>
        <v>243</v>
      </c>
      <c r="J496" s="7">
        <f t="shared" si="33"/>
        <v>0</v>
      </c>
      <c r="K496" s="7">
        <f t="shared" si="34"/>
        <v>0</v>
      </c>
    </row>
    <row r="497" spans="1:11" x14ac:dyDescent="0.35">
      <c r="A497" s="1" t="str">
        <f t="shared" si="31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0</v>
      </c>
      <c r="G497" s="7">
        <f>'2021 Regulation-up-PreSCR811'!$L18</f>
        <v>0</v>
      </c>
      <c r="H497" s="7">
        <f>'2021 Regulation-up-PostSCR811'!$L18</f>
        <v>0</v>
      </c>
      <c r="I497" s="7">
        <f t="shared" si="32"/>
        <v>279</v>
      </c>
      <c r="J497" s="7">
        <f t="shared" si="33"/>
        <v>0</v>
      </c>
      <c r="K497" s="7">
        <f t="shared" si="34"/>
        <v>0</v>
      </c>
    </row>
    <row r="498" spans="1:11" x14ac:dyDescent="0.35">
      <c r="A498" s="1" t="str">
        <f t="shared" si="31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0</v>
      </c>
      <c r="G498" s="7">
        <f>'2021 Regulation-up-PreSCR811'!$L19</f>
        <v>0</v>
      </c>
      <c r="H498" s="7">
        <f>'2021 Regulation-up-PostSCR811'!$L19</f>
        <v>0</v>
      </c>
      <c r="I498" s="7">
        <f t="shared" si="32"/>
        <v>370</v>
      </c>
      <c r="J498" s="7">
        <f t="shared" si="33"/>
        <v>0</v>
      </c>
      <c r="K498" s="7">
        <f t="shared" si="34"/>
        <v>0</v>
      </c>
    </row>
    <row r="499" spans="1:11" x14ac:dyDescent="0.35">
      <c r="A499" s="1" t="str">
        <f t="shared" si="31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0</v>
      </c>
      <c r="G499" s="7">
        <f>'2021 Regulation-up-PreSCR811'!$L20</f>
        <v>0</v>
      </c>
      <c r="H499" s="7">
        <f>'2021 Regulation-up-PostSCR811'!$L20</f>
        <v>0</v>
      </c>
      <c r="I499" s="7">
        <f t="shared" si="32"/>
        <v>528</v>
      </c>
      <c r="J499" s="7">
        <f t="shared" si="33"/>
        <v>0</v>
      </c>
      <c r="K499" s="7">
        <f t="shared" si="34"/>
        <v>0</v>
      </c>
    </row>
    <row r="500" spans="1:11" x14ac:dyDescent="0.35">
      <c r="A500" s="1" t="str">
        <f t="shared" si="31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0</v>
      </c>
      <c r="G500" s="7">
        <f>'2021 Regulation-up-PreSCR811'!$L21</f>
        <v>0</v>
      </c>
      <c r="H500" s="7">
        <f>'2021 Regulation-up-PostSCR811'!$L21</f>
        <v>0</v>
      </c>
      <c r="I500" s="7">
        <f t="shared" si="32"/>
        <v>290</v>
      </c>
      <c r="J500" s="7">
        <f t="shared" si="33"/>
        <v>0</v>
      </c>
      <c r="K500" s="7">
        <f t="shared" si="34"/>
        <v>0</v>
      </c>
    </row>
    <row r="501" spans="1:11" x14ac:dyDescent="0.35">
      <c r="A501" s="1" t="str">
        <f t="shared" si="31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0</v>
      </c>
      <c r="G501" s="7">
        <f>'2021 Regulation-up-PreSCR811'!$L22</f>
        <v>0</v>
      </c>
      <c r="H501" s="7">
        <f>'2021 Regulation-up-PostSCR811'!$L22</f>
        <v>0</v>
      </c>
      <c r="I501" s="7">
        <f t="shared" si="32"/>
        <v>200</v>
      </c>
      <c r="J501" s="7">
        <f t="shared" si="33"/>
        <v>0</v>
      </c>
      <c r="K501" s="7">
        <f t="shared" si="34"/>
        <v>0</v>
      </c>
    </row>
    <row r="502" spans="1:11" x14ac:dyDescent="0.35">
      <c r="A502" s="1" t="str">
        <f t="shared" si="31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0</v>
      </c>
      <c r="G502" s="7">
        <f>'2021 Regulation-up-PreSCR811'!$L23</f>
        <v>0</v>
      </c>
      <c r="H502" s="7">
        <f>'2021 Regulation-up-PostSCR811'!$L23</f>
        <v>0</v>
      </c>
      <c r="I502" s="7">
        <f t="shared" si="32"/>
        <v>154</v>
      </c>
      <c r="J502" s="7">
        <f t="shared" si="33"/>
        <v>0</v>
      </c>
      <c r="K502" s="7">
        <f t="shared" si="34"/>
        <v>0</v>
      </c>
    </row>
    <row r="503" spans="1:11" x14ac:dyDescent="0.35">
      <c r="A503" s="1" t="str">
        <f t="shared" si="31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0</v>
      </c>
      <c r="G503" s="7">
        <f>'2021 Regulation-up-PreSCR811'!$L24</f>
        <v>0</v>
      </c>
      <c r="H503" s="7">
        <f>'2021 Regulation-up-PostSCR811'!$L24</f>
        <v>0</v>
      </c>
      <c r="I503" s="7">
        <f t="shared" si="32"/>
        <v>175</v>
      </c>
      <c r="J503" s="7">
        <f t="shared" si="33"/>
        <v>0</v>
      </c>
      <c r="K503" s="7">
        <f t="shared" si="34"/>
        <v>0</v>
      </c>
    </row>
    <row r="504" spans="1:11" x14ac:dyDescent="0.35">
      <c r="A504" s="1" t="str">
        <f t="shared" si="31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0</v>
      </c>
      <c r="G504" s="7">
        <f>'2021 Regulation-up-PreSCR811'!$L25</f>
        <v>0</v>
      </c>
      <c r="H504" s="7">
        <f>'2021 Regulation-up-PostSCR811'!$L25</f>
        <v>0</v>
      </c>
      <c r="I504" s="7">
        <f t="shared" si="32"/>
        <v>202</v>
      </c>
      <c r="J504" s="7">
        <f t="shared" si="33"/>
        <v>0</v>
      </c>
      <c r="K504" s="7">
        <f t="shared" si="34"/>
        <v>0</v>
      </c>
    </row>
    <row r="505" spans="1:11" x14ac:dyDescent="0.35">
      <c r="A505" s="1" t="str">
        <f t="shared" si="31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0</v>
      </c>
      <c r="G505" s="7">
        <f>'2021 Regulation-up-PreSCR811'!$L26</f>
        <v>0</v>
      </c>
      <c r="H505" s="7">
        <f>'2021 Regulation-up-PostSCR811'!$L26</f>
        <v>0</v>
      </c>
      <c r="I505" s="7">
        <f t="shared" si="32"/>
        <v>193</v>
      </c>
      <c r="J505" s="7">
        <f t="shared" si="33"/>
        <v>0</v>
      </c>
      <c r="K505" s="7">
        <f t="shared" si="34"/>
        <v>0</v>
      </c>
    </row>
    <row r="506" spans="1:11" x14ac:dyDescent="0.35">
      <c r="A506" s="1" t="str">
        <f t="shared" si="31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0</v>
      </c>
      <c r="G506" s="7">
        <f>'2021 Regulation-down-PreSCR811'!$L3</f>
        <v>0</v>
      </c>
      <c r="H506" s="7">
        <f>'2021 Regulation-down-PostSCR811'!$L3</f>
        <v>0</v>
      </c>
      <c r="I506" s="7">
        <f t="shared" si="32"/>
        <v>264</v>
      </c>
      <c r="J506" s="7">
        <f t="shared" si="33"/>
        <v>0</v>
      </c>
      <c r="K506" s="7">
        <f t="shared" si="34"/>
        <v>0</v>
      </c>
    </row>
    <row r="507" spans="1:11" x14ac:dyDescent="0.35">
      <c r="A507" s="1" t="str">
        <f t="shared" si="31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0</v>
      </c>
      <c r="G507" s="7">
        <f>'2021 Regulation-down-PreSCR811'!$L4</f>
        <v>0</v>
      </c>
      <c r="H507" s="7">
        <f>'2021 Regulation-down-PostSCR811'!$L4</f>
        <v>0</v>
      </c>
      <c r="I507" s="7">
        <f t="shared" si="32"/>
        <v>223</v>
      </c>
      <c r="J507" s="7">
        <f t="shared" si="33"/>
        <v>0</v>
      </c>
      <c r="K507" s="7">
        <f t="shared" si="34"/>
        <v>0</v>
      </c>
    </row>
    <row r="508" spans="1:11" x14ac:dyDescent="0.35">
      <c r="A508" s="1" t="str">
        <f t="shared" si="31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0</v>
      </c>
      <c r="G508" s="7">
        <f>'2021 Regulation-down-PreSCR811'!$L5</f>
        <v>0</v>
      </c>
      <c r="H508" s="7">
        <f>'2021 Regulation-down-PostSCR811'!$L5</f>
        <v>0</v>
      </c>
      <c r="I508" s="7">
        <f t="shared" si="32"/>
        <v>173</v>
      </c>
      <c r="J508" s="7">
        <f t="shared" si="33"/>
        <v>0</v>
      </c>
      <c r="K508" s="7">
        <f t="shared" si="34"/>
        <v>0</v>
      </c>
    </row>
    <row r="509" spans="1:11" x14ac:dyDescent="0.35">
      <c r="A509" s="1" t="str">
        <f t="shared" si="31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0</v>
      </c>
      <c r="G509" s="7">
        <f>'2021 Regulation-down-PreSCR811'!$L6</f>
        <v>0</v>
      </c>
      <c r="H509" s="7">
        <f>'2021 Regulation-down-PostSCR811'!$L6</f>
        <v>0</v>
      </c>
      <c r="I509" s="7">
        <f t="shared" si="32"/>
        <v>163</v>
      </c>
      <c r="J509" s="7">
        <f t="shared" si="33"/>
        <v>0</v>
      </c>
      <c r="K509" s="7">
        <f t="shared" si="34"/>
        <v>0</v>
      </c>
    </row>
    <row r="510" spans="1:11" x14ac:dyDescent="0.35">
      <c r="A510" s="1" t="str">
        <f t="shared" si="31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0</v>
      </c>
      <c r="G510" s="7">
        <f>'2021 Regulation-down-PreSCR811'!$L7</f>
        <v>0</v>
      </c>
      <c r="H510" s="7">
        <f>'2021 Regulation-down-PostSCR811'!$L7</f>
        <v>0</v>
      </c>
      <c r="I510" s="7">
        <f t="shared" si="32"/>
        <v>238</v>
      </c>
      <c r="J510" s="7">
        <f t="shared" si="33"/>
        <v>0</v>
      </c>
      <c r="K510" s="7">
        <f t="shared" si="34"/>
        <v>0</v>
      </c>
    </row>
    <row r="511" spans="1:11" x14ac:dyDescent="0.35">
      <c r="A511" s="1" t="str">
        <f t="shared" si="31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0</v>
      </c>
      <c r="G511" s="7">
        <f>'2021 Regulation-down-PreSCR811'!$L8</f>
        <v>0</v>
      </c>
      <c r="H511" s="7">
        <f>'2021 Regulation-down-PostSCR811'!$L8</f>
        <v>0</v>
      </c>
      <c r="I511" s="7">
        <f t="shared" si="32"/>
        <v>288</v>
      </c>
      <c r="J511" s="7">
        <f t="shared" si="33"/>
        <v>0</v>
      </c>
      <c r="K511" s="7">
        <f t="shared" si="34"/>
        <v>0</v>
      </c>
    </row>
    <row r="512" spans="1:11" x14ac:dyDescent="0.35">
      <c r="A512" s="1" t="str">
        <f t="shared" si="31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0</v>
      </c>
      <c r="G512" s="7">
        <f>'2021 Regulation-down-PreSCR811'!$L9</f>
        <v>0</v>
      </c>
      <c r="H512" s="7">
        <f>'2021 Regulation-down-PostSCR811'!$L9</f>
        <v>0</v>
      </c>
      <c r="I512" s="7">
        <f t="shared" si="32"/>
        <v>212</v>
      </c>
      <c r="J512" s="7">
        <f t="shared" si="33"/>
        <v>0</v>
      </c>
      <c r="K512" s="7">
        <f t="shared" si="34"/>
        <v>0</v>
      </c>
    </row>
    <row r="513" spans="1:11" x14ac:dyDescent="0.35">
      <c r="A513" s="1" t="str">
        <f t="shared" si="31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0</v>
      </c>
      <c r="G513" s="7">
        <f>'2021 Regulation-down-PreSCR811'!$L10</f>
        <v>0</v>
      </c>
      <c r="H513" s="7">
        <f>'2021 Regulation-down-PostSCR811'!$L10</f>
        <v>0</v>
      </c>
      <c r="I513" s="7">
        <f t="shared" si="32"/>
        <v>276</v>
      </c>
      <c r="J513" s="7">
        <f t="shared" si="33"/>
        <v>0</v>
      </c>
      <c r="K513" s="7">
        <f t="shared" si="34"/>
        <v>0</v>
      </c>
    </row>
    <row r="514" spans="1:11" x14ac:dyDescent="0.35">
      <c r="A514" s="1" t="str">
        <f t="shared" si="31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0</v>
      </c>
      <c r="G514" s="7">
        <f>'2021 Regulation-down-PreSCR811'!$L11</f>
        <v>0</v>
      </c>
      <c r="H514" s="7">
        <f>'2021 Regulation-down-PostSCR811'!$L11</f>
        <v>0</v>
      </c>
      <c r="I514" s="7">
        <f t="shared" si="32"/>
        <v>291</v>
      </c>
      <c r="J514" s="7">
        <f t="shared" si="33"/>
        <v>0</v>
      </c>
      <c r="K514" s="7">
        <f t="shared" si="34"/>
        <v>0</v>
      </c>
    </row>
    <row r="515" spans="1:11" x14ac:dyDescent="0.35">
      <c r="A515" s="1" t="str">
        <f t="shared" ref="A515:A577" si="35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0</v>
      </c>
      <c r="G515" s="7">
        <f>'2021 Regulation-down-PreSCR811'!$L12</f>
        <v>0</v>
      </c>
      <c r="H515" s="7">
        <f>'2021 Regulation-down-PostSCR811'!$L12</f>
        <v>0</v>
      </c>
      <c r="I515" s="7">
        <f t="shared" ref="I515:I577" si="36">ABS(F515-E515)</f>
        <v>263</v>
      </c>
      <c r="J515" s="7">
        <f t="shared" ref="J515:J577" si="37">ABS(G515-F515)</f>
        <v>0</v>
      </c>
      <c r="K515" s="7">
        <f t="shared" ref="K515:K577" si="38">ABS(H515-F515)</f>
        <v>0</v>
      </c>
    </row>
    <row r="516" spans="1:11" x14ac:dyDescent="0.35">
      <c r="A516" s="1" t="str">
        <f t="shared" si="35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0</v>
      </c>
      <c r="G516" s="7">
        <f>'2021 Regulation-down-PreSCR811'!$L13</f>
        <v>0</v>
      </c>
      <c r="H516" s="7">
        <f>'2021 Regulation-down-PostSCR811'!$L13</f>
        <v>0</v>
      </c>
      <c r="I516" s="7">
        <f t="shared" si="36"/>
        <v>266</v>
      </c>
      <c r="J516" s="7">
        <f t="shared" si="37"/>
        <v>0</v>
      </c>
      <c r="K516" s="7">
        <f t="shared" si="38"/>
        <v>0</v>
      </c>
    </row>
    <row r="517" spans="1:11" x14ac:dyDescent="0.35">
      <c r="A517" s="1" t="str">
        <f t="shared" si="35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0</v>
      </c>
      <c r="G517" s="7">
        <f>'2021 Regulation-down-PreSCR811'!$L14</f>
        <v>0</v>
      </c>
      <c r="H517" s="7">
        <f>'2021 Regulation-down-PostSCR811'!$L14</f>
        <v>0</v>
      </c>
      <c r="I517" s="7">
        <f t="shared" si="36"/>
        <v>282</v>
      </c>
      <c r="J517" s="7">
        <f t="shared" si="37"/>
        <v>0</v>
      </c>
      <c r="K517" s="7">
        <f t="shared" si="38"/>
        <v>0</v>
      </c>
    </row>
    <row r="518" spans="1:11" x14ac:dyDescent="0.35">
      <c r="A518" s="1" t="str">
        <f t="shared" si="35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0</v>
      </c>
      <c r="G518" s="7">
        <f>'2021 Regulation-down-PreSCR811'!$L15</f>
        <v>0</v>
      </c>
      <c r="H518" s="7">
        <f>'2021 Regulation-down-PostSCR811'!$L15</f>
        <v>0</v>
      </c>
      <c r="I518" s="7">
        <f t="shared" si="36"/>
        <v>254</v>
      </c>
      <c r="J518" s="7">
        <f t="shared" si="37"/>
        <v>0</v>
      </c>
      <c r="K518" s="7">
        <f t="shared" si="38"/>
        <v>0</v>
      </c>
    </row>
    <row r="519" spans="1:11" x14ac:dyDescent="0.35">
      <c r="A519" s="1" t="str">
        <f t="shared" si="35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0</v>
      </c>
      <c r="G519" s="7">
        <f>'2021 Regulation-down-PreSCR811'!$L16</f>
        <v>0</v>
      </c>
      <c r="H519" s="7">
        <f>'2021 Regulation-down-PostSCR811'!$L16</f>
        <v>0</v>
      </c>
      <c r="I519" s="7">
        <f t="shared" si="36"/>
        <v>250</v>
      </c>
      <c r="J519" s="7">
        <f t="shared" si="37"/>
        <v>0</v>
      </c>
      <c r="K519" s="7">
        <f t="shared" si="38"/>
        <v>0</v>
      </c>
    </row>
    <row r="520" spans="1:11" x14ac:dyDescent="0.35">
      <c r="A520" s="1" t="str">
        <f t="shared" si="35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0</v>
      </c>
      <c r="G520" s="7">
        <f>'2021 Regulation-down-PreSCR811'!$L17</f>
        <v>0</v>
      </c>
      <c r="H520" s="7">
        <f>'2021 Regulation-down-PostSCR811'!$L17</f>
        <v>0</v>
      </c>
      <c r="I520" s="7">
        <f t="shared" si="36"/>
        <v>225</v>
      </c>
      <c r="J520" s="7">
        <f t="shared" si="37"/>
        <v>0</v>
      </c>
      <c r="K520" s="7">
        <f t="shared" si="38"/>
        <v>0</v>
      </c>
    </row>
    <row r="521" spans="1:11" x14ac:dyDescent="0.35">
      <c r="A521" s="1" t="str">
        <f t="shared" si="35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0</v>
      </c>
      <c r="G521" s="7">
        <f>'2021 Regulation-down-PreSCR811'!$L18</f>
        <v>0</v>
      </c>
      <c r="H521" s="7">
        <f>'2021 Regulation-down-PostSCR811'!$L18</f>
        <v>0</v>
      </c>
      <c r="I521" s="7">
        <f t="shared" si="36"/>
        <v>184</v>
      </c>
      <c r="J521" s="7">
        <f t="shared" si="37"/>
        <v>0</v>
      </c>
      <c r="K521" s="7">
        <f t="shared" si="38"/>
        <v>0</v>
      </c>
    </row>
    <row r="522" spans="1:11" x14ac:dyDescent="0.35">
      <c r="A522" s="1" t="str">
        <f t="shared" si="35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0</v>
      </c>
      <c r="G522" s="7">
        <f>'2021 Regulation-down-PreSCR811'!$L19</f>
        <v>0</v>
      </c>
      <c r="H522" s="7">
        <f>'2021 Regulation-down-PostSCR811'!$L19</f>
        <v>0</v>
      </c>
      <c r="I522" s="7">
        <f t="shared" si="36"/>
        <v>175</v>
      </c>
      <c r="J522" s="7">
        <f t="shared" si="37"/>
        <v>0</v>
      </c>
      <c r="K522" s="7">
        <f t="shared" si="38"/>
        <v>0</v>
      </c>
    </row>
    <row r="523" spans="1:11" x14ac:dyDescent="0.35">
      <c r="A523" s="1" t="str">
        <f t="shared" si="35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0</v>
      </c>
      <c r="G523" s="7">
        <f>'2021 Regulation-down-PreSCR811'!$L20</f>
        <v>0</v>
      </c>
      <c r="H523" s="7">
        <f>'2021 Regulation-down-PostSCR811'!$L20</f>
        <v>0</v>
      </c>
      <c r="I523" s="7">
        <f t="shared" si="36"/>
        <v>208</v>
      </c>
      <c r="J523" s="7">
        <f t="shared" si="37"/>
        <v>0</v>
      </c>
      <c r="K523" s="7">
        <f t="shared" si="38"/>
        <v>0</v>
      </c>
    </row>
    <row r="524" spans="1:11" x14ac:dyDescent="0.35">
      <c r="A524" s="1" t="str">
        <f t="shared" si="35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0</v>
      </c>
      <c r="G524" s="7">
        <f>'2021 Regulation-down-PreSCR811'!$L21</f>
        <v>0</v>
      </c>
      <c r="H524" s="7">
        <f>'2021 Regulation-down-PostSCR811'!$L21</f>
        <v>0</v>
      </c>
      <c r="I524" s="7">
        <f t="shared" si="36"/>
        <v>302</v>
      </c>
      <c r="J524" s="7">
        <f t="shared" si="37"/>
        <v>0</v>
      </c>
      <c r="K524" s="7">
        <f t="shared" si="38"/>
        <v>0</v>
      </c>
    </row>
    <row r="525" spans="1:11" x14ac:dyDescent="0.35">
      <c r="A525" s="1" t="str">
        <f t="shared" si="35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0</v>
      </c>
      <c r="G525" s="7">
        <f>'2021 Regulation-down-PreSCR811'!$L22</f>
        <v>0</v>
      </c>
      <c r="H525" s="7">
        <f>'2021 Regulation-down-PostSCR811'!$L22</f>
        <v>0</v>
      </c>
      <c r="I525" s="7">
        <f t="shared" si="36"/>
        <v>317</v>
      </c>
      <c r="J525" s="7">
        <f t="shared" si="37"/>
        <v>0</v>
      </c>
      <c r="K525" s="7">
        <f t="shared" si="38"/>
        <v>0</v>
      </c>
    </row>
    <row r="526" spans="1:11" x14ac:dyDescent="0.35">
      <c r="A526" s="1" t="str">
        <f t="shared" si="35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0</v>
      </c>
      <c r="G526" s="7">
        <f>'2021 Regulation-down-PreSCR811'!$L23</f>
        <v>0</v>
      </c>
      <c r="H526" s="7">
        <f>'2021 Regulation-down-PostSCR811'!$L23</f>
        <v>0</v>
      </c>
      <c r="I526" s="7">
        <f t="shared" si="36"/>
        <v>293</v>
      </c>
      <c r="J526" s="7">
        <f t="shared" si="37"/>
        <v>0</v>
      </c>
      <c r="K526" s="7">
        <f t="shared" si="38"/>
        <v>0</v>
      </c>
    </row>
    <row r="527" spans="1:11" x14ac:dyDescent="0.35">
      <c r="A527" s="1" t="str">
        <f t="shared" si="35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0</v>
      </c>
      <c r="G527" s="7">
        <f>'2021 Regulation-down-PreSCR811'!$L24</f>
        <v>0</v>
      </c>
      <c r="H527" s="7">
        <f>'2021 Regulation-down-PostSCR811'!$L24</f>
        <v>0</v>
      </c>
      <c r="I527" s="7">
        <f t="shared" si="36"/>
        <v>342</v>
      </c>
      <c r="J527" s="7">
        <f t="shared" si="37"/>
        <v>0</v>
      </c>
      <c r="K527" s="7">
        <f t="shared" si="38"/>
        <v>0</v>
      </c>
    </row>
    <row r="528" spans="1:11" x14ac:dyDescent="0.35">
      <c r="A528" s="1" t="str">
        <f t="shared" si="35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0</v>
      </c>
      <c r="G528" s="7">
        <f>'2021 Regulation-down-PreSCR811'!$L25</f>
        <v>0</v>
      </c>
      <c r="H528" s="7">
        <f>'2021 Regulation-down-PostSCR811'!$L25</f>
        <v>0</v>
      </c>
      <c r="I528" s="7">
        <f t="shared" si="36"/>
        <v>385</v>
      </c>
      <c r="J528" s="7">
        <f t="shared" si="37"/>
        <v>0</v>
      </c>
      <c r="K528" s="7">
        <f t="shared" si="38"/>
        <v>0</v>
      </c>
    </row>
    <row r="529" spans="1:11" x14ac:dyDescent="0.35">
      <c r="A529" s="1" t="str">
        <f t="shared" si="35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0</v>
      </c>
      <c r="G529" s="7">
        <f>'2021 Regulation-down-PreSCR811'!$L26</f>
        <v>0</v>
      </c>
      <c r="H529" s="7">
        <f>'2021 Regulation-down-PostSCR811'!$L26</f>
        <v>0</v>
      </c>
      <c r="I529" s="7">
        <f t="shared" si="36"/>
        <v>347</v>
      </c>
      <c r="J529" s="7">
        <f t="shared" si="37"/>
        <v>0</v>
      </c>
      <c r="K529" s="7">
        <f t="shared" si="38"/>
        <v>0</v>
      </c>
    </row>
    <row r="530" spans="1:11" x14ac:dyDescent="0.35">
      <c r="A530" s="1" t="str">
        <f t="shared" si="35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0</v>
      </c>
      <c r="G530" s="7">
        <f>'2021 Regulation-up-PreSCR811'!$M3</f>
        <v>0</v>
      </c>
      <c r="H530" s="7">
        <f>'2021 Regulation-up-PostSCR811'!$M3</f>
        <v>0</v>
      </c>
      <c r="I530" s="7">
        <f t="shared" si="36"/>
        <v>163</v>
      </c>
      <c r="J530" s="7">
        <f t="shared" si="37"/>
        <v>0</v>
      </c>
      <c r="K530" s="7">
        <f t="shared" si="38"/>
        <v>0</v>
      </c>
    </row>
    <row r="531" spans="1:11" x14ac:dyDescent="0.35">
      <c r="A531" s="1" t="str">
        <f t="shared" si="35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0</v>
      </c>
      <c r="G531" s="7">
        <f>'2021 Regulation-up-PreSCR811'!$M4</f>
        <v>0</v>
      </c>
      <c r="H531" s="7">
        <f>'2021 Regulation-up-PostSCR811'!$M4</f>
        <v>0</v>
      </c>
      <c r="I531" s="7">
        <f t="shared" si="36"/>
        <v>187</v>
      </c>
      <c r="J531" s="7">
        <f t="shared" si="37"/>
        <v>0</v>
      </c>
      <c r="K531" s="7">
        <f t="shared" si="38"/>
        <v>0</v>
      </c>
    </row>
    <row r="532" spans="1:11" x14ac:dyDescent="0.35">
      <c r="A532" s="1" t="str">
        <f t="shared" si="35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0</v>
      </c>
      <c r="G532" s="7">
        <f>'2021 Regulation-up-PreSCR811'!$M5</f>
        <v>0</v>
      </c>
      <c r="H532" s="7">
        <f>'2021 Regulation-up-PostSCR811'!$M5</f>
        <v>0</v>
      </c>
      <c r="I532" s="7">
        <f t="shared" si="36"/>
        <v>192</v>
      </c>
      <c r="J532" s="7">
        <f t="shared" si="37"/>
        <v>0</v>
      </c>
      <c r="K532" s="7">
        <f t="shared" si="38"/>
        <v>0</v>
      </c>
    </row>
    <row r="533" spans="1:11" x14ac:dyDescent="0.35">
      <c r="A533" s="1" t="str">
        <f t="shared" si="35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0</v>
      </c>
      <c r="G533" s="7">
        <f>'2021 Regulation-up-PreSCR811'!$M6</f>
        <v>0</v>
      </c>
      <c r="H533" s="7">
        <f>'2021 Regulation-up-PostSCR811'!$M6</f>
        <v>0</v>
      </c>
      <c r="I533" s="7">
        <f t="shared" si="36"/>
        <v>258</v>
      </c>
      <c r="J533" s="7">
        <f t="shared" si="37"/>
        <v>0</v>
      </c>
      <c r="K533" s="7">
        <f t="shared" si="38"/>
        <v>0</v>
      </c>
    </row>
    <row r="534" spans="1:11" x14ac:dyDescent="0.35">
      <c r="A534" s="1" t="str">
        <f t="shared" si="35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0</v>
      </c>
      <c r="G534" s="7">
        <f>'2021 Regulation-up-PreSCR811'!$M7</f>
        <v>0</v>
      </c>
      <c r="H534" s="7">
        <f>'2021 Regulation-up-PostSCR811'!$M7</f>
        <v>0</v>
      </c>
      <c r="I534" s="7">
        <f t="shared" si="36"/>
        <v>314</v>
      </c>
      <c r="J534" s="7">
        <f t="shared" si="37"/>
        <v>0</v>
      </c>
      <c r="K534" s="7">
        <f t="shared" si="38"/>
        <v>0</v>
      </c>
    </row>
    <row r="535" spans="1:11" x14ac:dyDescent="0.35">
      <c r="A535" s="1" t="str">
        <f t="shared" si="35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0</v>
      </c>
      <c r="G535" s="7">
        <f>'2021 Regulation-up-PreSCR811'!$M8</f>
        <v>0</v>
      </c>
      <c r="H535" s="7">
        <f>'2021 Regulation-up-PostSCR811'!$M8</f>
        <v>0</v>
      </c>
      <c r="I535" s="7">
        <f t="shared" si="36"/>
        <v>489</v>
      </c>
      <c r="J535" s="7">
        <f t="shared" si="37"/>
        <v>0</v>
      </c>
      <c r="K535" s="7">
        <f t="shared" si="38"/>
        <v>0</v>
      </c>
    </row>
    <row r="536" spans="1:11" x14ac:dyDescent="0.35">
      <c r="A536" s="1" t="str">
        <f t="shared" si="35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0</v>
      </c>
      <c r="G536" s="7">
        <f>'2021 Regulation-up-PreSCR811'!$M9</f>
        <v>0</v>
      </c>
      <c r="H536" s="7">
        <f>'2021 Regulation-up-PostSCR811'!$M9</f>
        <v>0</v>
      </c>
      <c r="I536" s="7">
        <f t="shared" si="36"/>
        <v>577</v>
      </c>
      <c r="J536" s="7">
        <f t="shared" si="37"/>
        <v>0</v>
      </c>
      <c r="K536" s="7">
        <f t="shared" si="38"/>
        <v>0</v>
      </c>
    </row>
    <row r="537" spans="1:11" x14ac:dyDescent="0.35">
      <c r="A537" s="1" t="str">
        <f t="shared" si="35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0</v>
      </c>
      <c r="G537" s="7">
        <f>'2021 Regulation-up-PreSCR811'!$M10</f>
        <v>0</v>
      </c>
      <c r="H537" s="7">
        <f>'2021 Regulation-up-PostSCR811'!$M10</f>
        <v>0</v>
      </c>
      <c r="I537" s="7">
        <f t="shared" si="36"/>
        <v>318</v>
      </c>
      <c r="J537" s="7">
        <f t="shared" si="37"/>
        <v>0</v>
      </c>
      <c r="K537" s="7">
        <f t="shared" si="38"/>
        <v>0</v>
      </c>
    </row>
    <row r="538" spans="1:11" x14ac:dyDescent="0.35">
      <c r="A538" s="1" t="str">
        <f t="shared" si="35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0</v>
      </c>
      <c r="G538" s="7">
        <f>'2021 Regulation-up-PreSCR811'!$M11</f>
        <v>0</v>
      </c>
      <c r="H538" s="7">
        <f>'2021 Regulation-up-PostSCR811'!$M11</f>
        <v>0</v>
      </c>
      <c r="I538" s="7">
        <f t="shared" si="36"/>
        <v>287</v>
      </c>
      <c r="J538" s="7">
        <f t="shared" si="37"/>
        <v>0</v>
      </c>
      <c r="K538" s="7">
        <f t="shared" si="38"/>
        <v>0</v>
      </c>
    </row>
    <row r="539" spans="1:11" x14ac:dyDescent="0.35">
      <c r="A539" s="1" t="str">
        <f t="shared" si="35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0</v>
      </c>
      <c r="G539" s="7">
        <f>'2021 Regulation-up-PreSCR811'!$M12</f>
        <v>0</v>
      </c>
      <c r="H539" s="7">
        <f>'2021 Regulation-up-PostSCR811'!$M12</f>
        <v>0</v>
      </c>
      <c r="I539" s="7">
        <f t="shared" si="36"/>
        <v>288</v>
      </c>
      <c r="J539" s="7">
        <f t="shared" si="37"/>
        <v>0</v>
      </c>
      <c r="K539" s="7">
        <f t="shared" si="38"/>
        <v>0</v>
      </c>
    </row>
    <row r="540" spans="1:11" x14ac:dyDescent="0.35">
      <c r="A540" s="1" t="str">
        <f t="shared" si="35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0</v>
      </c>
      <c r="G540" s="7">
        <f>'2021 Regulation-up-PreSCR811'!$M13</f>
        <v>0</v>
      </c>
      <c r="H540" s="7">
        <f>'2021 Regulation-up-PostSCR811'!$M13</f>
        <v>0</v>
      </c>
      <c r="I540" s="7">
        <f t="shared" si="36"/>
        <v>237</v>
      </c>
      <c r="J540" s="7">
        <f t="shared" si="37"/>
        <v>0</v>
      </c>
      <c r="K540" s="7">
        <f t="shared" si="38"/>
        <v>0</v>
      </c>
    </row>
    <row r="541" spans="1:11" x14ac:dyDescent="0.35">
      <c r="A541" s="1" t="str">
        <f t="shared" si="35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0</v>
      </c>
      <c r="G541" s="7">
        <f>'2021 Regulation-up-PreSCR811'!$M14</f>
        <v>0</v>
      </c>
      <c r="H541" s="7">
        <f>'2021 Regulation-up-PostSCR811'!$M14</f>
        <v>0</v>
      </c>
      <c r="I541" s="7">
        <f t="shared" si="36"/>
        <v>267</v>
      </c>
      <c r="J541" s="7">
        <f t="shared" si="37"/>
        <v>0</v>
      </c>
      <c r="K541" s="7">
        <f t="shared" si="38"/>
        <v>0</v>
      </c>
    </row>
    <row r="542" spans="1:11" x14ac:dyDescent="0.35">
      <c r="A542" s="1" t="str">
        <f t="shared" si="35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0</v>
      </c>
      <c r="G542" s="7">
        <f>'2021 Regulation-up-PreSCR811'!$M15</f>
        <v>0</v>
      </c>
      <c r="H542" s="7">
        <f>'2021 Regulation-up-PostSCR811'!$M15</f>
        <v>0</v>
      </c>
      <c r="I542" s="7">
        <f t="shared" si="36"/>
        <v>230</v>
      </c>
      <c r="J542" s="7">
        <f t="shared" si="37"/>
        <v>0</v>
      </c>
      <c r="K542" s="7">
        <f t="shared" si="38"/>
        <v>0</v>
      </c>
    </row>
    <row r="543" spans="1:11" x14ac:dyDescent="0.35">
      <c r="A543" s="1" t="str">
        <f t="shared" si="35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0</v>
      </c>
      <c r="G543" s="7">
        <f>'2021 Regulation-up-PreSCR811'!$M16</f>
        <v>0</v>
      </c>
      <c r="H543" s="7">
        <f>'2021 Regulation-up-PostSCR811'!$M16</f>
        <v>0</v>
      </c>
      <c r="I543" s="7">
        <f t="shared" si="36"/>
        <v>224</v>
      </c>
      <c r="J543" s="7">
        <f t="shared" si="37"/>
        <v>0</v>
      </c>
      <c r="K543" s="7">
        <f t="shared" si="38"/>
        <v>0</v>
      </c>
    </row>
    <row r="544" spans="1:11" x14ac:dyDescent="0.35">
      <c r="A544" s="1" t="str">
        <f t="shared" si="35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0</v>
      </c>
      <c r="G544" s="7">
        <f>'2021 Regulation-up-PreSCR811'!$M17</f>
        <v>0</v>
      </c>
      <c r="H544" s="7">
        <f>'2021 Regulation-up-PostSCR811'!$M17</f>
        <v>0</v>
      </c>
      <c r="I544" s="7">
        <f t="shared" si="36"/>
        <v>243</v>
      </c>
      <c r="J544" s="7">
        <f t="shared" si="37"/>
        <v>0</v>
      </c>
      <c r="K544" s="7">
        <f t="shared" si="38"/>
        <v>0</v>
      </c>
    </row>
    <row r="545" spans="1:11" x14ac:dyDescent="0.35">
      <c r="A545" s="1" t="str">
        <f t="shared" si="35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0</v>
      </c>
      <c r="G545" s="7">
        <f>'2021 Regulation-up-PreSCR811'!$M18</f>
        <v>0</v>
      </c>
      <c r="H545" s="7">
        <f>'2021 Regulation-up-PostSCR811'!$M18</f>
        <v>0</v>
      </c>
      <c r="I545" s="7">
        <f t="shared" si="36"/>
        <v>244</v>
      </c>
      <c r="J545" s="7">
        <f t="shared" si="37"/>
        <v>0</v>
      </c>
      <c r="K545" s="7">
        <f t="shared" si="38"/>
        <v>0</v>
      </c>
    </row>
    <row r="546" spans="1:11" x14ac:dyDescent="0.35">
      <c r="A546" s="1" t="str">
        <f t="shared" si="35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0</v>
      </c>
      <c r="G546" s="7">
        <f>'2021 Regulation-up-PreSCR811'!$M19</f>
        <v>0</v>
      </c>
      <c r="H546" s="7">
        <f>'2021 Regulation-up-PostSCR811'!$M19</f>
        <v>0</v>
      </c>
      <c r="I546" s="7">
        <f t="shared" si="36"/>
        <v>370</v>
      </c>
      <c r="J546" s="7">
        <f t="shared" si="37"/>
        <v>0</v>
      </c>
      <c r="K546" s="7">
        <f t="shared" si="38"/>
        <v>0</v>
      </c>
    </row>
    <row r="547" spans="1:11" x14ac:dyDescent="0.35">
      <c r="A547" s="1" t="str">
        <f t="shared" si="35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0</v>
      </c>
      <c r="G547" s="7">
        <f>'2021 Regulation-up-PreSCR811'!$M20</f>
        <v>0</v>
      </c>
      <c r="H547" s="7">
        <f>'2021 Regulation-up-PostSCR811'!$M20</f>
        <v>0</v>
      </c>
      <c r="I547" s="7">
        <f t="shared" si="36"/>
        <v>491</v>
      </c>
      <c r="J547" s="7">
        <f t="shared" si="37"/>
        <v>0</v>
      </c>
      <c r="K547" s="7">
        <f t="shared" si="38"/>
        <v>0</v>
      </c>
    </row>
    <row r="548" spans="1:11" x14ac:dyDescent="0.35">
      <c r="A548" s="1" t="str">
        <f t="shared" si="35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0</v>
      </c>
      <c r="G548" s="7">
        <f>'2021 Regulation-up-PreSCR811'!$M21</f>
        <v>0</v>
      </c>
      <c r="H548" s="7">
        <f>'2021 Regulation-up-PostSCR811'!$M21</f>
        <v>0</v>
      </c>
      <c r="I548" s="7">
        <f t="shared" si="36"/>
        <v>224</v>
      </c>
      <c r="J548" s="7">
        <f t="shared" si="37"/>
        <v>0</v>
      </c>
      <c r="K548" s="7">
        <f t="shared" si="38"/>
        <v>0</v>
      </c>
    </row>
    <row r="549" spans="1:11" x14ac:dyDescent="0.35">
      <c r="A549" s="1" t="str">
        <f t="shared" si="35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0</v>
      </c>
      <c r="G549" s="7">
        <f>'2021 Regulation-up-PreSCR811'!$M22</f>
        <v>0</v>
      </c>
      <c r="H549" s="7">
        <f>'2021 Regulation-up-PostSCR811'!$M22</f>
        <v>0</v>
      </c>
      <c r="I549" s="7">
        <f t="shared" si="36"/>
        <v>162</v>
      </c>
      <c r="J549" s="7">
        <f t="shared" si="37"/>
        <v>0</v>
      </c>
      <c r="K549" s="7">
        <f t="shared" si="38"/>
        <v>0</v>
      </c>
    </row>
    <row r="550" spans="1:11" x14ac:dyDescent="0.35">
      <c r="A550" s="1" t="str">
        <f t="shared" si="35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0</v>
      </c>
      <c r="G550" s="7">
        <f>'2021 Regulation-up-PreSCR811'!$M23</f>
        <v>0</v>
      </c>
      <c r="H550" s="7">
        <f>'2021 Regulation-up-PostSCR811'!$M23</f>
        <v>0</v>
      </c>
      <c r="I550" s="7">
        <f t="shared" si="36"/>
        <v>156</v>
      </c>
      <c r="J550" s="7">
        <f t="shared" si="37"/>
        <v>0</v>
      </c>
      <c r="K550" s="7">
        <f t="shared" si="38"/>
        <v>0</v>
      </c>
    </row>
    <row r="551" spans="1:11" x14ac:dyDescent="0.35">
      <c r="A551" s="1" t="str">
        <f t="shared" si="35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0</v>
      </c>
      <c r="G551" s="7">
        <f>'2021 Regulation-up-PreSCR811'!$M24</f>
        <v>0</v>
      </c>
      <c r="H551" s="7">
        <f>'2021 Regulation-up-PostSCR811'!$M24</f>
        <v>0</v>
      </c>
      <c r="I551" s="7">
        <f t="shared" si="36"/>
        <v>208</v>
      </c>
      <c r="J551" s="7">
        <f t="shared" si="37"/>
        <v>0</v>
      </c>
      <c r="K551" s="7">
        <f t="shared" si="38"/>
        <v>0</v>
      </c>
    </row>
    <row r="552" spans="1:11" x14ac:dyDescent="0.35">
      <c r="A552" s="1" t="str">
        <f t="shared" si="35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0</v>
      </c>
      <c r="G552" s="7">
        <f>'2021 Regulation-up-PreSCR811'!$M25</f>
        <v>0</v>
      </c>
      <c r="H552" s="7">
        <f>'2021 Regulation-up-PostSCR811'!$M25</f>
        <v>0</v>
      </c>
      <c r="I552" s="7">
        <f t="shared" si="36"/>
        <v>213</v>
      </c>
      <c r="J552" s="7">
        <f t="shared" si="37"/>
        <v>0</v>
      </c>
      <c r="K552" s="7">
        <f t="shared" si="38"/>
        <v>0</v>
      </c>
    </row>
    <row r="553" spans="1:11" x14ac:dyDescent="0.35">
      <c r="A553" s="1" t="str">
        <f t="shared" si="35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0</v>
      </c>
      <c r="G553" s="7">
        <f>'2021 Regulation-up-PreSCR811'!$M26</f>
        <v>0</v>
      </c>
      <c r="H553" s="7">
        <f>'2021 Regulation-up-PostSCR811'!$M26</f>
        <v>0</v>
      </c>
      <c r="I553" s="7">
        <f t="shared" si="36"/>
        <v>191</v>
      </c>
      <c r="J553" s="7">
        <f t="shared" si="37"/>
        <v>0</v>
      </c>
      <c r="K553" s="7">
        <f t="shared" si="38"/>
        <v>0</v>
      </c>
    </row>
    <row r="554" spans="1:11" x14ac:dyDescent="0.35">
      <c r="A554" s="1" t="str">
        <f t="shared" si="35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0</v>
      </c>
      <c r="G554" s="7">
        <f>'2021 Regulation-down-PreSCR811'!$M3</f>
        <v>0</v>
      </c>
      <c r="H554" s="7">
        <f>'2021 Regulation-down-PostSCR811'!$M3</f>
        <v>0</v>
      </c>
      <c r="I554" s="7">
        <f t="shared" si="36"/>
        <v>280</v>
      </c>
      <c r="J554" s="7">
        <f t="shared" si="37"/>
        <v>0</v>
      </c>
      <c r="K554" s="7">
        <f t="shared" si="38"/>
        <v>0</v>
      </c>
    </row>
    <row r="555" spans="1:11" x14ac:dyDescent="0.35">
      <c r="A555" s="1" t="str">
        <f t="shared" si="35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0</v>
      </c>
      <c r="G555" s="7">
        <f>'2021 Regulation-down-PreSCR811'!$M4</f>
        <v>0</v>
      </c>
      <c r="H555" s="7">
        <f>'2021 Regulation-down-PostSCR811'!$M4</f>
        <v>0</v>
      </c>
      <c r="I555" s="7">
        <f t="shared" si="36"/>
        <v>211</v>
      </c>
      <c r="J555" s="7">
        <f t="shared" si="37"/>
        <v>0</v>
      </c>
      <c r="K555" s="7">
        <f t="shared" si="38"/>
        <v>0</v>
      </c>
    </row>
    <row r="556" spans="1:11" x14ac:dyDescent="0.35">
      <c r="A556" s="1" t="str">
        <f t="shared" si="35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0</v>
      </c>
      <c r="G556" s="7">
        <f>'2021 Regulation-down-PreSCR811'!$M5</f>
        <v>0</v>
      </c>
      <c r="H556" s="7">
        <f>'2021 Regulation-down-PostSCR811'!$M5</f>
        <v>0</v>
      </c>
      <c r="I556" s="7">
        <f t="shared" si="36"/>
        <v>198</v>
      </c>
      <c r="J556" s="7">
        <f t="shared" si="37"/>
        <v>0</v>
      </c>
      <c r="K556" s="7">
        <f t="shared" si="38"/>
        <v>0</v>
      </c>
    </row>
    <row r="557" spans="1:11" x14ac:dyDescent="0.35">
      <c r="A557" s="1" t="str">
        <f t="shared" si="35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0</v>
      </c>
      <c r="G557" s="7">
        <f>'2021 Regulation-down-PreSCR811'!$M6</f>
        <v>0</v>
      </c>
      <c r="H557" s="7">
        <f>'2021 Regulation-down-PostSCR811'!$M6</f>
        <v>0</v>
      </c>
      <c r="I557" s="7">
        <f t="shared" si="36"/>
        <v>169</v>
      </c>
      <c r="J557" s="7">
        <f t="shared" si="37"/>
        <v>0</v>
      </c>
      <c r="K557" s="7">
        <f t="shared" si="38"/>
        <v>0</v>
      </c>
    </row>
    <row r="558" spans="1:11" x14ac:dyDescent="0.35">
      <c r="A558" s="1" t="str">
        <f t="shared" si="35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0</v>
      </c>
      <c r="G558" s="7">
        <f>'2021 Regulation-down-PreSCR811'!$M7</f>
        <v>0</v>
      </c>
      <c r="H558" s="7">
        <f>'2021 Regulation-down-PostSCR811'!$M7</f>
        <v>0</v>
      </c>
      <c r="I558" s="7">
        <f t="shared" si="36"/>
        <v>199</v>
      </c>
      <c r="J558" s="7">
        <f t="shared" si="37"/>
        <v>0</v>
      </c>
      <c r="K558" s="7">
        <f t="shared" si="38"/>
        <v>0</v>
      </c>
    </row>
    <row r="559" spans="1:11" x14ac:dyDescent="0.35">
      <c r="A559" s="1" t="str">
        <f t="shared" si="35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0</v>
      </c>
      <c r="G559" s="7">
        <f>'2021 Regulation-down-PreSCR811'!$M8</f>
        <v>0</v>
      </c>
      <c r="H559" s="7">
        <f>'2021 Regulation-down-PostSCR811'!$M8</f>
        <v>0</v>
      </c>
      <c r="I559" s="7">
        <f t="shared" si="36"/>
        <v>345</v>
      </c>
      <c r="J559" s="7">
        <f t="shared" si="37"/>
        <v>0</v>
      </c>
      <c r="K559" s="7">
        <f t="shared" si="38"/>
        <v>0</v>
      </c>
    </row>
    <row r="560" spans="1:11" x14ac:dyDescent="0.35">
      <c r="A560" s="1" t="str">
        <f t="shared" si="35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0</v>
      </c>
      <c r="G560" s="7">
        <f>'2021 Regulation-down-PreSCR811'!$M9</f>
        <v>0</v>
      </c>
      <c r="H560" s="7">
        <f>'2021 Regulation-down-PostSCR811'!$M9</f>
        <v>0</v>
      </c>
      <c r="I560" s="7">
        <f t="shared" si="36"/>
        <v>241</v>
      </c>
      <c r="J560" s="7">
        <f t="shared" si="37"/>
        <v>0</v>
      </c>
      <c r="K560" s="7">
        <f t="shared" si="38"/>
        <v>0</v>
      </c>
    </row>
    <row r="561" spans="1:11" x14ac:dyDescent="0.35">
      <c r="A561" s="1" t="str">
        <f t="shared" si="35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0</v>
      </c>
      <c r="G561" s="7">
        <f>'2021 Regulation-down-PreSCR811'!$M10</f>
        <v>0</v>
      </c>
      <c r="H561" s="7">
        <f>'2021 Regulation-down-PostSCR811'!$M10</f>
        <v>0</v>
      </c>
      <c r="I561" s="7">
        <f t="shared" si="36"/>
        <v>253</v>
      </c>
      <c r="J561" s="7">
        <f t="shared" si="37"/>
        <v>0</v>
      </c>
      <c r="K561" s="7">
        <f t="shared" si="38"/>
        <v>0</v>
      </c>
    </row>
    <row r="562" spans="1:11" x14ac:dyDescent="0.35">
      <c r="A562" s="1" t="str">
        <f t="shared" si="35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0</v>
      </c>
      <c r="G562" s="7">
        <f>'2021 Regulation-down-PreSCR811'!$M11</f>
        <v>0</v>
      </c>
      <c r="H562" s="7">
        <f>'2021 Regulation-down-PostSCR811'!$M11</f>
        <v>0</v>
      </c>
      <c r="I562" s="7">
        <f t="shared" si="36"/>
        <v>288</v>
      </c>
      <c r="J562" s="7">
        <f t="shared" si="37"/>
        <v>0</v>
      </c>
      <c r="K562" s="7">
        <f t="shared" si="38"/>
        <v>0</v>
      </c>
    </row>
    <row r="563" spans="1:11" x14ac:dyDescent="0.35">
      <c r="A563" s="1" t="str">
        <f t="shared" si="35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0</v>
      </c>
      <c r="G563" s="7">
        <f>'2021 Regulation-down-PreSCR811'!$M12</f>
        <v>0</v>
      </c>
      <c r="H563" s="7">
        <f>'2021 Regulation-down-PostSCR811'!$M12</f>
        <v>0</v>
      </c>
      <c r="I563" s="7">
        <f t="shared" si="36"/>
        <v>249</v>
      </c>
      <c r="J563" s="7">
        <f t="shared" si="37"/>
        <v>0</v>
      </c>
      <c r="K563" s="7">
        <f t="shared" si="38"/>
        <v>0</v>
      </c>
    </row>
    <row r="564" spans="1:11" x14ac:dyDescent="0.35">
      <c r="A564" s="1" t="str">
        <f t="shared" si="35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0</v>
      </c>
      <c r="G564" s="7">
        <f>'2021 Regulation-down-PreSCR811'!$M13</f>
        <v>0</v>
      </c>
      <c r="H564" s="7">
        <f>'2021 Regulation-down-PostSCR811'!$M13</f>
        <v>0</v>
      </c>
      <c r="I564" s="7">
        <f t="shared" si="36"/>
        <v>289</v>
      </c>
      <c r="J564" s="7">
        <f t="shared" si="37"/>
        <v>0</v>
      </c>
      <c r="K564" s="7">
        <f t="shared" si="38"/>
        <v>0</v>
      </c>
    </row>
    <row r="565" spans="1:11" x14ac:dyDescent="0.35">
      <c r="A565" s="1" t="str">
        <f t="shared" si="35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0</v>
      </c>
      <c r="G565" s="7">
        <f>'2021 Regulation-down-PreSCR811'!$M14</f>
        <v>0</v>
      </c>
      <c r="H565" s="7">
        <f>'2021 Regulation-down-PostSCR811'!$M14</f>
        <v>0</v>
      </c>
      <c r="I565" s="7">
        <f t="shared" si="36"/>
        <v>311</v>
      </c>
      <c r="J565" s="7">
        <f t="shared" si="37"/>
        <v>0</v>
      </c>
      <c r="K565" s="7">
        <f t="shared" si="38"/>
        <v>0</v>
      </c>
    </row>
    <row r="566" spans="1:11" x14ac:dyDescent="0.35">
      <c r="A566" s="1" t="str">
        <f t="shared" si="35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0</v>
      </c>
      <c r="G566" s="7">
        <f>'2021 Regulation-down-PreSCR811'!$M15</f>
        <v>0</v>
      </c>
      <c r="H566" s="7">
        <f>'2021 Regulation-down-PostSCR811'!$M15</f>
        <v>0</v>
      </c>
      <c r="I566" s="7">
        <f t="shared" si="36"/>
        <v>267</v>
      </c>
      <c r="J566" s="7">
        <f t="shared" si="37"/>
        <v>0</v>
      </c>
      <c r="K566" s="7">
        <f t="shared" si="38"/>
        <v>0</v>
      </c>
    </row>
    <row r="567" spans="1:11" x14ac:dyDescent="0.35">
      <c r="A567" s="1" t="str">
        <f t="shared" si="35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0</v>
      </c>
      <c r="G567" s="7">
        <f>'2021 Regulation-down-PreSCR811'!$M16</f>
        <v>0</v>
      </c>
      <c r="H567" s="7">
        <f>'2021 Regulation-down-PostSCR811'!$M16</f>
        <v>0</v>
      </c>
      <c r="I567" s="7">
        <f t="shared" si="36"/>
        <v>230</v>
      </c>
      <c r="J567" s="7">
        <f t="shared" si="37"/>
        <v>0</v>
      </c>
      <c r="K567" s="7">
        <f t="shared" si="38"/>
        <v>0</v>
      </c>
    </row>
    <row r="568" spans="1:11" x14ac:dyDescent="0.35">
      <c r="A568" s="1" t="str">
        <f t="shared" si="35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0</v>
      </c>
      <c r="G568" s="7">
        <f>'2021 Regulation-down-PreSCR811'!$M17</f>
        <v>0</v>
      </c>
      <c r="H568" s="7">
        <f>'2021 Regulation-down-PostSCR811'!$M17</f>
        <v>0</v>
      </c>
      <c r="I568" s="7">
        <f t="shared" si="36"/>
        <v>246</v>
      </c>
      <c r="J568" s="7">
        <f t="shared" si="37"/>
        <v>0</v>
      </c>
      <c r="K568" s="7">
        <f t="shared" si="38"/>
        <v>0</v>
      </c>
    </row>
    <row r="569" spans="1:11" x14ac:dyDescent="0.35">
      <c r="A569" s="1" t="str">
        <f t="shared" si="35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0</v>
      </c>
      <c r="G569" s="7">
        <f>'2021 Regulation-down-PreSCR811'!$M18</f>
        <v>0</v>
      </c>
      <c r="H569" s="7">
        <f>'2021 Regulation-down-PostSCR811'!$M18</f>
        <v>0</v>
      </c>
      <c r="I569" s="7">
        <f t="shared" si="36"/>
        <v>177</v>
      </c>
      <c r="J569" s="7">
        <f t="shared" si="37"/>
        <v>0</v>
      </c>
      <c r="K569" s="7">
        <f t="shared" si="38"/>
        <v>0</v>
      </c>
    </row>
    <row r="570" spans="1:11" x14ac:dyDescent="0.35">
      <c r="A570" s="1" t="str">
        <f t="shared" si="35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0</v>
      </c>
      <c r="G570" s="7">
        <f>'2021 Regulation-down-PreSCR811'!$M19</f>
        <v>0</v>
      </c>
      <c r="H570" s="7">
        <f>'2021 Regulation-down-PostSCR811'!$M19</f>
        <v>0</v>
      </c>
      <c r="I570" s="7">
        <f t="shared" si="36"/>
        <v>186</v>
      </c>
      <c r="J570" s="7">
        <f t="shared" si="37"/>
        <v>0</v>
      </c>
      <c r="K570" s="7">
        <f t="shared" si="38"/>
        <v>0</v>
      </c>
    </row>
    <row r="571" spans="1:11" x14ac:dyDescent="0.35">
      <c r="A571" s="1" t="str">
        <f t="shared" si="35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0</v>
      </c>
      <c r="G571" s="7">
        <f>'2021 Regulation-down-PreSCR811'!$M20</f>
        <v>0</v>
      </c>
      <c r="H571" s="7">
        <f>'2021 Regulation-down-PostSCR811'!$M20</f>
        <v>0</v>
      </c>
      <c r="I571" s="7">
        <f t="shared" si="36"/>
        <v>241</v>
      </c>
      <c r="J571" s="7">
        <f t="shared" si="37"/>
        <v>0</v>
      </c>
      <c r="K571" s="7">
        <f t="shared" si="38"/>
        <v>0</v>
      </c>
    </row>
    <row r="572" spans="1:11" x14ac:dyDescent="0.35">
      <c r="A572" s="1" t="str">
        <f t="shared" si="35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0</v>
      </c>
      <c r="G572" s="7">
        <f>'2021 Regulation-down-PreSCR811'!$M21</f>
        <v>0</v>
      </c>
      <c r="H572" s="7">
        <f>'2021 Regulation-down-PostSCR811'!$M21</f>
        <v>0</v>
      </c>
      <c r="I572" s="7">
        <f t="shared" si="36"/>
        <v>297</v>
      </c>
      <c r="J572" s="7">
        <f t="shared" si="37"/>
        <v>0</v>
      </c>
      <c r="K572" s="7">
        <f t="shared" si="38"/>
        <v>0</v>
      </c>
    </row>
    <row r="573" spans="1:11" x14ac:dyDescent="0.35">
      <c r="A573" s="1" t="str">
        <f t="shared" si="35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0</v>
      </c>
      <c r="G573" s="7">
        <f>'2021 Regulation-down-PreSCR811'!$M22</f>
        <v>0</v>
      </c>
      <c r="H573" s="7">
        <f>'2021 Regulation-down-PostSCR811'!$M22</f>
        <v>0</v>
      </c>
      <c r="I573" s="7">
        <f t="shared" si="36"/>
        <v>289</v>
      </c>
      <c r="J573" s="7">
        <f t="shared" si="37"/>
        <v>0</v>
      </c>
      <c r="K573" s="7">
        <f t="shared" si="38"/>
        <v>0</v>
      </c>
    </row>
    <row r="574" spans="1:11" x14ac:dyDescent="0.35">
      <c r="A574" s="1" t="str">
        <f t="shared" si="35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0</v>
      </c>
      <c r="G574" s="7">
        <f>'2021 Regulation-down-PreSCR811'!$M23</f>
        <v>0</v>
      </c>
      <c r="H574" s="7">
        <f>'2021 Regulation-down-PostSCR811'!$M23</f>
        <v>0</v>
      </c>
      <c r="I574" s="7">
        <f t="shared" si="36"/>
        <v>287</v>
      </c>
      <c r="J574" s="7">
        <f t="shared" si="37"/>
        <v>0</v>
      </c>
      <c r="K574" s="7">
        <f t="shared" si="38"/>
        <v>0</v>
      </c>
    </row>
    <row r="575" spans="1:11" x14ac:dyDescent="0.35">
      <c r="A575" s="1" t="str">
        <f t="shared" si="35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0</v>
      </c>
      <c r="G575" s="7">
        <f>'2021 Regulation-down-PreSCR811'!$M24</f>
        <v>0</v>
      </c>
      <c r="H575" s="7">
        <f>'2021 Regulation-down-PostSCR811'!$M24</f>
        <v>0</v>
      </c>
      <c r="I575" s="7">
        <f t="shared" si="36"/>
        <v>361</v>
      </c>
      <c r="J575" s="7">
        <f t="shared" si="37"/>
        <v>0</v>
      </c>
      <c r="K575" s="7">
        <f t="shared" si="38"/>
        <v>0</v>
      </c>
    </row>
    <row r="576" spans="1:11" x14ac:dyDescent="0.35">
      <c r="A576" s="1" t="str">
        <f t="shared" si="35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0</v>
      </c>
      <c r="G576" s="7">
        <f>'2021 Regulation-down-PreSCR811'!$M25</f>
        <v>0</v>
      </c>
      <c r="H576" s="7">
        <f>'2021 Regulation-down-PostSCR811'!$M25</f>
        <v>0</v>
      </c>
      <c r="I576" s="7">
        <f t="shared" si="36"/>
        <v>383</v>
      </c>
      <c r="J576" s="7">
        <f t="shared" si="37"/>
        <v>0</v>
      </c>
      <c r="K576" s="7">
        <f t="shared" si="38"/>
        <v>0</v>
      </c>
    </row>
    <row r="577" spans="1:11" x14ac:dyDescent="0.35">
      <c r="A577" s="1" t="str">
        <f t="shared" si="35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0</v>
      </c>
      <c r="G577" s="7">
        <f>'2021 Regulation-down-PreSCR811'!$M26</f>
        <v>0</v>
      </c>
      <c r="H577" s="7">
        <f>'2021 Regulation-down-PostSCR811'!$M26</f>
        <v>0</v>
      </c>
      <c r="I577" s="7">
        <f t="shared" si="36"/>
        <v>383</v>
      </c>
      <c r="J577" s="7">
        <f t="shared" si="37"/>
        <v>0</v>
      </c>
      <c r="K577" s="7">
        <f t="shared" si="38"/>
        <v>0</v>
      </c>
    </row>
  </sheetData>
  <pageMargins left="0.7" right="0.7" top="0.75" bottom="0.75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="55" zoomScaleNormal="55" workbookViewId="0">
      <selection activeCell="B11" sqref="B11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41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/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/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/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/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/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/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/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/>
      <c r="K10" s="2"/>
      <c r="L10" s="2"/>
      <c r="M10" s="2"/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/>
      <c r="K11" s="2"/>
      <c r="L11" s="2"/>
      <c r="M11" s="2"/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/>
      <c r="K12" s="2"/>
      <c r="L12" s="2"/>
      <c r="M12" s="2"/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/>
      <c r="K13" s="2"/>
      <c r="L13" s="2"/>
      <c r="M13" s="2"/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/>
      <c r="K14" s="2"/>
      <c r="L14" s="2"/>
      <c r="M14" s="2"/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/>
      <c r="K15" s="2"/>
      <c r="L15" s="2"/>
      <c r="M15" s="2"/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/>
      <c r="K16" s="2"/>
      <c r="L16" s="2"/>
      <c r="M16" s="2"/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/>
      <c r="K17" s="2"/>
      <c r="L17" s="2"/>
      <c r="M17" s="2"/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/>
      <c r="K18" s="2"/>
      <c r="L18" s="2"/>
      <c r="M18" s="2"/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/>
      <c r="K19" s="2"/>
      <c r="L19" s="2"/>
      <c r="M19" s="2"/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/>
      <c r="K20" s="2"/>
      <c r="L20" s="2"/>
      <c r="M20" s="2"/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/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/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/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/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/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I3" sqref="I3:I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42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/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/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/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/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/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/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/>
      <c r="K9" s="2"/>
      <c r="L9" s="2"/>
      <c r="M9" s="2"/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/>
      <c r="K10" s="2"/>
      <c r="L10" s="2"/>
      <c r="M10" s="2"/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/>
      <c r="K11" s="2"/>
      <c r="L11" s="2"/>
      <c r="M11" s="2"/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/>
      <c r="K12" s="2"/>
      <c r="L12" s="2"/>
      <c r="M12" s="2"/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/>
      <c r="K13" s="2"/>
      <c r="L13" s="2"/>
      <c r="M13" s="2"/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/>
      <c r="K14" s="2"/>
      <c r="L14" s="2"/>
      <c r="M14" s="2"/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/>
      <c r="K15" s="2"/>
      <c r="L15" s="2"/>
      <c r="M15" s="2"/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/>
      <c r="K16" s="2"/>
      <c r="L16" s="2"/>
      <c r="M16" s="2"/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/>
      <c r="K17" s="2"/>
      <c r="L17" s="2"/>
      <c r="M17" s="2"/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/>
      <c r="K18" s="2"/>
      <c r="L18" s="2"/>
      <c r="M18" s="2"/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/>
      <c r="K19" s="2"/>
      <c r="L19" s="2"/>
      <c r="M19" s="2"/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/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/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/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/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/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/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I3" sqref="I3:I26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43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/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/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/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/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/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/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731.60149999999999</v>
      </c>
      <c r="D9" s="2">
        <v>616.17174999999997</v>
      </c>
      <c r="E9" s="2">
        <v>595.74937499999999</v>
      </c>
      <c r="F9" s="2">
        <v>595.71937500000001</v>
      </c>
      <c r="G9" s="2">
        <v>410.59100000000001</v>
      </c>
      <c r="H9" s="2">
        <v>349.74400000000003</v>
      </c>
      <c r="I9" s="2">
        <v>467.34399999999999</v>
      </c>
      <c r="J9" s="2"/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387.60899999999998</v>
      </c>
      <c r="D10" s="2">
        <v>398.20224999999999</v>
      </c>
      <c r="E10" s="2">
        <v>344.49374999999998</v>
      </c>
      <c r="F10" s="2">
        <v>333.12124999999997</v>
      </c>
      <c r="G10" s="2">
        <v>341.04975000000002</v>
      </c>
      <c r="H10" s="2">
        <v>334.71199999999999</v>
      </c>
      <c r="I10" s="2">
        <v>332.166</v>
      </c>
      <c r="J10" s="2"/>
      <c r="K10" s="2"/>
      <c r="L10" s="2"/>
      <c r="M10" s="2"/>
    </row>
    <row r="11" spans="1:13" ht="18.5" x14ac:dyDescent="0.35">
      <c r="A11" s="4">
        <v>9</v>
      </c>
      <c r="B11" s="2">
        <v>248.744</v>
      </c>
      <c r="C11" s="2">
        <v>326.77449999999999</v>
      </c>
      <c r="D11" s="2">
        <v>341.21187500000002</v>
      </c>
      <c r="E11" s="2">
        <v>338</v>
      </c>
      <c r="F11" s="2">
        <v>383.69562500000001</v>
      </c>
      <c r="G11" s="2">
        <v>414.2045</v>
      </c>
      <c r="H11" s="2">
        <v>399.72800000000001</v>
      </c>
      <c r="I11" s="2">
        <v>391.44</v>
      </c>
      <c r="J11" s="2"/>
      <c r="K11" s="2"/>
      <c r="L11" s="2"/>
      <c r="M11" s="2"/>
    </row>
    <row r="12" spans="1:13" ht="18.5" x14ac:dyDescent="0.35">
      <c r="A12" s="4">
        <v>10</v>
      </c>
      <c r="B12" s="2">
        <v>330.512</v>
      </c>
      <c r="C12" s="2">
        <v>363.91050000000001</v>
      </c>
      <c r="D12" s="2">
        <v>422.45100000000002</v>
      </c>
      <c r="E12" s="2">
        <v>438.54124999999999</v>
      </c>
      <c r="F12" s="2">
        <v>490.46625</v>
      </c>
      <c r="G12" s="2">
        <v>559.78324999999995</v>
      </c>
      <c r="H12" s="2">
        <v>546.16</v>
      </c>
      <c r="I12" s="2">
        <v>520.93600000000004</v>
      </c>
      <c r="J12" s="2"/>
      <c r="K12" s="2"/>
      <c r="L12" s="2"/>
      <c r="M12" s="2"/>
    </row>
    <row r="13" spans="1:13" ht="18.5" x14ac:dyDescent="0.35">
      <c r="A13" s="4">
        <v>11</v>
      </c>
      <c r="B13" s="2">
        <v>312.88799999999998</v>
      </c>
      <c r="C13" s="2">
        <v>391.36199999999997</v>
      </c>
      <c r="D13" s="2">
        <v>455.823375</v>
      </c>
      <c r="E13" s="2">
        <v>468.47187500000001</v>
      </c>
      <c r="F13" s="2">
        <v>583.85749999999996</v>
      </c>
      <c r="G13" s="2">
        <v>625.90049999999997</v>
      </c>
      <c r="H13" s="2">
        <v>616.41599999999994</v>
      </c>
      <c r="I13" s="2">
        <v>664.50900000000001</v>
      </c>
      <c r="J13" s="2"/>
      <c r="K13" s="2"/>
      <c r="L13" s="2"/>
      <c r="M13" s="2"/>
    </row>
    <row r="14" spans="1:13" ht="18.5" x14ac:dyDescent="0.35">
      <c r="A14" s="4">
        <v>12</v>
      </c>
      <c r="B14" s="2">
        <v>363.64800000000002</v>
      </c>
      <c r="C14" s="2">
        <v>388.94849999999997</v>
      </c>
      <c r="D14" s="2">
        <v>454.69175000000001</v>
      </c>
      <c r="E14" s="2">
        <v>492.89375000000001</v>
      </c>
      <c r="F14" s="2">
        <v>611.16312500000004</v>
      </c>
      <c r="G14" s="2">
        <v>625.12</v>
      </c>
      <c r="H14" s="2">
        <v>640</v>
      </c>
      <c r="I14" s="2">
        <v>679.22199999999998</v>
      </c>
      <c r="J14" s="2"/>
      <c r="K14" s="2"/>
      <c r="L14" s="2"/>
      <c r="M14" s="2"/>
    </row>
    <row r="15" spans="1:13" ht="18.5" x14ac:dyDescent="0.35">
      <c r="A15" s="4">
        <v>13</v>
      </c>
      <c r="B15" s="2">
        <v>324.39999999999998</v>
      </c>
      <c r="C15" s="2">
        <v>460.14400000000001</v>
      </c>
      <c r="D15" s="2">
        <v>459.23750000000001</v>
      </c>
      <c r="E15" s="2">
        <v>471.80937499999999</v>
      </c>
      <c r="F15" s="2">
        <v>562.30937500000005</v>
      </c>
      <c r="G15" s="2">
        <v>590.34699999999998</v>
      </c>
      <c r="H15" s="2">
        <v>573.76800000000003</v>
      </c>
      <c r="I15" s="2">
        <v>600.98</v>
      </c>
      <c r="J15" s="2"/>
      <c r="K15" s="2"/>
      <c r="L15" s="2"/>
      <c r="M15" s="2"/>
    </row>
    <row r="16" spans="1:13" ht="18.5" x14ac:dyDescent="0.35">
      <c r="A16" s="4">
        <v>14</v>
      </c>
      <c r="B16" s="2">
        <v>320.15199999999999</v>
      </c>
      <c r="C16" s="2">
        <v>384.30950000000001</v>
      </c>
      <c r="D16" s="2">
        <v>414.24712499999998</v>
      </c>
      <c r="E16" s="2">
        <v>492.14937499999996</v>
      </c>
      <c r="F16" s="2">
        <v>559.01687500000003</v>
      </c>
      <c r="G16" s="2">
        <v>546.66875000000005</v>
      </c>
      <c r="H16" s="2">
        <v>553.41599999999994</v>
      </c>
      <c r="I16" s="2">
        <v>557.72500000000002</v>
      </c>
      <c r="J16" s="2"/>
      <c r="K16" s="2"/>
      <c r="L16" s="2"/>
      <c r="M16" s="2"/>
    </row>
    <row r="17" spans="1:13" ht="18.5" x14ac:dyDescent="0.35">
      <c r="A17" s="4">
        <v>15</v>
      </c>
      <c r="B17" s="2">
        <v>339.79200000000003</v>
      </c>
      <c r="C17" s="2">
        <v>403.17449999999997</v>
      </c>
      <c r="D17" s="2">
        <v>437.41724999999997</v>
      </c>
      <c r="E17" s="2">
        <v>454.91125</v>
      </c>
      <c r="F17" s="2">
        <v>496.700625</v>
      </c>
      <c r="G17" s="2">
        <v>529.21</v>
      </c>
      <c r="H17" s="2">
        <v>501.06399999999996</v>
      </c>
      <c r="I17" s="2">
        <v>558.04300000000001</v>
      </c>
      <c r="J17" s="2"/>
      <c r="K17" s="2"/>
      <c r="L17" s="2"/>
      <c r="M17" s="2"/>
    </row>
    <row r="18" spans="1:13" ht="18.5" x14ac:dyDescent="0.35">
      <c r="A18" s="4">
        <v>16</v>
      </c>
      <c r="B18" s="2">
        <v>398.79200000000003</v>
      </c>
      <c r="C18" s="2">
        <v>495.73849999999999</v>
      </c>
      <c r="D18" s="2">
        <v>439.28562499999998</v>
      </c>
      <c r="E18" s="2">
        <v>493.34312499999999</v>
      </c>
      <c r="F18" s="2">
        <v>492.53062499999999</v>
      </c>
      <c r="G18" s="2">
        <v>540.452</v>
      </c>
      <c r="H18" s="2">
        <v>476.77600000000001</v>
      </c>
      <c r="I18" s="2">
        <v>517.99800000000005</v>
      </c>
      <c r="J18" s="2"/>
      <c r="K18" s="2"/>
      <c r="L18" s="2"/>
      <c r="M18" s="2"/>
    </row>
    <row r="19" spans="1:13" ht="18.5" x14ac:dyDescent="0.35">
      <c r="A19" s="4">
        <v>17</v>
      </c>
      <c r="B19" s="2">
        <v>509.29599999999999</v>
      </c>
      <c r="C19" s="2">
        <v>544.44550000000004</v>
      </c>
      <c r="D19" s="2">
        <v>463.30487500000004</v>
      </c>
      <c r="E19" s="2">
        <v>509.60374999999999</v>
      </c>
      <c r="F19" s="2">
        <v>463.42124999999999</v>
      </c>
      <c r="G19" s="2">
        <v>498.98575</v>
      </c>
      <c r="H19" s="2">
        <v>471.536</v>
      </c>
      <c r="I19" s="2">
        <v>502.55200000000002</v>
      </c>
      <c r="J19" s="2"/>
      <c r="K19" s="2"/>
      <c r="L19" s="2"/>
      <c r="M19" s="2"/>
    </row>
    <row r="20" spans="1:13" ht="18.5" x14ac:dyDescent="0.35">
      <c r="A20" s="4">
        <v>18</v>
      </c>
      <c r="B20" s="2">
        <v>667.04</v>
      </c>
      <c r="C20" s="2">
        <v>606.55799999999999</v>
      </c>
      <c r="D20" s="2">
        <v>540.90037499999994</v>
      </c>
      <c r="E20" s="2">
        <v>533.11</v>
      </c>
      <c r="F20" s="2">
        <v>431.99437499999999</v>
      </c>
      <c r="G20" s="2">
        <v>532.29250000000002</v>
      </c>
      <c r="H20" s="2">
        <v>462.96799999999996</v>
      </c>
      <c r="I20" s="2">
        <v>448.48199999999997</v>
      </c>
      <c r="J20" s="2"/>
      <c r="K20" s="2"/>
      <c r="L20" s="2"/>
      <c r="M20" s="2"/>
    </row>
    <row r="21" spans="1:13" ht="18.5" x14ac:dyDescent="0.35">
      <c r="A21" s="4">
        <v>19</v>
      </c>
      <c r="B21" s="2">
        <v>414.88</v>
      </c>
      <c r="C21" s="2">
        <v>523.89549999999997</v>
      </c>
      <c r="D21" s="2">
        <v>604.25512500000002</v>
      </c>
      <c r="E21" s="2">
        <v>465.35562500000003</v>
      </c>
      <c r="F21" s="2">
        <v>427.5675</v>
      </c>
      <c r="G21" s="2">
        <v>545.39474999999993</v>
      </c>
      <c r="H21" s="2">
        <v>423.22399999999999</v>
      </c>
      <c r="I21" s="2">
        <v>470.74299999999999</v>
      </c>
      <c r="J21" s="2"/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234.5265</v>
      </c>
      <c r="D22" s="2">
        <v>426.31937499999998</v>
      </c>
      <c r="E22" s="2">
        <v>459.14937499999996</v>
      </c>
      <c r="F22" s="2">
        <v>429.2</v>
      </c>
      <c r="G22" s="2">
        <v>426.64150000000001</v>
      </c>
      <c r="H22" s="2">
        <v>376.08000000000004</v>
      </c>
      <c r="I22" s="2">
        <v>463.30399999999997</v>
      </c>
      <c r="J22" s="2"/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250.49437499999999</v>
      </c>
      <c r="E23" s="2">
        <v>352.01499999999999</v>
      </c>
      <c r="F23" s="2">
        <v>315.55062499999997</v>
      </c>
      <c r="G23" s="2">
        <v>312.62374999999997</v>
      </c>
      <c r="H23" s="2">
        <v>307.00799999999998</v>
      </c>
      <c r="I23" s="2">
        <v>264.75099999999998</v>
      </c>
      <c r="J23" s="2"/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350.66750000000002</v>
      </c>
      <c r="F24" s="2">
        <v>449.18312500000002</v>
      </c>
      <c r="G24" s="2">
        <v>213.11725000000001</v>
      </c>
      <c r="H24" s="2">
        <v>159.38400000000001</v>
      </c>
      <c r="I24" s="2">
        <v>123.363</v>
      </c>
      <c r="J24" s="2"/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/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8277.1440000000002</v>
      </c>
      <c r="C27" s="5">
        <f t="shared" ref="C27:M27" si="0">SUM(C3:C26)</f>
        <v>8976.9979999999996</v>
      </c>
      <c r="D27" s="5">
        <f t="shared" si="0"/>
        <v>8973.0136249999996</v>
      </c>
      <c r="E27" s="5">
        <f t="shared" si="0"/>
        <v>9379.2643749999988</v>
      </c>
      <c r="F27" s="5">
        <f t="shared" si="0"/>
        <v>9664.4975000000013</v>
      </c>
      <c r="G27" s="5">
        <f t="shared" si="0"/>
        <v>9791.3822499999987</v>
      </c>
      <c r="H27" s="5">
        <f t="shared" si="0"/>
        <v>8717.9840000000004</v>
      </c>
      <c r="I27" s="5">
        <f t="shared" si="0"/>
        <v>9252.5579999999991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344.88100000000003</v>
      </c>
      <c r="C28" s="7">
        <f t="shared" ref="C28:M28" si="1">AVERAGE(C3:C26)</f>
        <v>374.04158333333334</v>
      </c>
      <c r="D28" s="7">
        <f t="shared" si="1"/>
        <v>373.87556770833334</v>
      </c>
      <c r="E28" s="7">
        <f t="shared" si="1"/>
        <v>390.8026822916666</v>
      </c>
      <c r="F28" s="7">
        <f t="shared" si="1"/>
        <v>402.68739583333337</v>
      </c>
      <c r="G28" s="7">
        <f t="shared" si="1"/>
        <v>407.9742604166666</v>
      </c>
      <c r="H28" s="7">
        <f t="shared" si="1"/>
        <v>363.24933333333337</v>
      </c>
      <c r="I28" s="7">
        <f t="shared" si="1"/>
        <v>385.52324999999996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I18" sqref="I18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44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/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/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/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/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/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/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255.7895</v>
      </c>
      <c r="D9" s="2">
        <v>283.96949999999998</v>
      </c>
      <c r="E9" s="2">
        <v>259.83625000000001</v>
      </c>
      <c r="F9" s="2">
        <v>263.41500000000002</v>
      </c>
      <c r="G9" s="2">
        <v>211.21950000000001</v>
      </c>
      <c r="H9" s="2">
        <v>191.072</v>
      </c>
      <c r="I9" s="2">
        <v>213.191</v>
      </c>
      <c r="J9" s="2"/>
      <c r="K9" s="2"/>
      <c r="L9" s="2"/>
      <c r="M9" s="2"/>
    </row>
    <row r="10" spans="1:13" ht="18.5" x14ac:dyDescent="0.35">
      <c r="A10" s="4">
        <v>8</v>
      </c>
      <c r="B10" s="2">
        <v>274.37599999999998</v>
      </c>
      <c r="C10" s="2">
        <v>375.06799999999998</v>
      </c>
      <c r="D10" s="2">
        <v>419.86675000000002</v>
      </c>
      <c r="E10" s="2">
        <v>301.44937500000003</v>
      </c>
      <c r="F10" s="2">
        <v>258.99062500000002</v>
      </c>
      <c r="G10" s="2">
        <v>338.35450000000003</v>
      </c>
      <c r="H10" s="2">
        <v>273.08</v>
      </c>
      <c r="I10" s="2">
        <v>280.32400000000001</v>
      </c>
      <c r="J10" s="2"/>
      <c r="K10" s="2"/>
      <c r="L10" s="2"/>
      <c r="M10" s="2"/>
    </row>
    <row r="11" spans="1:13" ht="18.5" x14ac:dyDescent="0.35">
      <c r="A11" s="4">
        <v>9</v>
      </c>
      <c r="B11" s="2">
        <v>478.048</v>
      </c>
      <c r="C11" s="2">
        <v>531.88099999999997</v>
      </c>
      <c r="D11" s="2">
        <v>450.78162499999996</v>
      </c>
      <c r="E11" s="2">
        <v>365.00562500000001</v>
      </c>
      <c r="F11" s="2">
        <v>417.87187499999999</v>
      </c>
      <c r="G11" s="2">
        <v>500.89850000000001</v>
      </c>
      <c r="H11" s="2">
        <v>467.29599999999999</v>
      </c>
      <c r="I11" s="2">
        <v>478.64100000000002</v>
      </c>
      <c r="J11" s="2"/>
      <c r="K11" s="2"/>
      <c r="L11" s="2"/>
      <c r="M11" s="2"/>
    </row>
    <row r="12" spans="1:13" ht="18.5" x14ac:dyDescent="0.35">
      <c r="A12" s="4">
        <v>10</v>
      </c>
      <c r="B12" s="2">
        <v>480.42399999999998</v>
      </c>
      <c r="C12" s="2">
        <v>558.37</v>
      </c>
      <c r="D12" s="2">
        <v>534.18450000000007</v>
      </c>
      <c r="E12" s="2">
        <v>435.50937499999998</v>
      </c>
      <c r="F12" s="2">
        <v>398.87187499999999</v>
      </c>
      <c r="G12" s="2">
        <v>501.649</v>
      </c>
      <c r="H12" s="2">
        <v>382.25599999999997</v>
      </c>
      <c r="I12" s="2">
        <v>453.16999999999996</v>
      </c>
      <c r="J12" s="2"/>
      <c r="K12" s="2"/>
      <c r="L12" s="2"/>
      <c r="M12" s="2"/>
    </row>
    <row r="13" spans="1:13" ht="18.5" x14ac:dyDescent="0.35">
      <c r="A13" s="4">
        <v>11</v>
      </c>
      <c r="B13" s="2">
        <v>474.64800000000002</v>
      </c>
      <c r="C13" s="2">
        <v>470.05399999999997</v>
      </c>
      <c r="D13" s="2">
        <v>538.13474999999994</v>
      </c>
      <c r="E13" s="2">
        <v>359.330625</v>
      </c>
      <c r="F13" s="2">
        <v>464.895625</v>
      </c>
      <c r="G13" s="2">
        <v>344.68375000000003</v>
      </c>
      <c r="H13" s="2">
        <v>259.72800000000001</v>
      </c>
      <c r="I13" s="2">
        <v>358.17700000000002</v>
      </c>
      <c r="J13" s="2"/>
      <c r="K13" s="2"/>
      <c r="L13" s="2"/>
      <c r="M13" s="2"/>
    </row>
    <row r="14" spans="1:13" ht="18.5" x14ac:dyDescent="0.35">
      <c r="A14" s="4">
        <v>12</v>
      </c>
      <c r="B14" s="2">
        <v>451.52800000000002</v>
      </c>
      <c r="C14" s="2">
        <v>454.25700000000001</v>
      </c>
      <c r="D14" s="2">
        <v>421.43812500000001</v>
      </c>
      <c r="E14" s="2">
        <v>368.40999999999997</v>
      </c>
      <c r="F14" s="2">
        <v>346.84687500000001</v>
      </c>
      <c r="G14" s="2">
        <v>295.86574999999999</v>
      </c>
      <c r="H14" s="2">
        <v>334.14400000000001</v>
      </c>
      <c r="I14" s="2">
        <v>282.827</v>
      </c>
      <c r="J14" s="2"/>
      <c r="K14" s="2"/>
      <c r="L14" s="2"/>
      <c r="M14" s="2"/>
    </row>
    <row r="15" spans="1:13" ht="18.5" x14ac:dyDescent="0.35">
      <c r="A15" s="4">
        <v>13</v>
      </c>
      <c r="B15" s="2">
        <v>391.15199999999999</v>
      </c>
      <c r="C15" s="2">
        <v>450.51249999999999</v>
      </c>
      <c r="D15" s="2">
        <v>415.87312499999996</v>
      </c>
      <c r="E15" s="2">
        <v>356.90375</v>
      </c>
      <c r="F15" s="2">
        <v>338.85874999999999</v>
      </c>
      <c r="G15" s="2">
        <v>285.24475000000001</v>
      </c>
      <c r="H15" s="2">
        <v>240.38400000000001</v>
      </c>
      <c r="I15" s="2">
        <v>276.05</v>
      </c>
      <c r="J15" s="2"/>
      <c r="K15" s="2"/>
      <c r="L15" s="2"/>
      <c r="M15" s="2"/>
    </row>
    <row r="16" spans="1:13" ht="18.5" x14ac:dyDescent="0.35">
      <c r="A16" s="4">
        <v>14</v>
      </c>
      <c r="B16" s="2">
        <v>379.28</v>
      </c>
      <c r="C16" s="2">
        <v>447.27949999999998</v>
      </c>
      <c r="D16" s="2">
        <v>418.01437499999997</v>
      </c>
      <c r="E16" s="2">
        <v>338.484375</v>
      </c>
      <c r="F16" s="2">
        <v>412.34625</v>
      </c>
      <c r="G16" s="2">
        <v>584.65374999999995</v>
      </c>
      <c r="H16" s="2">
        <v>299.77600000000001</v>
      </c>
      <c r="I16" s="2">
        <v>355.77600000000001</v>
      </c>
      <c r="J16" s="2"/>
      <c r="K16" s="2"/>
      <c r="L16" s="2"/>
      <c r="M16" s="2"/>
    </row>
    <row r="17" spans="1:13" ht="18.5" x14ac:dyDescent="0.35">
      <c r="A17" s="4">
        <v>15</v>
      </c>
      <c r="B17" s="2">
        <v>392.03999999999996</v>
      </c>
      <c r="C17" s="2">
        <v>404.83600000000001</v>
      </c>
      <c r="D17" s="2">
        <v>379.52962500000001</v>
      </c>
      <c r="E17" s="2">
        <v>380.23874999999998</v>
      </c>
      <c r="F17" s="2">
        <v>411.236875</v>
      </c>
      <c r="G17" s="2">
        <v>391.77850000000001</v>
      </c>
      <c r="H17" s="2">
        <v>350.67200000000003</v>
      </c>
      <c r="I17" s="2">
        <v>368.642</v>
      </c>
      <c r="J17" s="2"/>
      <c r="K17" s="2"/>
      <c r="L17" s="2"/>
      <c r="M17" s="2"/>
    </row>
    <row r="18" spans="1:13" ht="18.5" x14ac:dyDescent="0.35">
      <c r="A18" s="4">
        <v>16</v>
      </c>
      <c r="B18" s="2">
        <v>303.27999999999997</v>
      </c>
      <c r="C18" s="2">
        <v>355.27199999999999</v>
      </c>
      <c r="D18" s="2">
        <v>348.74149999999997</v>
      </c>
      <c r="E18" s="2">
        <v>353.91374999999999</v>
      </c>
      <c r="F18" s="2">
        <v>423.17624999999998</v>
      </c>
      <c r="G18" s="2">
        <v>429.00549999999998</v>
      </c>
      <c r="H18" s="2">
        <v>390.37599999999998</v>
      </c>
      <c r="I18" s="2">
        <v>408.23400000000004</v>
      </c>
      <c r="J18" s="2"/>
      <c r="K18" s="2"/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350.738</v>
      </c>
      <c r="D19" s="2">
        <v>377.46862499999997</v>
      </c>
      <c r="E19" s="2">
        <v>424.75</v>
      </c>
      <c r="F19" s="2">
        <v>475.65187500000002</v>
      </c>
      <c r="G19" s="2">
        <v>445.00549999999998</v>
      </c>
      <c r="H19" s="2">
        <v>440.75200000000001</v>
      </c>
      <c r="I19" s="2">
        <v>515.78800000000001</v>
      </c>
      <c r="J19" s="2"/>
      <c r="K19" s="2"/>
      <c r="L19" s="2"/>
      <c r="M19" s="2"/>
    </row>
    <row r="20" spans="1:13" ht="18.5" x14ac:dyDescent="0.35">
      <c r="A20" s="4">
        <v>18</v>
      </c>
      <c r="B20" s="2">
        <v>194.12</v>
      </c>
      <c r="C20" s="2">
        <v>273.36900000000003</v>
      </c>
      <c r="D20" s="2">
        <v>376.62112500000001</v>
      </c>
      <c r="E20" s="2">
        <v>469.7475</v>
      </c>
      <c r="F20" s="2">
        <v>489.41999999999996</v>
      </c>
      <c r="G20" s="2">
        <v>545.31224999999995</v>
      </c>
      <c r="H20" s="2">
        <v>527.80799999999999</v>
      </c>
      <c r="I20" s="2">
        <v>565.33600000000001</v>
      </c>
      <c r="J20" s="2"/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333.54899999999998</v>
      </c>
      <c r="D21" s="2">
        <v>326.43174999999997</v>
      </c>
      <c r="E21" s="2">
        <v>506.38249999999999</v>
      </c>
      <c r="F21" s="2">
        <v>508.11312499999997</v>
      </c>
      <c r="G21" s="2">
        <v>548.44925000000001</v>
      </c>
      <c r="H21" s="2">
        <v>546.88800000000003</v>
      </c>
      <c r="I21" s="2">
        <v>531.59799999999996</v>
      </c>
      <c r="J21" s="2"/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352.40600000000001</v>
      </c>
      <c r="D22" s="2">
        <v>337.31299999999999</v>
      </c>
      <c r="E22" s="2">
        <v>329.92312500000003</v>
      </c>
      <c r="F22" s="2">
        <v>404.78125</v>
      </c>
      <c r="G22" s="2">
        <v>438.23450000000003</v>
      </c>
      <c r="H22" s="2">
        <v>377.74400000000003</v>
      </c>
      <c r="I22" s="2">
        <v>426.255</v>
      </c>
      <c r="J22" s="2"/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375.34350000000001</v>
      </c>
      <c r="E23" s="2">
        <v>430.08187500000003</v>
      </c>
      <c r="F23" s="2">
        <v>370.19499999999999</v>
      </c>
      <c r="G23" s="2">
        <v>331.08724999999998</v>
      </c>
      <c r="H23" s="2">
        <v>341.67200000000003</v>
      </c>
      <c r="I23" s="2">
        <v>438.56700000000001</v>
      </c>
      <c r="J23" s="2"/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483.583125</v>
      </c>
      <c r="F24" s="2">
        <v>491.04874999999998</v>
      </c>
      <c r="G24" s="2">
        <v>520.197</v>
      </c>
      <c r="H24" s="2">
        <v>510.56</v>
      </c>
      <c r="I24" s="2">
        <v>568.29300000000001</v>
      </c>
      <c r="J24" s="2"/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/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7620.28</v>
      </c>
      <c r="C27" s="5">
        <f t="shared" ref="C27:M27" si="0">SUM(C3:C26)</f>
        <v>8628.3814999999995</v>
      </c>
      <c r="D27" s="5">
        <f t="shared" si="0"/>
        <v>8943.7118750000009</v>
      </c>
      <c r="E27" s="5">
        <f t="shared" si="0"/>
        <v>8677.5499999999993</v>
      </c>
      <c r="F27" s="5">
        <f t="shared" si="0"/>
        <v>9177.7199999999975</v>
      </c>
      <c r="G27" s="5">
        <f t="shared" si="0"/>
        <v>9473.6392499999984</v>
      </c>
      <c r="H27" s="5">
        <f t="shared" si="0"/>
        <v>8648.2079999999987</v>
      </c>
      <c r="I27" s="5">
        <f t="shared" si="0"/>
        <v>9238.8689999999988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317.51166666666666</v>
      </c>
      <c r="C28" s="7">
        <f t="shared" ref="C28:M28" si="1">AVERAGE(C3:C26)</f>
        <v>359.51589583333333</v>
      </c>
      <c r="D28" s="7">
        <f t="shared" si="1"/>
        <v>372.65466145833335</v>
      </c>
      <c r="E28" s="7">
        <f t="shared" si="1"/>
        <v>361.5645833333333</v>
      </c>
      <c r="F28" s="7">
        <f t="shared" si="1"/>
        <v>382.40499999999992</v>
      </c>
      <c r="G28" s="7">
        <f t="shared" si="1"/>
        <v>394.73496874999995</v>
      </c>
      <c r="H28" s="7">
        <f t="shared" si="1"/>
        <v>360.34199999999993</v>
      </c>
      <c r="I28" s="7">
        <f t="shared" si="1"/>
        <v>384.95287499999995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I23" sqref="I23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/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/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/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/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/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/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616.58587499999999</v>
      </c>
      <c r="E9" s="2">
        <v>596.583125</v>
      </c>
      <c r="F9" s="2">
        <v>599.04875000000004</v>
      </c>
      <c r="G9" s="2">
        <v>416.89774999999997</v>
      </c>
      <c r="H9" s="2">
        <v>355.24799999999999</v>
      </c>
      <c r="I9" s="2">
        <v>470.87900000000002</v>
      </c>
      <c r="J9" s="2"/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390.79700000000003</v>
      </c>
      <c r="D10" s="2">
        <v>404.82825000000003</v>
      </c>
      <c r="E10" s="2">
        <v>354.91562499999998</v>
      </c>
      <c r="F10" s="2">
        <v>349.768125</v>
      </c>
      <c r="G10" s="2">
        <v>377.48874999999998</v>
      </c>
      <c r="H10" s="2">
        <v>370.488</v>
      </c>
      <c r="I10" s="2">
        <v>361.15300000000002</v>
      </c>
      <c r="J10" s="2"/>
      <c r="K10" s="2"/>
      <c r="L10" s="2"/>
      <c r="M10" s="2"/>
    </row>
    <row r="11" spans="1:13" ht="18.5" x14ac:dyDescent="0.35">
      <c r="A11" s="4">
        <v>9</v>
      </c>
      <c r="B11" s="2">
        <v>269</v>
      </c>
      <c r="C11" s="2">
        <v>333.54899999999998</v>
      </c>
      <c r="D11" s="2">
        <v>353.635625</v>
      </c>
      <c r="E11" s="2">
        <v>349.25562500000001</v>
      </c>
      <c r="F11" s="2">
        <v>380.84187500000002</v>
      </c>
      <c r="G11" s="2">
        <v>419.81049999999999</v>
      </c>
      <c r="H11" s="2">
        <v>422.43200000000002</v>
      </c>
      <c r="I11" s="2">
        <v>433.15300000000002</v>
      </c>
      <c r="J11" s="2"/>
      <c r="K11" s="2"/>
      <c r="L11" s="2"/>
      <c r="M11" s="2"/>
    </row>
    <row r="12" spans="1:13" ht="18.5" x14ac:dyDescent="0.35">
      <c r="A12" s="4">
        <v>10</v>
      </c>
      <c r="B12" s="2">
        <v>327.13600000000002</v>
      </c>
      <c r="C12" s="2">
        <v>330.83499999999998</v>
      </c>
      <c r="D12" s="2">
        <v>374.82662499999998</v>
      </c>
      <c r="E12" s="2">
        <v>396.02</v>
      </c>
      <c r="F12" s="2">
        <v>455.27</v>
      </c>
      <c r="G12" s="2">
        <v>521.94275000000005</v>
      </c>
      <c r="H12" s="2">
        <v>509.69600000000003</v>
      </c>
      <c r="I12" s="2">
        <v>501.84699999999998</v>
      </c>
      <c r="J12" s="2"/>
      <c r="K12" s="2"/>
      <c r="L12" s="2"/>
      <c r="M12" s="2"/>
    </row>
    <row r="13" spans="1:13" ht="18.5" x14ac:dyDescent="0.35">
      <c r="A13" s="4">
        <v>11</v>
      </c>
      <c r="B13" s="2">
        <v>285.88</v>
      </c>
      <c r="C13" s="2">
        <v>333.5795</v>
      </c>
      <c r="D13" s="2">
        <v>382.93737499999997</v>
      </c>
      <c r="E13" s="2">
        <v>402.18875000000003</v>
      </c>
      <c r="F13" s="2">
        <v>513.46500000000003</v>
      </c>
      <c r="G13" s="2">
        <v>571.24199999999996</v>
      </c>
      <c r="H13" s="2">
        <v>571.69600000000003</v>
      </c>
      <c r="I13" s="2">
        <v>617.84699999999998</v>
      </c>
      <c r="J13" s="2"/>
      <c r="K13" s="2"/>
      <c r="L13" s="2"/>
      <c r="M13" s="2"/>
    </row>
    <row r="14" spans="1:13" ht="18.5" x14ac:dyDescent="0.35">
      <c r="A14" s="4">
        <v>12</v>
      </c>
      <c r="B14" s="2">
        <v>306.25599999999997</v>
      </c>
      <c r="C14" s="2">
        <v>324.39150000000001</v>
      </c>
      <c r="D14" s="2">
        <v>373.93737499999997</v>
      </c>
      <c r="E14" s="2">
        <v>417.02249999999998</v>
      </c>
      <c r="F14" s="2">
        <v>510.330625</v>
      </c>
      <c r="G14" s="2">
        <v>542.43150000000003</v>
      </c>
      <c r="H14" s="2">
        <v>569.13599999999997</v>
      </c>
      <c r="I14" s="2">
        <v>592.96799999999996</v>
      </c>
      <c r="J14" s="2"/>
      <c r="K14" s="2"/>
      <c r="L14" s="2"/>
      <c r="M14" s="2"/>
    </row>
    <row r="15" spans="1:13" ht="18.5" x14ac:dyDescent="0.35">
      <c r="A15" s="4">
        <v>13</v>
      </c>
      <c r="B15" s="2">
        <v>273.76</v>
      </c>
      <c r="C15" s="2">
        <v>390.00799999999998</v>
      </c>
      <c r="D15" s="2">
        <v>390.07862499999999</v>
      </c>
      <c r="E15" s="2">
        <v>401.35750000000002</v>
      </c>
      <c r="F15" s="2">
        <v>470.989375</v>
      </c>
      <c r="G15" s="2">
        <v>487.33674999999999</v>
      </c>
      <c r="H15" s="2">
        <v>490.52</v>
      </c>
      <c r="I15" s="2">
        <v>521.08899999999994</v>
      </c>
      <c r="J15" s="2"/>
      <c r="K15" s="2"/>
      <c r="L15" s="2"/>
      <c r="M15" s="2"/>
    </row>
    <row r="16" spans="1:13" ht="18.5" x14ac:dyDescent="0.35">
      <c r="A16" s="4">
        <v>14</v>
      </c>
      <c r="B16" s="2">
        <v>269.512</v>
      </c>
      <c r="C16" s="2">
        <v>308.99299999999999</v>
      </c>
      <c r="D16" s="2">
        <v>333.07862499999999</v>
      </c>
      <c r="E16" s="2">
        <v>410.02499999999998</v>
      </c>
      <c r="F16" s="2">
        <v>467.69687499999998</v>
      </c>
      <c r="G16" s="2">
        <v>429.64350000000002</v>
      </c>
      <c r="H16" s="2">
        <v>446.77600000000001</v>
      </c>
      <c r="I16" s="2">
        <v>466.52199999999999</v>
      </c>
      <c r="J16" s="2"/>
      <c r="K16" s="2"/>
      <c r="L16" s="2"/>
      <c r="M16" s="2"/>
    </row>
    <row r="17" spans="1:13" ht="18.5" x14ac:dyDescent="0.35">
      <c r="A17" s="4">
        <v>15</v>
      </c>
      <c r="B17" s="2">
        <v>245.26400000000001</v>
      </c>
      <c r="C17" s="2">
        <v>311.12099999999998</v>
      </c>
      <c r="D17" s="2">
        <v>321.04812500000003</v>
      </c>
      <c r="E17" s="2">
        <v>355.27812499999999</v>
      </c>
      <c r="F17" s="2">
        <v>380.17250000000001</v>
      </c>
      <c r="G17" s="2">
        <v>382.75324999999998</v>
      </c>
      <c r="H17" s="2">
        <v>372.40800000000002</v>
      </c>
      <c r="I17" s="2">
        <v>433.61099999999999</v>
      </c>
      <c r="J17" s="2"/>
      <c r="K17" s="2"/>
      <c r="L17" s="2"/>
      <c r="M17" s="2"/>
    </row>
    <row r="18" spans="1:13" ht="18.5" x14ac:dyDescent="0.35">
      <c r="A18" s="4">
        <v>16</v>
      </c>
      <c r="B18" s="2">
        <v>307.64</v>
      </c>
      <c r="C18" s="2">
        <v>390.93299999999999</v>
      </c>
      <c r="D18" s="2">
        <v>314.219875</v>
      </c>
      <c r="E18" s="2">
        <v>378.28562499999998</v>
      </c>
      <c r="F18" s="2">
        <v>363.63625000000002</v>
      </c>
      <c r="G18" s="2">
        <v>362.4615</v>
      </c>
      <c r="H18" s="2">
        <v>317.84800000000001</v>
      </c>
      <c r="I18" s="2">
        <v>356.80200000000002</v>
      </c>
      <c r="J18" s="2"/>
      <c r="K18" s="2"/>
      <c r="L18" s="2"/>
      <c r="M18" s="2"/>
    </row>
    <row r="19" spans="1:13" ht="18.5" x14ac:dyDescent="0.35">
      <c r="A19" s="4">
        <v>17</v>
      </c>
      <c r="B19" s="2">
        <v>394.512</v>
      </c>
      <c r="C19" s="2">
        <v>414.13599999999997</v>
      </c>
      <c r="D19" s="2">
        <v>314.63400000000001</v>
      </c>
      <c r="E19" s="2">
        <v>366.19875000000002</v>
      </c>
      <c r="F19" s="2">
        <v>321.685</v>
      </c>
      <c r="G19" s="2">
        <v>301.37425000000002</v>
      </c>
      <c r="H19" s="2">
        <v>295.40800000000002</v>
      </c>
      <c r="I19" s="2">
        <v>314.49</v>
      </c>
      <c r="J19" s="2"/>
      <c r="K19" s="2"/>
      <c r="L19" s="2"/>
      <c r="M19" s="2"/>
    </row>
    <row r="20" spans="1:13" ht="18.5" x14ac:dyDescent="0.35">
      <c r="A20" s="4">
        <v>18</v>
      </c>
      <c r="B20" s="2">
        <v>545.50400000000002</v>
      </c>
      <c r="C20" s="2">
        <v>480.63200000000001</v>
      </c>
      <c r="D20" s="2">
        <v>376.49275</v>
      </c>
      <c r="E20" s="2">
        <v>375.53125</v>
      </c>
      <c r="F20" s="2">
        <v>283.12374999999997</v>
      </c>
      <c r="G20" s="2">
        <v>319.2645</v>
      </c>
      <c r="H20" s="2">
        <v>288.904</v>
      </c>
      <c r="I20" s="2">
        <v>257.59199999999998</v>
      </c>
      <c r="J20" s="2"/>
      <c r="K20" s="2"/>
      <c r="L20" s="2"/>
      <c r="M20" s="2"/>
    </row>
    <row r="21" spans="1:13" ht="18.5" x14ac:dyDescent="0.35">
      <c r="A21" s="4">
        <v>19</v>
      </c>
      <c r="B21" s="2">
        <v>401.37599999999998</v>
      </c>
      <c r="C21" s="2">
        <v>457.74450000000002</v>
      </c>
      <c r="D21" s="2">
        <v>458.06900000000002</v>
      </c>
      <c r="E21" s="2">
        <v>307.77687500000002</v>
      </c>
      <c r="F21" s="2">
        <v>272.03812499999998</v>
      </c>
      <c r="G21" s="2">
        <v>325.35924999999997</v>
      </c>
      <c r="H21" s="2">
        <v>238.84</v>
      </c>
      <c r="I21" s="2">
        <v>256.52199999999999</v>
      </c>
      <c r="J21" s="2"/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217.39099999999999</v>
      </c>
      <c r="D22" s="2">
        <v>346.80737499999998</v>
      </c>
      <c r="E22" s="2">
        <v>350.76187499999997</v>
      </c>
      <c r="F22" s="2">
        <v>300.30562500000002</v>
      </c>
      <c r="G22" s="2">
        <v>230.4315</v>
      </c>
      <c r="H22" s="2">
        <v>199.26400000000001</v>
      </c>
      <c r="I22" s="2">
        <v>285.84699999999998</v>
      </c>
      <c r="J22" s="2"/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238.07062500000001</v>
      </c>
      <c r="E23" s="2">
        <v>324.91812499999997</v>
      </c>
      <c r="F23" s="2">
        <v>261.80500000000001</v>
      </c>
      <c r="G23" s="2">
        <v>206.81049999999999</v>
      </c>
      <c r="H23" s="2">
        <v>216.19200000000001</v>
      </c>
      <c r="I23" s="2">
        <v>201.828</v>
      </c>
      <c r="J23" s="2"/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198.4015</v>
      </c>
      <c r="H24" s="2">
        <v>147.68799999999999</v>
      </c>
      <c r="I24" s="2">
        <v>117</v>
      </c>
      <c r="J24" s="2"/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/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7672.84</v>
      </c>
      <c r="C27" s="5">
        <f t="shared" ref="C27:M27" si="0">SUM(C3:C26)</f>
        <v>8150.1104999999998</v>
      </c>
      <c r="D27" s="5">
        <f t="shared" si="0"/>
        <v>7848.2501250000014</v>
      </c>
      <c r="E27" s="5">
        <f t="shared" si="0"/>
        <v>8254.1187499999996</v>
      </c>
      <c r="F27" s="5">
        <f t="shared" si="0"/>
        <v>8412.1768749999992</v>
      </c>
      <c r="G27" s="5">
        <f t="shared" si="0"/>
        <v>8172.6497499999996</v>
      </c>
      <c r="H27" s="5">
        <f t="shared" si="0"/>
        <v>7338.5440000000017</v>
      </c>
      <c r="I27" s="5">
        <f t="shared" si="0"/>
        <v>7878.1499999999987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319.70166666666665</v>
      </c>
      <c r="C28" s="7">
        <f t="shared" ref="C28:M28" si="1">AVERAGE(C3:C26)</f>
        <v>339.58793750000001</v>
      </c>
      <c r="D28" s="7">
        <f t="shared" si="1"/>
        <v>327.01042187500008</v>
      </c>
      <c r="E28" s="7">
        <f t="shared" si="1"/>
        <v>343.92161458333334</v>
      </c>
      <c r="F28" s="7">
        <f t="shared" si="1"/>
        <v>350.50736979166663</v>
      </c>
      <c r="G28" s="7">
        <f t="shared" si="1"/>
        <v>340.52707291666667</v>
      </c>
      <c r="H28" s="7">
        <f t="shared" si="1"/>
        <v>305.77266666666674</v>
      </c>
      <c r="I28" s="7">
        <f t="shared" si="1"/>
        <v>328.25624999999997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I3" sqref="I3:I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/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/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/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/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/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/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279.41412500000001</v>
      </c>
      <c r="E9" s="2">
        <v>254.416875</v>
      </c>
      <c r="F9" s="2">
        <v>252.47562500000001</v>
      </c>
      <c r="G9" s="2">
        <v>194.4015</v>
      </c>
      <c r="H9" s="2">
        <v>178.68799999999999</v>
      </c>
      <c r="I9" s="2">
        <v>204</v>
      </c>
      <c r="J9" s="2"/>
      <c r="K9" s="2"/>
      <c r="L9" s="2"/>
      <c r="M9" s="2"/>
    </row>
    <row r="10" spans="1:13" ht="18.5" x14ac:dyDescent="0.35">
      <c r="A10" s="4">
        <v>8</v>
      </c>
      <c r="B10" s="2">
        <v>271</v>
      </c>
      <c r="C10" s="2">
        <v>343.98500000000001</v>
      </c>
      <c r="D10" s="2">
        <v>378.04012499999999</v>
      </c>
      <c r="E10" s="2">
        <v>243.08687499999999</v>
      </c>
      <c r="F10" s="2">
        <v>179.08562499999999</v>
      </c>
      <c r="G10" s="2">
        <v>205.21199999999999</v>
      </c>
      <c r="H10" s="2">
        <v>169.88</v>
      </c>
      <c r="I10" s="2">
        <v>191.24199999999999</v>
      </c>
      <c r="J10" s="2"/>
      <c r="K10" s="2"/>
      <c r="L10" s="2"/>
      <c r="M10" s="2"/>
    </row>
    <row r="11" spans="1:13" ht="18.5" x14ac:dyDescent="0.35">
      <c r="A11" s="4">
        <v>9</v>
      </c>
      <c r="B11" s="2">
        <v>336.25599999999997</v>
      </c>
      <c r="C11" s="2">
        <v>423.48899999999998</v>
      </c>
      <c r="D11" s="2">
        <v>329.02887499999997</v>
      </c>
      <c r="E11" s="2">
        <v>220.35</v>
      </c>
      <c r="F11" s="2">
        <v>266.62312500000002</v>
      </c>
      <c r="G11" s="2">
        <v>254.93525</v>
      </c>
      <c r="H11" s="2">
        <v>254.01599999999999</v>
      </c>
      <c r="I11" s="2">
        <v>244.624</v>
      </c>
      <c r="J11" s="2"/>
      <c r="K11" s="2"/>
      <c r="L11" s="2"/>
      <c r="M11" s="2"/>
    </row>
    <row r="12" spans="1:13" ht="18.5" x14ac:dyDescent="0.35">
      <c r="A12" s="4">
        <v>10</v>
      </c>
      <c r="B12" s="2">
        <v>352.13600000000002</v>
      </c>
      <c r="C12" s="2">
        <v>448.38400000000001</v>
      </c>
      <c r="D12" s="2">
        <v>402.49275</v>
      </c>
      <c r="E12" s="2">
        <v>299.19124999999997</v>
      </c>
      <c r="F12" s="2">
        <v>269.02625</v>
      </c>
      <c r="G12" s="2">
        <v>313.84800000000001</v>
      </c>
      <c r="H12" s="2">
        <v>226.07999999999998</v>
      </c>
      <c r="I12" s="2">
        <v>262.27999999999997</v>
      </c>
      <c r="J12" s="2"/>
      <c r="K12" s="2"/>
      <c r="L12" s="2"/>
      <c r="M12" s="2"/>
    </row>
    <row r="13" spans="1:13" ht="18.5" x14ac:dyDescent="0.35">
      <c r="A13" s="4">
        <v>11</v>
      </c>
      <c r="B13" s="2">
        <v>424.00799999999998</v>
      </c>
      <c r="C13" s="2">
        <v>391.94799999999998</v>
      </c>
      <c r="D13" s="2">
        <v>431.70462500000002</v>
      </c>
      <c r="E13" s="2">
        <v>253.44437500000001</v>
      </c>
      <c r="F13" s="2">
        <v>356.92874999999998</v>
      </c>
      <c r="G13" s="2">
        <v>214.34424999999999</v>
      </c>
      <c r="H13" s="2">
        <v>137.26400000000001</v>
      </c>
      <c r="I13" s="2">
        <v>228.79599999999999</v>
      </c>
      <c r="J13" s="2"/>
      <c r="K13" s="2"/>
      <c r="L13" s="2"/>
      <c r="M13" s="2"/>
    </row>
    <row r="14" spans="1:13" ht="18.5" x14ac:dyDescent="0.35">
      <c r="A14" s="4">
        <v>12</v>
      </c>
      <c r="B14" s="2">
        <v>384.00799999999998</v>
      </c>
      <c r="C14" s="2">
        <v>368.5795</v>
      </c>
      <c r="D14" s="2">
        <v>322.46224999999998</v>
      </c>
      <c r="E14" s="2">
        <v>270.86124999999998</v>
      </c>
      <c r="F14" s="2">
        <v>236.50187499999998</v>
      </c>
      <c r="G14" s="2">
        <v>178.13974999999999</v>
      </c>
      <c r="H14" s="2">
        <v>237.82400000000001</v>
      </c>
      <c r="I14" s="2">
        <v>187.38200000000001</v>
      </c>
      <c r="J14" s="2"/>
      <c r="K14" s="2"/>
      <c r="L14" s="2"/>
      <c r="M14" s="2"/>
    </row>
    <row r="15" spans="1:13" ht="18.5" x14ac:dyDescent="0.35">
      <c r="A15" s="4">
        <v>13</v>
      </c>
      <c r="B15" s="2">
        <v>330.38400000000001</v>
      </c>
      <c r="C15" s="2">
        <v>376.39150000000001</v>
      </c>
      <c r="D15" s="2">
        <v>333.876375</v>
      </c>
      <c r="E15" s="2">
        <v>273.94562500000001</v>
      </c>
      <c r="F15" s="2">
        <v>235.17250000000001</v>
      </c>
      <c r="G15" s="2">
        <v>189.24199999999999</v>
      </c>
      <c r="H15" s="2">
        <v>164.01599999999999</v>
      </c>
      <c r="I15" s="2">
        <v>190.50299999999999</v>
      </c>
      <c r="J15" s="2"/>
      <c r="K15" s="2"/>
      <c r="L15" s="2"/>
      <c r="M15" s="2"/>
    </row>
    <row r="16" spans="1:13" ht="18.5" x14ac:dyDescent="0.35">
      <c r="A16" s="4">
        <v>14</v>
      </c>
      <c r="B16" s="2">
        <v>318.512</v>
      </c>
      <c r="C16" s="2">
        <v>369.572</v>
      </c>
      <c r="D16" s="2">
        <v>324.83625000000001</v>
      </c>
      <c r="E16" s="2">
        <v>253.02500000000001</v>
      </c>
      <c r="F16" s="2">
        <v>311.03812499999998</v>
      </c>
      <c r="G16" s="2">
        <v>487.95024999999998</v>
      </c>
      <c r="H16" s="2">
        <v>210.33600000000001</v>
      </c>
      <c r="I16" s="2">
        <v>267.40100000000001</v>
      </c>
      <c r="J16" s="2"/>
      <c r="K16" s="2"/>
      <c r="L16" s="2"/>
      <c r="M16" s="2"/>
    </row>
    <row r="17" spans="1:13" ht="18.5" x14ac:dyDescent="0.35">
      <c r="A17" s="4">
        <v>15</v>
      </c>
      <c r="B17" s="2">
        <v>300.88799999999998</v>
      </c>
      <c r="C17" s="2">
        <v>328.72249999999997</v>
      </c>
      <c r="D17" s="2">
        <v>296.29050000000001</v>
      </c>
      <c r="E17" s="2">
        <v>292.27812499999999</v>
      </c>
      <c r="F17" s="2">
        <v>298.51375000000002</v>
      </c>
      <c r="G17" s="2">
        <v>278.95774999999998</v>
      </c>
      <c r="H17" s="2">
        <v>236.464</v>
      </c>
      <c r="I17" s="2">
        <v>256.93599999999998</v>
      </c>
      <c r="J17" s="2"/>
      <c r="K17" s="2"/>
      <c r="L17" s="2"/>
      <c r="M17" s="2"/>
    </row>
    <row r="18" spans="1:13" ht="18.5" x14ac:dyDescent="0.35">
      <c r="A18" s="4">
        <v>16</v>
      </c>
      <c r="B18" s="2">
        <v>252.64</v>
      </c>
      <c r="C18" s="2">
        <v>293.50450000000001</v>
      </c>
      <c r="D18" s="2">
        <v>269.22950000000003</v>
      </c>
      <c r="E18" s="2">
        <v>264.28562499999998</v>
      </c>
      <c r="F18" s="2">
        <v>309.02625</v>
      </c>
      <c r="G18" s="2">
        <v>299.36675000000002</v>
      </c>
      <c r="H18" s="2">
        <v>258.27999999999997</v>
      </c>
      <c r="I18" s="2">
        <v>261.88499999999999</v>
      </c>
      <c r="J18" s="2"/>
      <c r="K18" s="2"/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296.94049999999999</v>
      </c>
      <c r="D19" s="2">
        <v>291.74475000000001</v>
      </c>
      <c r="E19" s="2">
        <v>330.53625</v>
      </c>
      <c r="F19" s="2">
        <v>370.53874999999999</v>
      </c>
      <c r="G19" s="2">
        <v>323.77575000000002</v>
      </c>
      <c r="H19" s="2">
        <v>307.96800000000002</v>
      </c>
      <c r="I19" s="2">
        <v>363.07600000000002</v>
      </c>
      <c r="J19" s="2"/>
      <c r="K19" s="2"/>
      <c r="L19" s="2"/>
      <c r="M19" s="2"/>
    </row>
    <row r="20" spans="1:13" ht="18.5" x14ac:dyDescent="0.35">
      <c r="A20" s="4">
        <v>18</v>
      </c>
      <c r="B20" s="2">
        <v>217.75200000000001</v>
      </c>
      <c r="C20" s="2">
        <v>250.256</v>
      </c>
      <c r="D20" s="2">
        <v>299.59387500000003</v>
      </c>
      <c r="E20" s="2">
        <v>368.86374999999998</v>
      </c>
      <c r="F20" s="2">
        <v>383.35562500000003</v>
      </c>
      <c r="G20" s="2">
        <v>414.97275000000002</v>
      </c>
      <c r="H20" s="2">
        <v>397.77600000000001</v>
      </c>
      <c r="I20" s="2">
        <v>426.76400000000001</v>
      </c>
      <c r="J20" s="2"/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329.56400000000002</v>
      </c>
      <c r="D21" s="2">
        <v>292.05937499999999</v>
      </c>
      <c r="E21" s="2">
        <v>453.02249999999998</v>
      </c>
      <c r="F21" s="2">
        <v>450.5625</v>
      </c>
      <c r="G21" s="2">
        <v>458.75324999999998</v>
      </c>
      <c r="H21" s="2">
        <v>462.952</v>
      </c>
      <c r="I21" s="2">
        <v>460.89800000000002</v>
      </c>
      <c r="J21" s="2"/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340.21187500000002</v>
      </c>
      <c r="E22" s="2">
        <v>331.17374999999998</v>
      </c>
      <c r="F22" s="2">
        <v>395.74437499999999</v>
      </c>
      <c r="G22" s="2">
        <v>416.51125000000002</v>
      </c>
      <c r="H22" s="2">
        <v>383.24799999999999</v>
      </c>
      <c r="I22" s="2">
        <v>442.51600000000002</v>
      </c>
      <c r="J22" s="2"/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434.66750000000002</v>
      </c>
      <c r="F23" s="2">
        <v>374.95125000000002</v>
      </c>
      <c r="G23" s="2">
        <v>340.197</v>
      </c>
      <c r="H23" s="2">
        <v>358.87200000000001</v>
      </c>
      <c r="I23" s="2">
        <v>449.17200000000003</v>
      </c>
      <c r="J23" s="2"/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522.29925000000003</v>
      </c>
      <c r="H24" s="2">
        <v>513.31200000000001</v>
      </c>
      <c r="I24" s="2">
        <v>569</v>
      </c>
      <c r="J24" s="2"/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/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6988.9680000000008</v>
      </c>
      <c r="C27" s="5">
        <f t="shared" ref="C27:M27" si="0">SUM(C3:C26)</f>
        <v>7843.3365000000003</v>
      </c>
      <c r="D27" s="5">
        <f t="shared" si="0"/>
        <v>7907.9852499999997</v>
      </c>
      <c r="E27" s="5">
        <f t="shared" si="0"/>
        <v>7541.1487500000003</v>
      </c>
      <c r="F27" s="5">
        <f t="shared" si="0"/>
        <v>7883.5443750000004</v>
      </c>
      <c r="G27" s="5">
        <f t="shared" si="0"/>
        <v>7854.9067500000001</v>
      </c>
      <c r="H27" s="5">
        <f t="shared" si="0"/>
        <v>7210.9759999999997</v>
      </c>
      <c r="I27" s="5">
        <f t="shared" si="0"/>
        <v>7724.4750000000004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291.20700000000005</v>
      </c>
      <c r="C28" s="7">
        <f t="shared" ref="C28:M28" si="1">AVERAGE(C3:C26)</f>
        <v>326.80568750000003</v>
      </c>
      <c r="D28" s="7">
        <f t="shared" si="1"/>
        <v>329.49938541666666</v>
      </c>
      <c r="E28" s="7">
        <f t="shared" si="1"/>
        <v>314.21453124999999</v>
      </c>
      <c r="F28" s="7">
        <f t="shared" si="1"/>
        <v>328.481015625</v>
      </c>
      <c r="G28" s="7">
        <f t="shared" si="1"/>
        <v>327.28778125000002</v>
      </c>
      <c r="H28" s="7">
        <f t="shared" si="1"/>
        <v>300.45733333333334</v>
      </c>
      <c r="I28" s="7">
        <f t="shared" si="1"/>
        <v>321.85312500000003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I41" sqref="I41"/>
    </sheetView>
  </sheetViews>
  <sheetFormatPr defaultRowHeight="14.5" x14ac:dyDescent="0.35"/>
  <sheetData>
    <row r="1" spans="1:5" ht="43.5" x14ac:dyDescent="0.35">
      <c r="A1" s="1"/>
      <c r="B1" s="14" t="s">
        <v>39</v>
      </c>
      <c r="C1" s="14" t="s">
        <v>47</v>
      </c>
      <c r="D1" s="14" t="s">
        <v>40</v>
      </c>
      <c r="E1" s="14" t="s">
        <v>48</v>
      </c>
    </row>
    <row r="2" spans="1:5" x14ac:dyDescent="0.35">
      <c r="A2" s="12" t="s">
        <v>23</v>
      </c>
      <c r="B2" s="1">
        <v>2.3249479828289892</v>
      </c>
      <c r="C2" s="1">
        <v>3.3428900690789156</v>
      </c>
      <c r="D2" s="1">
        <v>1.5522327900243102</v>
      </c>
      <c r="E2" s="15">
        <v>1.3285193819023411</v>
      </c>
    </row>
    <row r="3" spans="1:5" x14ac:dyDescent="0.35">
      <c r="A3" s="12" t="s">
        <v>24</v>
      </c>
      <c r="B3" s="1">
        <v>3.1875614173224611</v>
      </c>
      <c r="C3" s="1">
        <v>4.0981330250732695</v>
      </c>
      <c r="D3" s="1">
        <v>1.8269446839583674</v>
      </c>
      <c r="E3" s="15">
        <v>2.3926915502864845</v>
      </c>
    </row>
    <row r="4" spans="1:5" x14ac:dyDescent="0.35">
      <c r="A4" s="12" t="s">
        <v>25</v>
      </c>
      <c r="B4" s="1">
        <v>3.5934558728699781</v>
      </c>
      <c r="C4" s="1">
        <v>3.0323150368400662</v>
      </c>
      <c r="D4" s="1">
        <v>2.3622418871189113</v>
      </c>
      <c r="E4" s="15">
        <v>2.9597785582974043</v>
      </c>
    </row>
    <row r="5" spans="1:5" x14ac:dyDescent="0.35">
      <c r="A5" s="12" t="s">
        <v>26</v>
      </c>
      <c r="B5" s="1">
        <v>3.1759499234272819</v>
      </c>
      <c r="C5" s="1">
        <v>3.913400538213855</v>
      </c>
      <c r="D5" s="1">
        <v>1.8501870494576071</v>
      </c>
      <c r="E5" s="15">
        <v>2.7394789043862104</v>
      </c>
    </row>
    <row r="6" spans="1:5" x14ac:dyDescent="0.35">
      <c r="A6" s="12" t="s">
        <v>5</v>
      </c>
      <c r="B6" s="1">
        <v>3.9597756256588261</v>
      </c>
      <c r="C6" s="1">
        <v>3.6606918306618046</v>
      </c>
      <c r="D6" s="1">
        <v>1.366634413822762</v>
      </c>
      <c r="E6" s="15">
        <v>2.3885365754727079</v>
      </c>
    </row>
    <row r="7" spans="1:5" x14ac:dyDescent="0.35">
      <c r="A7" s="12" t="s">
        <v>27</v>
      </c>
      <c r="B7" s="1">
        <v>3.561243546865267</v>
      </c>
      <c r="C7" s="1">
        <v>3.153227411165735</v>
      </c>
      <c r="D7" s="1">
        <v>1.3806622355291234</v>
      </c>
      <c r="E7" s="15">
        <v>1.8954264613546681</v>
      </c>
    </row>
    <row r="8" spans="1:5" x14ac:dyDescent="0.35">
      <c r="A8" s="12" t="s">
        <v>28</v>
      </c>
      <c r="B8" s="1">
        <v>2.8498208830876464</v>
      </c>
      <c r="C8" s="1">
        <v>2.3373376730729811</v>
      </c>
      <c r="D8" s="1">
        <v>1.1469795406576118</v>
      </c>
      <c r="E8" s="15">
        <v>1.6092547599366755</v>
      </c>
    </row>
    <row r="9" spans="1:5" x14ac:dyDescent="0.35">
      <c r="A9" s="12" t="s">
        <v>29</v>
      </c>
      <c r="B9" s="1">
        <v>3.1361827892547871</v>
      </c>
      <c r="C9" s="1">
        <v>2.8946443949327505</v>
      </c>
      <c r="D9" s="1">
        <v>1.1564058104198727</v>
      </c>
      <c r="E9" s="15">
        <v>1.9977167050808398</v>
      </c>
    </row>
    <row r="10" spans="1:5" x14ac:dyDescent="0.35">
      <c r="A10" s="12" t="s">
        <v>30</v>
      </c>
      <c r="B10" s="1">
        <v>2.1508527520862653</v>
      </c>
      <c r="C10" s="1">
        <v>2.1838732465704873</v>
      </c>
      <c r="D10" s="1">
        <v>1.171617834909034</v>
      </c>
      <c r="E10" s="15">
        <v>1.4045231950782087</v>
      </c>
    </row>
    <row r="11" spans="1:5" x14ac:dyDescent="0.35">
      <c r="A11" s="12" t="s">
        <v>31</v>
      </c>
      <c r="B11" s="1">
        <v>2.7443608973230567</v>
      </c>
      <c r="C11" s="1">
        <v>3.1716975458898315</v>
      </c>
      <c r="D11" s="1">
        <v>1.2253922777605408</v>
      </c>
      <c r="E11" s="15">
        <v>2.6089936901436359</v>
      </c>
    </row>
    <row r="12" spans="1:5" x14ac:dyDescent="0.35">
      <c r="A12" s="12" t="s">
        <v>32</v>
      </c>
      <c r="B12" s="1">
        <v>2.832465483581414</v>
      </c>
      <c r="C12" s="1">
        <v>2.7855019474917841</v>
      </c>
      <c r="D12" s="1">
        <v>1.446731651253194</v>
      </c>
      <c r="E12" s="15">
        <v>1.7086506714822753</v>
      </c>
    </row>
    <row r="13" spans="1:5" ht="15" thickBot="1" x14ac:dyDescent="0.4">
      <c r="A13" s="13" t="s">
        <v>33</v>
      </c>
      <c r="B13" s="1">
        <v>2.6237376903908891</v>
      </c>
      <c r="C13" s="1">
        <v>2.2608308781743314</v>
      </c>
      <c r="D13" s="1">
        <v>2.4933328054732677</v>
      </c>
      <c r="E13" s="15">
        <v>1.5744749137081062</v>
      </c>
    </row>
    <row r="14" spans="1:5" x14ac:dyDescent="0.35">
      <c r="B14">
        <f>AVERAGE(B2:B13)</f>
        <v>3.0116962387247384</v>
      </c>
      <c r="C14" s="1">
        <f t="shared" ref="C14:E14" si="0">AVERAGE(C2:C13)</f>
        <v>3.0695452997638175</v>
      </c>
      <c r="D14" s="1">
        <f t="shared" si="0"/>
        <v>1.5816135816987167</v>
      </c>
      <c r="E14" s="1">
        <f t="shared" si="0"/>
        <v>2.0506704472607962</v>
      </c>
    </row>
    <row r="15" spans="1:5" x14ac:dyDescent="0.35">
      <c r="C15">
        <f>C14-B14</f>
        <v>5.7849061039079164E-2</v>
      </c>
      <c r="E15">
        <f>E14-D14</f>
        <v>0.46905686556207948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2020 Regulation-up</vt:lpstr>
      <vt:lpstr>2020 Regulation-down</vt:lpstr>
      <vt:lpstr>2021 Regulation-up</vt:lpstr>
      <vt:lpstr>2021 Regulation-down</vt:lpstr>
      <vt:lpstr>2021 Regulation-up-PreSCR811</vt:lpstr>
      <vt:lpstr>2021 Regulation-down-PreSCR811</vt:lpstr>
      <vt:lpstr>2021 Regulation-up-PostSCR811</vt:lpstr>
      <vt:lpstr>2021 Regulation-down-PostSCR811</vt:lpstr>
      <vt:lpstr>2021 Wind Adj Table</vt:lpstr>
      <vt:lpstr>2021 Solar Adj Table</vt:lpstr>
      <vt:lpstr>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2020-09-16T16:34:10Z</dcterms:modified>
</cp:coreProperties>
</file>