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'Vote'!$E$40:$I$42</definedName>
    <definedName name="clearIndREPVote">'Vote'!$G$40:$I$42</definedName>
    <definedName name="clearIOU">'Vote'!$E$45:$I$49</definedName>
    <definedName name="clearIOUVote">'Vote'!$G$45:$I$49</definedName>
    <definedName name="clearMarketers">'Vote'!$E$35:$I$37</definedName>
    <definedName name="clearMarketersVote">'Vote'!$G$35:$I$37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'Vote'!$F$38</definedName>
    <definedName name="countMarketersAbstain">'Vote'!$I$38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'Vote'!$G$39:$I$43</definedName>
    <definedName name="IOU">'Vote'!$G$44:$I$50</definedName>
    <definedName name="Marketers">'Vote'!$G$34:$I$38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<sst xmlns="http://schemas.openxmlformats.org/spreadsheetml/2006/main" count="130" uniqueCount="91">
  <si>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</si>
  <si>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</si>
  <si>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</si>
  <si>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</si>
  <si>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</si>
  <si>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</si>
  <si>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</si>
  <si>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</si>
  <si>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</si>
  <si>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</si>
  <si>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</si>
  <si>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</si>
  <si>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</si>
  <si>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</si>
  <si>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</si>
  <si>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</si>
  <si>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</si>
  <si>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</si>
  <si>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</si>
  <si>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</si>
  <si>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</si>
  <si>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</si>
  <si>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</si>
  <si>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</si>
  <si>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</si>
  <si>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</si>
  <si>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</si>
  <si>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</si>
  <si>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</si>
  <si>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</si>
  <si>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</si>
  <si>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</si>
  <si>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</si>
  <si>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</si>
  <si>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</si>
  <si>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</si>
  <si>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</si>
  <si>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</si>
  <si>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</si>
  <si>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</si>
  <si>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</si>
  <si>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</si>
  <si>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</si>
  <si>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</si>
  <si>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</si>
  <si>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</si>
  <si>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</si>
  <si>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</si>
  <si>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</si>
  <si>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</si>
  <si>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</si>
  <si>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</si>
  <si>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</si>
  <si>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</si>
  <si>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</si>
  <si>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</si>
  <si>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</si>
  <si>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</si>
  <si>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</si>
  <si>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</si>
  <si>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20200910</t>
  </si>
  <si>
    <t xml:space="preserve">Prepared by: Cory Phillips </t>
  </si>
  <si>
    <t>Pedernales Electric Cooperative</t>
  </si>
  <si>
    <t>Christian Powell</t>
  </si>
  <si>
    <t>Golden Spread Electric Cooperative</t>
  </si>
  <si>
    <t>Katie Rich</t>
  </si>
  <si>
    <t>Tesla</t>
  </si>
  <si>
    <t>Key Capture Energy</t>
  </si>
  <si>
    <t>Danny Musher</t>
  </si>
  <si>
    <t xml:space="preserve">Arushi Sharma Frank </t>
  </si>
  <si>
    <t>Austin Energy</t>
  </si>
  <si>
    <t>Murali Sithuraj</t>
  </si>
  <si>
    <t>Sierra Club</t>
  </si>
  <si>
    <t>Cyrus Reed</t>
  </si>
  <si>
    <t>Lower Colorado River Authority</t>
  </si>
  <si>
    <t>Andy Nguyen</t>
  </si>
  <si>
    <t>Lucas Turner (Clif Lange)</t>
  </si>
  <si>
    <t>Ian Haley (John Schatz)</t>
  </si>
  <si>
    <t>Calpine Corporation</t>
  </si>
  <si>
    <t>Bryan Sams</t>
  </si>
  <si>
    <t>CenterPoint Energy</t>
  </si>
  <si>
    <t>Anthony Johnson</t>
  </si>
  <si>
    <t>Lonestar Transmission</t>
  </si>
  <si>
    <t>Stacie Bennett</t>
  </si>
  <si>
    <t>Broad Reach Power</t>
  </si>
  <si>
    <t>Bob Wittmeyer</t>
  </si>
  <si>
    <t>ENGIE</t>
  </si>
  <si>
    <t>Bob Helton</t>
  </si>
  <si>
    <t>Need &gt;50% to Pass</t>
  </si>
  <si>
    <t>Motion Carries</t>
  </si>
  <si>
    <t>PRS Motion:  To endorse and forward to TAC the 8/13/20 PRS Report and Impact Analysis for NPRR1036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</si>
</sst>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6" xfId="0" applyNumberFormat="1" applyFont="1" applyFill="1" applyBorder="1" applyAlignment="1">
      <alignment horizontal="center"/>
    </xf>
    <xf numFmtId="165" fontId="1" fillId="38" borderId="15" xfId="0" applyNumberFormat="1" applyFont="1" applyFill="1" applyBorder="1" applyAlignment="1">
      <alignment horizontal="center"/>
    </xf>
    <xf numFmtId="0" fontId="2" fillId="34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205" zoomScaleNormal="20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2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90</v>
      </c>
      <c r="C3" s="66"/>
      <c r="D3" s="66"/>
      <c r="E3" s="6"/>
      <c r="F3" s="42" t="s">
        <v>22</v>
      </c>
      <c r="G3" s="62" t="s">
        <v>89</v>
      </c>
      <c r="H3" s="63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4"/>
      <c r="H4" s="63"/>
      <c r="I4" s="2" t="s">
        <v>32</v>
      </c>
    </row>
    <row r="5" spans="1:9" ht="23.25" customHeight="1">
      <c r="A5" s="12"/>
      <c r="B5" s="6" t="s">
        <v>60</v>
      </c>
      <c r="C5" s="15"/>
      <c r="D5" s="7"/>
      <c r="E5" s="6"/>
      <c r="F5" s="44" t="s">
        <v>20</v>
      </c>
      <c r="G5" s="45">
        <f>IF((G59+H59)=0,"",G59)</f>
        <v>7</v>
      </c>
      <c r="H5" s="45">
        <f>IF((G59+H59)=0,"",H59)</f>
        <v>0</v>
      </c>
      <c r="I5" s="46">
        <f>I59</f>
        <v>0</v>
      </c>
    </row>
    <row r="6" spans="2:9" ht="22.5" customHeight="1">
      <c r="B6" s="6" t="s">
        <v>61</v>
      </c>
      <c r="C6" s="14"/>
      <c r="D6" s="15"/>
      <c r="E6" s="16"/>
      <c r="F6" s="48" t="s">
        <v>88</v>
      </c>
      <c r="G6" s="47">
        <f>G60</f>
        <v>1</v>
      </c>
      <c r="H6" s="4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1"/>
      <c r="D10" s="43"/>
      <c r="E10" s="40" t="s">
        <v>16</v>
      </c>
      <c r="F10" s="39">
        <v>1</v>
      </c>
      <c r="G10" s="27"/>
      <c r="H10" s="28"/>
      <c r="I10" s="20"/>
    </row>
    <row r="11" spans="2:9" s="51" customFormat="1" ht="11.25" customHeight="1">
      <c r="B11" s="25" t="s">
        <v>42</v>
      </c>
      <c r="C11" s="26"/>
      <c r="D11" s="29" t="s">
        <v>17</v>
      </c>
      <c r="E11" s="22" t="s">
        <v>54</v>
      </c>
      <c r="F11" s="37" t="s">
        <v>15</v>
      </c>
      <c r="G11" s="37">
        <v>0.3333333333333333</v>
      </c>
      <c r="H11" s="37"/>
      <c r="I11" s="20"/>
    </row>
    <row r="12" spans="2:9" s="51" customFormat="1" ht="11.25" customHeight="1">
      <c r="B12" s="25" t="s">
        <v>72</v>
      </c>
      <c r="C12" s="26"/>
      <c r="D12" s="29" t="s">
        <v>18</v>
      </c>
      <c r="E12" s="22" t="s">
        <v>73</v>
      </c>
      <c r="F12" s="37" t="s">
        <v>15</v>
      </c>
      <c r="G12" s="37">
        <v>0.3333333333333333</v>
      </c>
      <c r="H12" s="37"/>
      <c r="I12" s="20"/>
    </row>
    <row r="13" spans="2:9" s="51" customFormat="1" ht="11.25" customHeight="1">
      <c r="B13" s="25" t="s">
        <v>33</v>
      </c>
      <c r="C13" s="26"/>
      <c r="D13" s="29" t="s">
        <v>19</v>
      </c>
      <c r="E13" s="22" t="s">
        <v>44</v>
      </c>
      <c r="F13" s="37" t="s">
        <v>15</v>
      </c>
      <c r="G13" s="37">
        <v>0.3333333333333333</v>
      </c>
      <c r="H13" s="37"/>
      <c r="I13" s="20"/>
    </row>
    <row r="14" spans="2:9" s="51" customFormat="1" ht="11.25" customHeight="1">
      <c r="B14" s="14"/>
      <c r="C14" s="6"/>
      <c r="D14" s="6"/>
      <c r="E14" s="14"/>
      <c r="F14" s="20"/>
      <c r="G14" s="52"/>
      <c r="H14" s="52"/>
      <c r="I14" s="20"/>
    </row>
    <row r="15" spans="2:9" s="51" customFormat="1" ht="11.25" customHeight="1">
      <c r="B15" s="14"/>
      <c r="C15" s="14"/>
      <c r="D15" s="14"/>
      <c r="E15" s="1" t="s">
        <v>20</v>
      </c>
      <c r="F15" s="19">
        <f>COUNTA(F11:F14)</f>
        <v>3</v>
      </c>
      <c r="G15" s="53">
        <f>SUM(G10:G14)</f>
        <v>1</v>
      </c>
      <c r="H15" s="54">
        <f>SUM(H10:H14)</f>
        <v>0</v>
      </c>
      <c r="I15" s="19">
        <f>COUNTA(I10:I14)</f>
        <v>0</v>
      </c>
    </row>
    <row r="16" spans="2:9" s="51" customFormat="1" ht="11.25" customHeight="1">
      <c r="B16" s="6" t="s">
        <v>10</v>
      </c>
      <c r="C16" s="6"/>
      <c r="D16" s="6"/>
      <c r="E16" s="14"/>
      <c r="F16" s="20"/>
      <c r="G16" s="52"/>
      <c r="H16" s="52"/>
      <c r="I16" s="20"/>
    </row>
    <row r="17" spans="2:9" s="55" customFormat="1" ht="11.25" customHeight="1">
      <c r="B17" s="21" t="s">
        <v>34</v>
      </c>
      <c r="C17" s="21"/>
      <c r="D17" s="21"/>
      <c r="E17" s="22" t="s">
        <v>45</v>
      </c>
      <c r="F17" s="50" t="s">
        <v>15</v>
      </c>
      <c r="G17" s="36">
        <v>0.2</v>
      </c>
      <c r="H17" s="36"/>
      <c r="I17" s="20"/>
    </row>
    <row r="18" spans="2:9" s="55" customFormat="1" ht="11.25" customHeight="1">
      <c r="B18" s="21" t="s">
        <v>64</v>
      </c>
      <c r="C18" s="21"/>
      <c r="D18" s="21"/>
      <c r="E18" s="22" t="s">
        <v>65</v>
      </c>
      <c r="F18" s="50" t="s">
        <v>15</v>
      </c>
      <c r="G18" s="36">
        <v>0.2</v>
      </c>
      <c r="H18" s="36"/>
      <c r="I18" s="20"/>
    </row>
    <row r="19" spans="2:9" s="55" customFormat="1" ht="11.25" customHeight="1">
      <c r="B19" s="21" t="s">
        <v>74</v>
      </c>
      <c r="C19" s="21"/>
      <c r="D19" s="21"/>
      <c r="E19" s="22" t="s">
        <v>75</v>
      </c>
      <c r="F19" s="50" t="s">
        <v>15</v>
      </c>
      <c r="G19" s="36">
        <v>0.2</v>
      </c>
      <c r="H19" s="36"/>
      <c r="I19" s="20"/>
    </row>
    <row r="20" spans="2:9" s="55" customFormat="1" ht="11.25" customHeight="1">
      <c r="B20" s="21" t="s">
        <v>62</v>
      </c>
      <c r="C20" s="21"/>
      <c r="D20" s="21"/>
      <c r="E20" s="22" t="s">
        <v>63</v>
      </c>
      <c r="F20" s="50" t="s">
        <v>15</v>
      </c>
      <c r="G20" s="36">
        <v>0.2</v>
      </c>
      <c r="H20" s="36"/>
      <c r="I20" s="20"/>
    </row>
    <row r="21" spans="2:9" s="55" customFormat="1" ht="11.25" customHeight="1">
      <c r="B21" s="21" t="s">
        <v>52</v>
      </c>
      <c r="C21" s="21"/>
      <c r="D21" s="21"/>
      <c r="E21" s="22" t="s">
        <v>76</v>
      </c>
      <c r="F21" s="50" t="s">
        <v>15</v>
      </c>
      <c r="G21" s="36">
        <v>0.2</v>
      </c>
      <c r="H21" s="36"/>
      <c r="I21" s="20"/>
    </row>
    <row r="22" spans="2:9" s="55" customFormat="1" ht="11.25" customHeight="1">
      <c r="B22" s="23"/>
      <c r="C22" s="23"/>
      <c r="D22" s="23"/>
      <c r="E22" s="14"/>
      <c r="F22" s="20"/>
      <c r="G22" s="52"/>
      <c r="H22" s="52"/>
      <c r="I22" s="20"/>
    </row>
    <row r="23" spans="2:9" s="51" customFormat="1" ht="11.25" customHeight="1">
      <c r="B23" s="14"/>
      <c r="C23" s="14"/>
      <c r="D23" s="14"/>
      <c r="E23" s="1" t="s">
        <v>20</v>
      </c>
      <c r="F23" s="19">
        <f>COUNTA(F16:F22)</f>
        <v>5</v>
      </c>
      <c r="G23" s="53">
        <f>SUM(G16:G22)</f>
        <v>1</v>
      </c>
      <c r="H23" s="54">
        <f>SUM(H16:H22)</f>
        <v>0</v>
      </c>
      <c r="I23" s="19">
        <f>COUNTA(I16:I22)</f>
        <v>0</v>
      </c>
    </row>
    <row r="24" spans="2:9" s="51" customFormat="1" ht="11.25" customHeight="1">
      <c r="B24" s="6" t="s">
        <v>31</v>
      </c>
      <c r="C24" s="6"/>
      <c r="D24" s="6"/>
      <c r="E24" s="14"/>
      <c r="F24" s="20"/>
      <c r="G24" s="52"/>
      <c r="H24" s="52"/>
      <c r="I24" s="20"/>
    </row>
    <row r="25" spans="2:9" s="51" customFormat="1" ht="11.25" customHeight="1">
      <c r="B25" s="25" t="s">
        <v>46</v>
      </c>
      <c r="C25" s="25"/>
      <c r="D25" s="25"/>
      <c r="E25" s="38" t="s">
        <v>77</v>
      </c>
      <c r="F25" s="50" t="s">
        <v>15</v>
      </c>
      <c r="G25" s="37">
        <v>0.16666666666666666</v>
      </c>
      <c r="H25" s="37"/>
      <c r="I25" s="20"/>
    </row>
    <row r="26" spans="2:9" s="51" customFormat="1" ht="11.25" customHeight="1">
      <c r="B26" s="25" t="s">
        <v>84</v>
      </c>
      <c r="C26" s="25"/>
      <c r="D26" s="25"/>
      <c r="E26" s="38" t="s">
        <v>85</v>
      </c>
      <c r="F26" s="50" t="s">
        <v>15</v>
      </c>
      <c r="G26" s="37">
        <v>0.16666666666666666</v>
      </c>
      <c r="H26" s="37"/>
      <c r="I26" s="20"/>
    </row>
    <row r="27" spans="2:9" s="51" customFormat="1" ht="11.25" customHeight="1">
      <c r="B27" s="25" t="s">
        <v>66</v>
      </c>
      <c r="C27" s="25"/>
      <c r="D27" s="25"/>
      <c r="E27" s="38" t="s">
        <v>69</v>
      </c>
      <c r="F27" s="50"/>
      <c r="G27" s="37"/>
      <c r="H27" s="37"/>
      <c r="I27" s="20"/>
    </row>
    <row r="28" spans="2:9" s="51" customFormat="1" ht="11.25" customHeight="1">
      <c r="B28" s="25" t="s">
        <v>86</v>
      </c>
      <c r="C28" s="25"/>
      <c r="D28" s="25"/>
      <c r="E28" s="38" t="s">
        <v>87</v>
      </c>
      <c r="F28" s="50" t="s">
        <v>15</v>
      </c>
      <c r="G28" s="37">
        <v>0.16666666666666666</v>
      </c>
      <c r="H28" s="37"/>
      <c r="I28" s="20"/>
    </row>
    <row r="29" spans="2:9" s="51" customFormat="1" ht="11.25" customHeight="1">
      <c r="B29" s="25" t="s">
        <v>78</v>
      </c>
      <c r="C29" s="25"/>
      <c r="D29" s="25"/>
      <c r="E29" s="38" t="s">
        <v>79</v>
      </c>
      <c r="F29" s="50" t="s">
        <v>15</v>
      </c>
      <c r="G29" s="37">
        <v>0.16666666666666666</v>
      </c>
      <c r="H29" s="37"/>
      <c r="I29" s="20"/>
    </row>
    <row r="30" spans="2:9" s="51" customFormat="1" ht="11.25" customHeight="1">
      <c r="B30" s="25" t="s">
        <v>67</v>
      </c>
      <c r="C30" s="25"/>
      <c r="D30" s="25"/>
      <c r="E30" s="38" t="s">
        <v>68</v>
      </c>
      <c r="F30" s="50" t="s">
        <v>15</v>
      </c>
      <c r="G30" s="37">
        <v>0.16666666666666666</v>
      </c>
      <c r="H30" s="37"/>
      <c r="I30" s="20"/>
    </row>
    <row r="31" spans="2:9" s="51" customFormat="1" ht="11.25" customHeight="1">
      <c r="B31" s="25" t="s">
        <v>56</v>
      </c>
      <c r="C31" s="25"/>
      <c r="D31" s="25"/>
      <c r="E31" s="38" t="s">
        <v>55</v>
      </c>
      <c r="F31" s="50" t="s">
        <v>15</v>
      </c>
      <c r="G31" s="37">
        <v>0.16666666666666666</v>
      </c>
      <c r="H31" s="37"/>
      <c r="I31" s="20"/>
    </row>
    <row r="32" spans="2:9" s="51" customFormat="1" ht="11.25" customHeight="1">
      <c r="B32" s="14"/>
      <c r="C32" s="14"/>
      <c r="D32" s="14"/>
      <c r="E32" s="14"/>
      <c r="F32" s="20"/>
      <c r="G32" s="52"/>
      <c r="H32" s="52"/>
      <c r="I32" s="20"/>
    </row>
    <row r="33" spans="2:9" s="51" customFormat="1" ht="11.25" customHeight="1">
      <c r="B33" s="14"/>
      <c r="C33" s="14"/>
      <c r="D33" s="14"/>
      <c r="E33" s="1" t="s">
        <v>20</v>
      </c>
      <c r="F33" s="19">
        <f>COUNTA(F24:F32)</f>
        <v>6</v>
      </c>
      <c r="G33" s="53">
        <f>SUM(G24:G32)</f>
        <v>0.9999999999999999</v>
      </c>
      <c r="H33" s="54">
        <f>SUM(H24:H32)</f>
        <v>0</v>
      </c>
      <c r="I33" s="19">
        <f>COUNTA(I24:I32)</f>
        <v>0</v>
      </c>
    </row>
    <row r="34" spans="2:9" s="51" customFormat="1" ht="11.25" customHeight="1">
      <c r="B34" s="6" t="s">
        <v>12</v>
      </c>
      <c r="C34" s="6"/>
      <c r="D34" s="6"/>
      <c r="E34" s="14"/>
      <c r="F34" s="20"/>
      <c r="G34" s="52"/>
      <c r="H34" s="52"/>
      <c r="I34" s="20"/>
    </row>
    <row r="35" spans="2:9" s="51" customFormat="1" ht="11.25" customHeight="1">
      <c r="B35" s="25" t="s">
        <v>36</v>
      </c>
      <c r="C35" s="25"/>
      <c r="D35" s="25"/>
      <c r="E35" s="38" t="s">
        <v>40</v>
      </c>
      <c r="F35" s="50" t="s">
        <v>15</v>
      </c>
      <c r="G35" s="37">
        <v>0.5</v>
      </c>
      <c r="H35" s="37"/>
      <c r="I35" s="20"/>
    </row>
    <row r="36" spans="2:9" s="51" customFormat="1" ht="11.25" customHeight="1">
      <c r="B36" s="25" t="s">
        <v>38</v>
      </c>
      <c r="C36" s="25"/>
      <c r="D36" s="25"/>
      <c r="E36" s="38" t="s">
        <v>39</v>
      </c>
      <c r="F36" s="50" t="s">
        <v>15</v>
      </c>
      <c r="G36" s="37">
        <v>0.5</v>
      </c>
      <c r="H36" s="37"/>
      <c r="I36" s="20"/>
    </row>
    <row r="37" spans="2:9" s="51" customFormat="1" ht="11.25" customHeight="1">
      <c r="B37" s="14"/>
      <c r="C37" s="14"/>
      <c r="D37" s="14"/>
      <c r="E37" s="14"/>
      <c r="F37" s="20"/>
      <c r="G37" s="52"/>
      <c r="H37" s="52"/>
      <c r="I37" s="20"/>
    </row>
    <row r="38" spans="2:9" s="51" customFormat="1" ht="11.25" customHeight="1">
      <c r="B38" s="14"/>
      <c r="C38" s="14"/>
      <c r="D38" s="14"/>
      <c r="E38" s="1" t="s">
        <v>20</v>
      </c>
      <c r="F38" s="19">
        <f>COUNTA(F34:F37)</f>
        <v>2</v>
      </c>
      <c r="G38" s="53">
        <f>SUM(G34:G37)</f>
        <v>1</v>
      </c>
      <c r="H38" s="54">
        <f>SUM(H34:H37)</f>
        <v>0</v>
      </c>
      <c r="I38" s="19">
        <f>COUNTA(I34:I37)</f>
        <v>0</v>
      </c>
    </row>
    <row r="39" spans="2:9" s="51" customFormat="1" ht="11.25" customHeight="1">
      <c r="B39" s="6" t="s">
        <v>9</v>
      </c>
      <c r="C39" s="14"/>
      <c r="D39" s="14"/>
      <c r="E39" s="14"/>
      <c r="F39" s="20"/>
      <c r="G39" s="52"/>
      <c r="H39" s="52"/>
      <c r="I39" s="20"/>
    </row>
    <row r="40" spans="2:9" s="51" customFormat="1" ht="11.25" customHeight="1">
      <c r="B40" s="25" t="s">
        <v>41</v>
      </c>
      <c r="C40" s="25"/>
      <c r="D40" s="25"/>
      <c r="E40" s="38" t="s">
        <v>53</v>
      </c>
      <c r="F40" s="50" t="s">
        <v>15</v>
      </c>
      <c r="G40" s="37">
        <v>0.5</v>
      </c>
      <c r="H40" s="37"/>
      <c r="I40" s="20"/>
    </row>
    <row r="41" spans="2:9" s="51" customFormat="1" ht="11.25" customHeight="1">
      <c r="B41" s="25" t="s">
        <v>57</v>
      </c>
      <c r="C41" s="25"/>
      <c r="D41" s="25"/>
      <c r="E41" s="38" t="s">
        <v>58</v>
      </c>
      <c r="F41" s="50" t="s">
        <v>15</v>
      </c>
      <c r="G41" s="37">
        <v>0.5</v>
      </c>
      <c r="H41" s="37"/>
      <c r="I41" s="20"/>
    </row>
    <row r="42" spans="2:9" s="51" customFormat="1" ht="11.25" customHeight="1">
      <c r="B42" s="14"/>
      <c r="C42" s="14"/>
      <c r="D42" s="14"/>
      <c r="E42" s="14"/>
      <c r="F42" s="20"/>
      <c r="G42" s="52"/>
      <c r="H42" s="52"/>
      <c r="I42" s="20"/>
    </row>
    <row r="43" spans="2:9" s="51" customFormat="1" ht="11.25" customHeight="1">
      <c r="B43" s="14"/>
      <c r="C43" s="14"/>
      <c r="D43" s="14"/>
      <c r="E43" s="1" t="s">
        <v>20</v>
      </c>
      <c r="F43" s="19">
        <f>COUNTA(F39:F41)</f>
        <v>2</v>
      </c>
      <c r="G43" s="53">
        <f>SUM(G39:G41)</f>
        <v>1</v>
      </c>
      <c r="H43" s="54">
        <f>SUM(H39:H41)</f>
        <v>0</v>
      </c>
      <c r="I43" s="19">
        <f>COUNTA(I39:I41)</f>
        <v>0</v>
      </c>
    </row>
    <row r="44" spans="2:9" s="51" customFormat="1" ht="11.25" customHeight="1">
      <c r="B44" s="6" t="s">
        <v>0</v>
      </c>
      <c r="C44" s="6"/>
      <c r="D44" s="6"/>
      <c r="E44" s="14"/>
      <c r="F44" s="20"/>
      <c r="G44" s="52"/>
      <c r="H44" s="52"/>
      <c r="I44" s="20"/>
    </row>
    <row r="45" spans="2:9" s="51" customFormat="1" ht="11.25" customHeight="1">
      <c r="B45" s="25" t="s">
        <v>47</v>
      </c>
      <c r="C45" s="25"/>
      <c r="D45" s="25"/>
      <c r="E45" s="38" t="s">
        <v>48</v>
      </c>
      <c r="F45" s="50" t="s">
        <v>15</v>
      </c>
      <c r="G45" s="37">
        <v>0.25</v>
      </c>
      <c r="H45" s="37"/>
      <c r="I45" s="20"/>
    </row>
    <row r="46" spans="2:9" s="51" customFormat="1" ht="11.25" customHeight="1">
      <c r="B46" s="25" t="s">
        <v>82</v>
      </c>
      <c r="C46" s="25"/>
      <c r="D46" s="25"/>
      <c r="E46" s="38" t="s">
        <v>83</v>
      </c>
      <c r="F46" s="50" t="s">
        <v>15</v>
      </c>
      <c r="G46" s="37">
        <v>0.25</v>
      </c>
      <c r="H46" s="37"/>
      <c r="I46" s="20"/>
    </row>
    <row r="47" spans="2:9" s="51" customFormat="1" ht="11.25" customHeight="1">
      <c r="B47" s="25" t="s">
        <v>80</v>
      </c>
      <c r="C47" s="25"/>
      <c r="D47" s="25"/>
      <c r="E47" s="38" t="s">
        <v>81</v>
      </c>
      <c r="F47" s="50" t="s">
        <v>15</v>
      </c>
      <c r="G47" s="37">
        <v>0.25</v>
      </c>
      <c r="H47" s="37"/>
      <c r="I47" s="20"/>
    </row>
    <row r="48" spans="2:9" s="51" customFormat="1" ht="11.25" customHeight="1">
      <c r="B48" s="25" t="s">
        <v>50</v>
      </c>
      <c r="C48" s="25"/>
      <c r="D48" s="25"/>
      <c r="E48" s="38" t="s">
        <v>51</v>
      </c>
      <c r="F48" s="50" t="s">
        <v>15</v>
      </c>
      <c r="G48" s="37">
        <v>0.25</v>
      </c>
      <c r="H48" s="37"/>
      <c r="I48" s="20"/>
    </row>
    <row r="49" spans="2:9" s="51" customFormat="1" ht="11.25" customHeight="1">
      <c r="B49" s="14"/>
      <c r="C49" s="14"/>
      <c r="D49" s="14"/>
      <c r="E49" s="14"/>
      <c r="F49" s="20"/>
      <c r="G49" s="52"/>
      <c r="H49" s="52"/>
      <c r="I49" s="20"/>
    </row>
    <row r="50" spans="2:9" s="51" customFormat="1" ht="11.25" customHeight="1">
      <c r="B50" s="14"/>
      <c r="C50" s="14"/>
      <c r="D50" s="14"/>
      <c r="E50" s="1" t="s">
        <v>20</v>
      </c>
      <c r="F50" s="19">
        <f>COUNTA(F44:F49)</f>
        <v>4</v>
      </c>
      <c r="G50" s="53">
        <f>SUM(G44:G49)</f>
        <v>1</v>
      </c>
      <c r="H50" s="54">
        <f>SUM(H44:H49)</f>
        <v>0</v>
      </c>
      <c r="I50" s="19">
        <f>COUNTA(I44:I49)</f>
        <v>0</v>
      </c>
    </row>
    <row r="51" spans="2:9" s="51" customFormat="1" ht="11.25" customHeight="1">
      <c r="B51" s="6" t="s">
        <v>11</v>
      </c>
      <c r="C51" s="6"/>
      <c r="D51" s="6"/>
      <c r="E51" s="6"/>
      <c r="F51" s="6"/>
      <c r="G51" s="24"/>
      <c r="H51" s="24"/>
      <c r="I51" s="20"/>
    </row>
    <row r="52" spans="2:9" s="51" customFormat="1" ht="11.25" customHeight="1">
      <c r="B52" s="25" t="s">
        <v>43</v>
      </c>
      <c r="C52" s="25"/>
      <c r="D52" s="25"/>
      <c r="E52" s="38" t="s">
        <v>49</v>
      </c>
      <c r="F52" s="50" t="s">
        <v>15</v>
      </c>
      <c r="G52" s="37">
        <v>0.3333333333333333</v>
      </c>
      <c r="H52" s="37"/>
      <c r="I52" s="20"/>
    </row>
    <row r="53" spans="2:9" s="51" customFormat="1" ht="11.25" customHeight="1">
      <c r="B53" s="25" t="s">
        <v>70</v>
      </c>
      <c r="C53" s="25"/>
      <c r="D53" s="25"/>
      <c r="E53" s="38" t="s">
        <v>71</v>
      </c>
      <c r="F53" s="50" t="s">
        <v>15</v>
      </c>
      <c r="G53" s="37">
        <v>0.3333333333333333</v>
      </c>
      <c r="H53" s="37"/>
      <c r="I53" s="20"/>
    </row>
    <row r="54" spans="2:9" s="51" customFormat="1" ht="11.25" customHeight="1">
      <c r="B54" s="25" t="s">
        <v>37</v>
      </c>
      <c r="C54" s="25"/>
      <c r="D54" s="25"/>
      <c r="E54" s="38" t="s">
        <v>59</v>
      </c>
      <c r="F54" s="50" t="s">
        <v>15</v>
      </c>
      <c r="G54" s="37">
        <v>0.3333333333333333</v>
      </c>
      <c r="H54" s="37"/>
      <c r="I54" s="20"/>
    </row>
    <row r="55" spans="2:9" s="51" customFormat="1" ht="11.25" customHeight="1">
      <c r="B55" s="14"/>
      <c r="C55" s="14"/>
      <c r="D55" s="14"/>
      <c r="E55" s="14"/>
      <c r="F55" s="20"/>
      <c r="G55" s="52"/>
      <c r="H55" s="52"/>
      <c r="I55" s="20"/>
    </row>
    <row r="56" spans="2:9" s="51" customFormat="1" ht="11.25" customHeight="1">
      <c r="B56" s="14"/>
      <c r="C56" s="14"/>
      <c r="D56" s="14"/>
      <c r="E56" s="1" t="s">
        <v>20</v>
      </c>
      <c r="F56" s="19">
        <f>COUNTA(F51:F55)</f>
        <v>3</v>
      </c>
      <c r="G56" s="53">
        <f>SUM(G51:G55)</f>
        <v>1</v>
      </c>
      <c r="H56" s="54">
        <f>SUM(H51:H55)</f>
        <v>0</v>
      </c>
      <c r="I56" s="19">
        <f>COUNTA(I51:I55)</f>
        <v>0</v>
      </c>
    </row>
    <row r="57" spans="2:9" s="51" customFormat="1" ht="11.25" customHeight="1">
      <c r="B57" s="6" t="s">
        <v>8</v>
      </c>
      <c r="C57" s="14"/>
      <c r="D57" s="14"/>
      <c r="E57" s="56"/>
      <c r="F57" s="11"/>
      <c r="G57" s="30"/>
      <c r="H57" s="57"/>
      <c r="I57" s="11"/>
    </row>
    <row r="58" spans="2:9" s="51" customFormat="1" ht="11.25" customHeight="1">
      <c r="B58" s="14"/>
      <c r="C58" s="14"/>
      <c r="D58" s="14"/>
      <c r="E58" s="14"/>
      <c r="F58" s="11"/>
      <c r="G58" s="58"/>
      <c r="H58" s="58"/>
      <c r="I58" s="31" t="s">
        <v>7</v>
      </c>
    </row>
    <row r="59" spans="2:9" s="51" customFormat="1" ht="11.25" customHeight="1" thickBot="1">
      <c r="B59" s="14"/>
      <c r="C59" s="6"/>
      <c r="D59" s="6"/>
      <c r="E59" s="1" t="s">
        <v>20</v>
      </c>
      <c r="F59" s="19">
        <f>F15+F23+F56+F50+F33+F43+F38</f>
        <v>25</v>
      </c>
      <c r="G59" s="59">
        <f>G15+G23+G56+G50+G33+G43+G38</f>
        <v>7</v>
      </c>
      <c r="H59" s="59">
        <f>H15+H23+H56+H50+H33+H43+H38</f>
        <v>0</v>
      </c>
      <c r="I59" s="19">
        <f>I15+I23+I56+I50+I33+I43+I38</f>
        <v>0</v>
      </c>
    </row>
    <row r="60" spans="2:9" s="51" customFormat="1" ht="11.25" customHeight="1" thickBot="1" thickTop="1">
      <c r="B60" s="60"/>
      <c r="C60" s="14"/>
      <c r="D60" s="14"/>
      <c r="E60" s="14"/>
      <c r="F60" s="1" t="s">
        <v>5</v>
      </c>
      <c r="G60" s="61">
        <f>IF((G59+H59)=0,"",G59/(G59+H59))</f>
        <v>1</v>
      </c>
      <c r="H60" s="61">
        <f>IF((G59+H59)=0,"",H59/(G59+H59))</f>
        <v>0</v>
      </c>
      <c r="I60" s="19"/>
    </row>
    <row r="61" spans="2:9" s="51" customFormat="1" ht="11.25" customHeight="1" thickTop="1">
      <c r="B61" s="60"/>
      <c r="C61" s="14"/>
      <c r="D61" s="14"/>
      <c r="E61" s="14"/>
      <c r="F61" s="11"/>
      <c r="G61" s="11"/>
      <c r="H61" s="11"/>
      <c r="I61" s="11"/>
    </row>
    <row r="63" ht="12" hidden="1" thickBot="1">
      <c r="B63" s="33" t="s">
        <v>25</v>
      </c>
    </row>
    <row r="64" ht="12" hidden="1" thickTop="1">
      <c r="B64" s="34" t="s">
        <v>18</v>
      </c>
    </row>
    <row r="65" ht="11.25" hidden="1">
      <c r="B65" s="34" t="s">
        <v>17</v>
      </c>
    </row>
    <row r="66" ht="11.25" hidden="1">
      <c r="B66" s="35" t="s">
        <v>19</v>
      </c>
    </row>
    <row r="67" ht="11.25" hidden="1"/>
    <row r="68" ht="12" hidden="1" thickBot="1">
      <c r="B68" s="33" t="s">
        <v>26</v>
      </c>
    </row>
    <row r="69" ht="12" hidden="1" thickTop="1">
      <c r="B69" s="34" t="s">
        <v>23</v>
      </c>
    </row>
    <row r="70" ht="11.25" hidden="1">
      <c r="B70" s="49" t="s">
        <v>24</v>
      </c>
    </row>
    <row r="71" ht="11.25" hidden="1"/>
    <row r="72" ht="12" hidden="1" thickBot="1">
      <c r="B72" s="33" t="s">
        <v>27</v>
      </c>
    </row>
    <row r="73" ht="12" hidden="1" thickTop="1">
      <c r="B73" s="34" t="s">
        <v>21</v>
      </c>
    </row>
    <row r="74" ht="11.25" hidden="1">
      <c r="B74" s="35"/>
    </row>
    <row r="75" ht="11.25" hidden="1"/>
    <row r="76" ht="12" hidden="1" thickBot="1">
      <c r="B76" s="33" t="s">
        <v>28</v>
      </c>
    </row>
    <row r="77" ht="12" hidden="1" thickTop="1">
      <c r="B77" s="34" t="s">
        <v>15</v>
      </c>
    </row>
    <row r="78" ht="11.25" hidden="1">
      <c r="B78" s="35"/>
    </row>
    <row r="79" ht="11.25" hidden="1"/>
    <row r="80" ht="12" hidden="1" thickBot="1">
      <c r="B80" s="33" t="s">
        <v>29</v>
      </c>
    </row>
    <row r="81" ht="12" hidden="1" thickTop="1">
      <c r="B81" s="34" t="s">
        <v>15</v>
      </c>
    </row>
    <row r="82" ht="11.25" hidden="1">
      <c r="B82" s="35"/>
    </row>
    <row r="83" ht="11.25" hidden="1"/>
    <row r="84" ht="12" hidden="1" thickBot="1">
      <c r="B84" s="33" t="s">
        <v>30</v>
      </c>
    </row>
    <row r="85" ht="12" hidden="1" thickTop="1">
      <c r="B85" s="34">
        <v>1</v>
      </c>
    </row>
    <row r="86" ht="11.25" hidden="1">
      <c r="B86" s="35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4:I44 F34:I34 F32:I32 F22:I22 F24:I24 F39:I39 F37:I37 F49:I49 I51 I10 F14:I14 F16:I16">
      <formula1>#REF!</formula1>
    </dataValidation>
    <dataValidation type="list" showInputMessage="1" showErrorMessage="1" sqref="F35:F36 F52:F54 F17:F21 F25:F31 F40:F42 F45:F48">
      <formula1>$B$77:$B$78</formula1>
    </dataValidation>
    <dataValidation type="list" showInputMessage="1" showErrorMessage="1" sqref="I35:I36 I52:I54 I17:I21 I25:I31 I11:I13 I40:I42 I45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2020-09-15T19:41:45Z</dcterms:modified>
  <cp:category/>
  <cp:version/>
  <cp:contentType/>
  <cp:contentStatus/>
</cp:coreProperties>
</file>