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<sst xmlns="http://schemas.openxmlformats.org/spreadsheetml/2006/main" count="147" uniqueCount="103">
  <si>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</si>
  <si>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</si>
  <si>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</si>
  <si>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</si>
  <si>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</si>
  <si>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</si>
  <si>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</si>
  <si>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</si>
  <si>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</si>
  <si>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</si>
  <si>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</si>
  <si>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</si>
  <si>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</si>
  <si>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</si>
  <si>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</si>
  <si>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</si>
  <si>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</si>
  <si>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</si>
  <si>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</si>
  <si>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</si>
  <si>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</si>
  <si>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</si>
  <si>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</si>
  <si>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</si>
  <si>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</si>
  <si>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</si>
  <si>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</si>
  <si>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</si>
  <si>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</si>
  <si>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</si>
  <si>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</si>
  <si>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</si>
  <si>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</si>
  <si>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</si>
  <si>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</si>
  <si>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</si>
  <si>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</si>
  <si>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</si>
  <si>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</si>
  <si>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</si>
  <si>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</si>
  <si>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</si>
  <si>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</si>
  <si>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</si>
  <si>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</si>
  <si>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</si>
  <si>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</si>
  <si>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</si>
  <si>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</si>
  <si>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</si>
  <si>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</si>
  <si>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</si>
  <si>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</si>
  <si>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</si>
  <si>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</si>
  <si>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</si>
  <si>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</si>
  <si>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</si>
  <si>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</si>
  <si>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</si>
  <si>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</si>
  <si>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</si>
  <si>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</si>
  <si>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</si>
  <si>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</si>
  <si>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</si>
  <si>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</si>
  <si>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</si>
  <si>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</si>
  <si>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</si>
  <si>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</si>
  <si>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</si>
  <si>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</si>
  <si>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</si>
  <si>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</si>
  <si>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</si>
  <si>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</si>
  <si>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</si>
  <si>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</si>
  <si>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</si>
  <si>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</si>
  <si>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</si>
  <si>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</si>
  <si>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</si>
  <si>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</si>
  <si>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</si>
  <si>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</si>
  <si>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</si>
  <si>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</si>
  <si>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</si>
  <si>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</si>
  <si>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</si>
  <si>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</si>
  <si>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</si>
  <si>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</si>
  <si>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</si>
  <si>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Date:  20200826</t>
  </si>
  <si>
    <t>Jeremy Carpenter (John Varnell)</t>
  </si>
  <si>
    <t>Walter Bartel (Patrick Peters)</t>
  </si>
  <si>
    <t>Motion Passes</t>
  </si>
  <si>
    <t>2/3 of non-abst TAC Votes = 20</t>
  </si>
  <si>
    <t>Kevin Bunch (Clayton Greer)</t>
  </si>
  <si>
    <t>TAC Motion:  To recommend approval of OBDRR023 as submitted with a recommended effective date of February 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</si>
</sst>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7" t="s">
        <v>102</v>
      </c>
      <c r="C2" s="57"/>
      <c r="D2" s="57"/>
      <c r="E2" s="4"/>
      <c r="F2" s="6"/>
      <c r="G2" s="40" t="s">
        <v>5</v>
      </c>
      <c r="H2" s="7"/>
      <c r="I2" s="6"/>
    </row>
    <row r="3" spans="1:9" ht="23.25" customHeight="1">
      <c r="A3" s="2"/>
      <c r="B3" s="57"/>
      <c r="C3" s="57"/>
      <c r="D3" s="57"/>
      <c r="E3" s="4"/>
      <c r="F3" s="46" t="s">
        <v>22</v>
      </c>
      <c r="G3" s="49" t="s">
        <v>99</v>
      </c>
      <c r="H3" s="50"/>
      <c r="I3" s="6"/>
    </row>
    <row r="4" spans="1:9" ht="23.25" customHeight="1">
      <c r="A4" s="2"/>
      <c r="B4" s="37" t="s">
        <v>74</v>
      </c>
      <c r="C4" s="5"/>
      <c r="D4" s="5"/>
      <c r="E4" s="4"/>
      <c r="F4" s="41" t="s">
        <v>31</v>
      </c>
      <c r="G4" s="51" t="s">
        <v>100</v>
      </c>
      <c r="H4" s="52"/>
      <c r="I4" s="39" t="s">
        <v>33</v>
      </c>
    </row>
    <row r="5" spans="1:9" ht="23.25" customHeight="1">
      <c r="A5" s="2"/>
      <c r="B5" s="37" t="s">
        <v>96</v>
      </c>
      <c r="C5" s="8"/>
      <c r="D5" s="5"/>
      <c r="E5" s="4"/>
      <c r="F5" s="45" t="s">
        <v>34</v>
      </c>
      <c r="G5" s="48">
        <f>IF((G63+H63)=0,"",G63)</f>
        <v>28</v>
      </c>
      <c r="H5" s="48">
        <f>IF((G63+H63)=0,"",H63)</f>
        <v>1</v>
      </c>
      <c r="I5" s="48">
        <f>I63</f>
        <v>0</v>
      </c>
    </row>
    <row r="6" spans="2:9" ht="22.5" customHeight="1">
      <c r="B6" s="37" t="s">
        <v>95</v>
      </c>
      <c r="C6" s="4"/>
      <c r="D6" s="8"/>
      <c r="E6" s="4"/>
      <c r="F6" s="6"/>
      <c r="G6" s="47">
        <f>_xlfn.IFERROR(SegmentVoteYes/(SegmentVoteYes+SegmentVoteNo),"")</f>
        <v>0.9655172413793104</v>
      </c>
      <c r="H6" s="47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 customHeight="1">
      <c r="B32" s="4"/>
      <c r="C32" s="4"/>
      <c r="D32" s="4"/>
      <c r="E32" s="9" t="s">
        <v>19</v>
      </c>
      <c r="F32" s="6">
        <f>COUNTA(F26:F31)</f>
        <v>4</v>
      </c>
      <c r="G32" s="53">
        <f>SUM(G26:G31)</f>
        <v>4</v>
      </c>
      <c r="H32" s="54">
        <f>SUM(H26:H31)</f>
        <v>0</v>
      </c>
      <c r="I32" s="6">
        <f>COUNTA(I26:I31)</f>
        <v>0</v>
      </c>
    </row>
    <row r="33" spans="2:9" ht="12.75" customHeight="1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 customHeight="1">
      <c r="B34" s="24" t="s">
        <v>89</v>
      </c>
      <c r="C34" s="24"/>
      <c r="D34" s="24"/>
      <c r="E34" s="25" t="s">
        <v>101</v>
      </c>
      <c r="F34" s="17" t="s">
        <v>13</v>
      </c>
      <c r="G34" s="26">
        <v>1</v>
      </c>
      <c r="H34" s="26"/>
      <c r="I34" s="12"/>
    </row>
    <row r="35" spans="2:9" ht="12.7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 customHeight="1">
      <c r="B36" s="24" t="s">
        <v>48</v>
      </c>
      <c r="C36" s="24"/>
      <c r="D36" s="24"/>
      <c r="E36" s="25" t="s">
        <v>72</v>
      </c>
      <c r="F36" s="17" t="s">
        <v>13</v>
      </c>
      <c r="G36" s="26"/>
      <c r="H36" s="26">
        <v>1</v>
      </c>
      <c r="I36" s="12"/>
    </row>
    <row r="37" spans="2:9" ht="12.7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2.75" customHeight="1">
      <c r="B38" s="4"/>
      <c r="C38" s="4"/>
      <c r="D38" s="4"/>
      <c r="E38" s="4"/>
      <c r="F38" s="12"/>
      <c r="G38" s="13"/>
      <c r="H38" s="13"/>
      <c r="I38" s="12"/>
    </row>
    <row r="39" spans="2:9" ht="12.75" customHeight="1">
      <c r="B39" s="4"/>
      <c r="C39" s="4"/>
      <c r="D39" s="4"/>
      <c r="E39" s="9" t="s">
        <v>19</v>
      </c>
      <c r="F39" s="6">
        <f>COUNTA(F33:F38)</f>
        <v>4</v>
      </c>
      <c r="G39" s="53">
        <f>SUM(G33:G38)</f>
        <v>3</v>
      </c>
      <c r="H39" s="54">
        <f>SUM(H33:H38)</f>
        <v>1</v>
      </c>
      <c r="I39" s="6">
        <f>COUNTA(I33:I38)</f>
        <v>0</v>
      </c>
    </row>
    <row r="40" spans="2:9" ht="12.75" customHeight="1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 customHeight="1">
      <c r="B43" s="24" t="s">
        <v>71</v>
      </c>
      <c r="C43" s="24"/>
      <c r="D43" s="24"/>
      <c r="E43" s="25" t="s">
        <v>73</v>
      </c>
      <c r="F43" s="17" t="s">
        <v>13</v>
      </c>
      <c r="G43" s="26">
        <v>1</v>
      </c>
      <c r="H43" s="26"/>
      <c r="I43" s="12"/>
    </row>
    <row r="44" spans="2:9" ht="12.75" customHeight="1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12.75" customHeight="1">
      <c r="B45" s="4"/>
      <c r="C45" s="4"/>
      <c r="D45" s="4"/>
      <c r="E45" s="4"/>
      <c r="F45" s="12"/>
      <c r="G45" s="13"/>
      <c r="H45" s="13"/>
      <c r="I45" s="12"/>
    </row>
    <row r="46" spans="2:9" ht="12.75" customHeight="1">
      <c r="B46" s="4"/>
      <c r="C46" s="4"/>
      <c r="D46" s="4"/>
      <c r="E46" s="9" t="s">
        <v>19</v>
      </c>
      <c r="F46" s="6">
        <f>COUNTA(F40:F45)</f>
        <v>4</v>
      </c>
      <c r="G46" s="53">
        <f>SUM(G40:G45)</f>
        <v>4</v>
      </c>
      <c r="H46" s="54">
        <f>SUM(H40:H45)</f>
        <v>0</v>
      </c>
      <c r="I46" s="6">
        <f>COUNTA(I40:I45)</f>
        <v>0</v>
      </c>
    </row>
    <row r="47" spans="2:9" ht="12.75" customHeight="1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 customHeight="1">
      <c r="B48" s="24" t="s">
        <v>20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2.75" customHeight="1">
      <c r="B52" s="4"/>
      <c r="C52" s="4"/>
      <c r="D52" s="4"/>
      <c r="E52" s="4"/>
      <c r="F52" s="12"/>
      <c r="G52" s="13"/>
      <c r="H52" s="13"/>
      <c r="I52" s="12"/>
    </row>
    <row r="53" spans="2:9" ht="12.75" customHeight="1">
      <c r="B53" s="4"/>
      <c r="C53" s="4"/>
      <c r="D53" s="4"/>
      <c r="E53" s="9" t="s">
        <v>19</v>
      </c>
      <c r="F53" s="6">
        <f>COUNTA(F47:F52)</f>
        <v>4</v>
      </c>
      <c r="G53" s="53">
        <f>SUM(G47:G52)</f>
        <v>4</v>
      </c>
      <c r="H53" s="54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80</v>
      </c>
      <c r="F55" s="17"/>
      <c r="G55" s="26"/>
      <c r="H55" s="26"/>
      <c r="I55" s="12"/>
    </row>
    <row r="56" spans="2:9" ht="12.75" customHeight="1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53">
        <f>SUM(G54:G59)</f>
        <v>3</v>
      </c>
      <c r="H60" s="54">
        <f>SUM(H54:H59)</f>
        <v>0</v>
      </c>
      <c r="I60" s="6">
        <f>COUNTA(I54:I59)</f>
        <v>0</v>
      </c>
    </row>
    <row r="61" spans="2:9" ht="12.75" customHeight="1">
      <c r="B61" s="37" t="s">
        <v>8</v>
      </c>
      <c r="C61" s="4"/>
      <c r="D61" s="4"/>
      <c r="E61" s="9"/>
      <c r="F61" s="6"/>
      <c r="G61" s="30"/>
      <c r="H61" s="55"/>
      <c r="I61" s="6"/>
    </row>
    <row r="62" spans="2:9" ht="12.75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2.75" customHeight="1" thickBot="1">
      <c r="B63" s="4"/>
      <c r="C63" s="4"/>
      <c r="D63" s="4"/>
      <c r="E63" s="42" t="s">
        <v>19</v>
      </c>
      <c r="F63" s="38">
        <f>F25+F60+F53+F32+F18+F46+F39</f>
        <v>29</v>
      </c>
      <c r="G63" s="56">
        <f>G25+G60+G53+G32+G18+G46+G39</f>
        <v>28</v>
      </c>
      <c r="H63" s="56">
        <f>H25+H60+H53+H32+H18+H46+H39</f>
        <v>1</v>
      </c>
      <c r="I63" s="6">
        <f>I25+I60+I53+I32+I18+I46+I39</f>
        <v>0</v>
      </c>
    </row>
    <row r="64" spans="2:9" ht="12.75" customHeight="1" thickTop="1">
      <c r="B64" s="33"/>
      <c r="C64" s="4"/>
      <c r="D64" s="4"/>
      <c r="E64" s="4"/>
      <c r="F64" s="6"/>
      <c r="G64" s="6"/>
      <c r="H64" s="6"/>
      <c r="I64" s="6"/>
    </row>
    <row r="65" ht="12.75" customHeight="1"/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2020-08-28T12:58:19Z</dcterms:modified>
  <cp:category/>
  <cp:version/>
  <cp:contentType/>
  <cp:contentStatus/>
</cp:coreProperties>
</file>