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<sst xmlns="http://schemas.openxmlformats.org/spreadsheetml/2006/main" count="144" uniqueCount="96">
  <si>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</si>
  <si>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</si>
  <si>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</si>
  <si>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</si>
  <si>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</si>
  <si>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</si>
  <si>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</si>
  <si>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</si>
  <si>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</si>
  <si>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</si>
  <si>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</si>
  <si>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</si>
  <si>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</si>
  <si>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</si>
  <si>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</si>
  <si>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</si>
  <si>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</si>
  <si>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</si>
  <si>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</si>
  <si>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</si>
  <si>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</si>
  <si>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</si>
  <si>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</si>
  <si>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</si>
  <si>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</si>
  <si>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</si>
  <si>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</si>
  <si>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</si>
  <si>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</si>
  <si>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</si>
  <si>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</si>
  <si>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</si>
  <si>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</si>
  <si>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</si>
  <si>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</si>
  <si>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</si>
  <si>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</si>
  <si>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</si>
  <si>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</si>
  <si>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</si>
  <si>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</si>
  <si>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</si>
  <si>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</si>
  <si>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</si>
  <si>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</si>
  <si>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</si>
  <si>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</si>
  <si>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</si>
  <si>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</si>
  <si>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</si>
  <si>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</si>
  <si>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</si>
  <si>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</si>
  <si>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</si>
  <si>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</si>
  <si>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</si>
  <si>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</si>
  <si>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</si>
  <si>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</si>
  <si>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</si>
  <si>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</si>
  <si>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</si>
  <si>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</si>
  <si>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</si>
  <si>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</si>
  <si>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</si>
  <si>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</si>
  <si>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</si>
  <si>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</si>
  <si>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</si>
  <si>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</si>
  <si>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</si>
  <si>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</si>
  <si>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</si>
  <si>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</si>
  <si>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</si>
  <si>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</si>
  <si>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</si>
  <si>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</si>
  <si>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</si>
  <si>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</si>
  <si>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</si>
  <si>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</si>
  <si>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</si>
  <si>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</si>
  <si>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</si>
  <si>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</si>
  <si>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 xml:space="preserve">Prepared by: B. Albracht </t>
  </si>
  <si>
    <t>Date:  August 5, 2020</t>
  </si>
  <si>
    <t>Erika Bierschbach (Murali Sithuraj)</t>
  </si>
  <si>
    <t xml:space="preserve">John Dumas (Andy Nguyen)  </t>
  </si>
  <si>
    <t>WMS Motion:  To endorse approval of PGRR077 as submitted</t>
  </si>
  <si>
    <t>Sandy Morris</t>
  </si>
  <si>
    <t>Ty Parker (Sandy Morris)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</si>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</sst>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8" t="s">
        <v>23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IF((G61+H61)=0,"",G61)</f>
        <v>7</v>
      </c>
      <c r="H5" s="55">
        <f>IF((G61+H61)=0,"",H61)</f>
        <v>0.5</v>
      </c>
      <c r="I5" s="56">
        <f>I61</f>
        <v>4</v>
      </c>
    </row>
    <row r="6" spans="2:9" ht="22.5" customHeight="1">
      <c r="B6" s="6" t="s">
        <v>87</v>
      </c>
      <c r="C6" s="14"/>
      <c r="D6" s="15"/>
      <c r="E6" s="16"/>
      <c r="F6" s="59" t="s">
        <v>94</v>
      </c>
      <c r="G6" s="57">
        <f>G62</f>
        <v>0.9333333333333333</v>
      </c>
      <c r="H6" s="57">
        <f>H62</f>
        <v>0.06666666666666667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76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58</v>
      </c>
      <c r="F12" s="23" t="s">
        <v>15</v>
      </c>
      <c r="G12" s="53">
        <v>0.5</v>
      </c>
      <c r="H12" s="41"/>
      <c r="I12" s="20"/>
    </row>
    <row r="13" spans="2:9" ht="11.25">
      <c r="B13" s="26" t="s">
        <v>57</v>
      </c>
      <c r="C13" s="27"/>
      <c r="D13" s="28" t="s">
        <v>20</v>
      </c>
      <c r="E13" s="48" t="s">
        <v>71</v>
      </c>
      <c r="F13" s="23" t="s">
        <v>15</v>
      </c>
      <c r="G13" s="53">
        <v>0.25</v>
      </c>
      <c r="H13" s="41"/>
      <c r="I13" s="20"/>
    </row>
    <row r="14" spans="2:9" ht="11.25">
      <c r="B14" s="26" t="s">
        <v>83</v>
      </c>
      <c r="C14" s="27"/>
      <c r="D14" s="28" t="s">
        <v>20</v>
      </c>
      <c r="E14" s="48" t="s">
        <v>84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59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72</v>
      </c>
      <c r="F20" s="23" t="s">
        <v>15</v>
      </c>
      <c r="G20" s="54"/>
      <c r="H20" s="54"/>
      <c r="I20" s="20" t="s">
        <v>22</v>
      </c>
    </row>
    <row r="21" spans="2:9" s="21" customFormat="1" ht="11.25">
      <c r="B21" s="22" t="s">
        <v>53</v>
      </c>
      <c r="C21" s="22"/>
      <c r="D21" s="22"/>
      <c r="E21" s="63" t="s">
        <v>73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68</v>
      </c>
      <c r="C25" s="26"/>
      <c r="D25" s="26"/>
      <c r="E25" s="48" t="s">
        <v>74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62</v>
      </c>
      <c r="C26" s="26"/>
      <c r="D26" s="26"/>
      <c r="E26" s="48" t="s">
        <v>61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60</v>
      </c>
      <c r="C27" s="26"/>
      <c r="D27" s="26"/>
      <c r="E27" s="48" t="s">
        <v>77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85</v>
      </c>
      <c r="C28" s="26"/>
      <c r="D28" s="26"/>
      <c r="E28" s="48" t="s">
        <v>86</v>
      </c>
      <c r="F28" s="23" t="s">
        <v>15</v>
      </c>
      <c r="G28" s="53"/>
      <c r="H28" s="53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78</v>
      </c>
      <c r="C32" s="26"/>
      <c r="D32" s="26"/>
      <c r="E32" s="48" t="s">
        <v>75</v>
      </c>
      <c r="F32" s="23" t="s">
        <v>15</v>
      </c>
      <c r="G32" s="53"/>
      <c r="H32" s="53"/>
      <c r="I32" s="20" t="s">
        <v>22</v>
      </c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/>
      <c r="H33" s="53"/>
      <c r="I33" s="20" t="s">
        <v>22</v>
      </c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/>
      <c r="H34" s="53">
        <v>0.5</v>
      </c>
      <c r="I34" s="20"/>
    </row>
    <row r="35" spans="2:9" ht="11.25">
      <c r="B35" s="26" t="s">
        <v>54</v>
      </c>
      <c r="C35" s="26"/>
      <c r="D35" s="26"/>
      <c r="E35" s="48" t="s">
        <v>63</v>
      </c>
      <c r="F35" s="23" t="s">
        <v>15</v>
      </c>
      <c r="G35" s="53">
        <v>0.5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0.5</v>
      </c>
      <c r="H37" s="39">
        <f>SUM(H31:H36)</f>
        <v>0.5</v>
      </c>
      <c r="I37" s="25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64</v>
      </c>
      <c r="F39" s="49" t="s">
        <v>15</v>
      </c>
      <c r="G39" s="53">
        <v>0.25</v>
      </c>
      <c r="H39" s="53"/>
      <c r="I39" s="20"/>
    </row>
    <row r="40" spans="2:9" ht="11.25">
      <c r="B40" s="26" t="s">
        <v>79</v>
      </c>
      <c r="C40" s="26"/>
      <c r="D40" s="26"/>
      <c r="E40" s="48" t="s">
        <v>80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92</v>
      </c>
      <c r="F41" s="49" t="s">
        <v>15</v>
      </c>
      <c r="G41" s="53">
        <v>0.25</v>
      </c>
      <c r="H41" s="53"/>
      <c r="I41" s="20"/>
    </row>
    <row r="42" spans="2:9" ht="11.25">
      <c r="B42" s="26" t="s">
        <v>65</v>
      </c>
      <c r="C42" s="26"/>
      <c r="D42" s="26"/>
      <c r="E42" s="48" t="s">
        <v>93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67</v>
      </c>
      <c r="F47" s="49" t="s">
        <v>15</v>
      </c>
      <c r="G47" s="53">
        <v>0.25</v>
      </c>
      <c r="H47" s="53"/>
      <c r="I47" s="20"/>
    </row>
    <row r="48" spans="2:9" ht="11.25">
      <c r="B48" s="26" t="s">
        <v>81</v>
      </c>
      <c r="C48" s="26"/>
      <c r="D48" s="26"/>
      <c r="E48" s="48" t="s">
        <v>82</v>
      </c>
      <c r="F48" s="49" t="s">
        <v>15</v>
      </c>
      <c r="G48" s="53">
        <v>0.25</v>
      </c>
      <c r="H48" s="53"/>
      <c r="I48" s="20"/>
    </row>
    <row r="49" spans="2:9" ht="11.25">
      <c r="B49" s="26" t="s">
        <v>69</v>
      </c>
      <c r="C49" s="27"/>
      <c r="D49" s="27"/>
      <c r="E49" s="48" t="s">
        <v>70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89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7</v>
      </c>
      <c r="H61" s="47">
        <f>H16+H23+H30+H37+H44+H51+H58</f>
        <v>0.5</v>
      </c>
      <c r="I61" s="25">
        <f>I16+countCoopAbstain+countIndGenAbstain+I37+countIndREPAbstain+I51+I58</f>
        <v>4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0.9333333333333333</v>
      </c>
      <c r="H62" s="32">
        <f>IF((G61+H61)=0,"",H61/(G61+H61))</f>
        <v>0.06666666666666667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TIEC 080620</cp:lastModifiedBy>
  <cp:lastPrinted>2001-05-29T14:33:52Z</cp:lastPrinted>
  <dcterms:created xsi:type="dcterms:W3CDTF">2000-03-13T15:50:20Z</dcterms:created>
  <dcterms:modified xsi:type="dcterms:W3CDTF">2020-08-05T15:31:04Z</dcterms:modified>
  <cp:category/>
  <cp:version/>
  <cp:contentType/>
  <cp:contentStatus/>
</cp:coreProperties>
</file>