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<sst xmlns="http://schemas.openxmlformats.org/spreadsheetml/2006/main" count="143" uniqueCount="96">
  <si>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</si>
  <si>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</si>
  <si>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</si>
  <si>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</si>
  <si>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</si>
  <si>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</si>
  <si>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</si>
  <si>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</si>
  <si>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</si>
  <si>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</si>
  <si>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</si>
  <si>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</si>
  <si>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</si>
  <si>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</si>
  <si>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</si>
  <si>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</si>
  <si>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</si>
  <si>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</si>
  <si>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</si>
  <si>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</si>
  <si>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</si>
  <si>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</si>
  <si>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</si>
  <si>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</si>
  <si>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</si>
  <si>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</si>
  <si>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</si>
  <si>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</si>
  <si>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</si>
  <si>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</si>
  <si>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</si>
  <si>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</si>
  <si>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</si>
  <si>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</si>
  <si>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</si>
  <si>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</si>
  <si>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</si>
  <si>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</si>
  <si>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</si>
  <si>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</si>
  <si>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</si>
  <si>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</si>
  <si>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</si>
  <si>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</si>
  <si>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</si>
  <si>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</si>
  <si>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</si>
  <si>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</si>
  <si>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</si>
  <si>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</si>
  <si>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</si>
  <si>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</si>
  <si>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</si>
  <si>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</si>
  <si>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</si>
  <si>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</si>
  <si>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</si>
  <si>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</si>
  <si>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</si>
  <si>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</si>
  <si>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</si>
  <si>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</si>
  <si>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</si>
  <si>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</si>
  <si>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</si>
  <si>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</si>
  <si>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</si>
  <si>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</si>
  <si>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</si>
  <si>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</si>
  <si>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</si>
  <si>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</si>
  <si>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</si>
  <si>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</si>
  <si>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</si>
  <si>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</si>
  <si>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</si>
  <si>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</si>
  <si>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</si>
  <si>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</si>
  <si>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</si>
  <si>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</si>
  <si>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</si>
  <si>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</si>
  <si>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</si>
  <si>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</si>
  <si>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</si>
  <si>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</si>
  <si>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</si>
  <si>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</si>
  <si>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John Dumas (Andy Nguyen)</t>
  </si>
  <si>
    <t>Prepared by:  B. Albracht</t>
  </si>
  <si>
    <t>Need &gt;50% to Pass</t>
  </si>
  <si>
    <t>WMS Motion:   To endorse NPRR1025 as submitted</t>
  </si>
  <si>
    <t>Date:  July 8, 2020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</si>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</sst>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23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94</v>
      </c>
      <c r="C5" s="15"/>
      <c r="D5" s="7"/>
      <c r="E5" s="6"/>
      <c r="F5" s="60" t="s">
        <v>21</v>
      </c>
      <c r="G5" s="55">
        <f>IF((G61+H61)=0,"",G61)</f>
        <v>5.5</v>
      </c>
      <c r="H5" s="55">
        <f>IF((G61+H61)=0,"",H61)</f>
        <v>2</v>
      </c>
      <c r="I5" s="56">
        <f>I61</f>
        <v>3</v>
      </c>
    </row>
    <row r="6" spans="2:9" ht="22.5" customHeight="1">
      <c r="B6" s="6" t="s">
        <v>91</v>
      </c>
      <c r="C6" s="14"/>
      <c r="D6" s="15"/>
      <c r="E6" s="16"/>
      <c r="F6" s="59" t="s">
        <v>92</v>
      </c>
      <c r="G6" s="57">
        <f>G62</f>
        <v>0.7333333333333333</v>
      </c>
      <c r="H6" s="57">
        <f>H62</f>
        <v>0.26666666666666666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79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>
        <v>0.25</v>
      </c>
      <c r="H13" s="41"/>
      <c r="I13" s="20"/>
    </row>
    <row r="14" spans="2:9" ht="11.25">
      <c r="B14" s="26" t="s">
        <v>86</v>
      </c>
      <c r="C14" s="27"/>
      <c r="D14" s="28" t="s">
        <v>20</v>
      </c>
      <c r="E14" s="48" t="s">
        <v>87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76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77</v>
      </c>
      <c r="F25" s="23" t="s">
        <v>15</v>
      </c>
      <c r="G25" s="53">
        <v>0.25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0.25</v>
      </c>
      <c r="H26" s="53"/>
      <c r="I26" s="20"/>
    </row>
    <row r="27" spans="2:9" ht="11.25">
      <c r="B27" s="26" t="s">
        <v>61</v>
      </c>
      <c r="C27" s="26"/>
      <c r="D27" s="26"/>
      <c r="E27" s="48" t="s">
        <v>80</v>
      </c>
      <c r="F27" s="23" t="s">
        <v>15</v>
      </c>
      <c r="G27" s="53">
        <v>0.25</v>
      </c>
      <c r="H27" s="53"/>
      <c r="I27" s="20"/>
    </row>
    <row r="28" spans="2:9" ht="11.25">
      <c r="B28" s="26" t="s">
        <v>88</v>
      </c>
      <c r="C28" s="26"/>
      <c r="D28" s="26"/>
      <c r="E28" s="48" t="s">
        <v>89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81</v>
      </c>
      <c r="C32" s="26"/>
      <c r="D32" s="26"/>
      <c r="E32" s="48" t="s">
        <v>78</v>
      </c>
      <c r="F32" s="23" t="s">
        <v>15</v>
      </c>
      <c r="G32" s="53"/>
      <c r="H32" s="53"/>
      <c r="I32" s="20" t="s">
        <v>22</v>
      </c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/>
      <c r="H33" s="53">
        <v>0.3333333333333333</v>
      </c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/>
      <c r="H34" s="53">
        <v>0.3333333333333333</v>
      </c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/>
      <c r="H35" s="53">
        <v>0.3333333333333333</v>
      </c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1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0.25</v>
      </c>
      <c r="H39" s="53"/>
      <c r="I39" s="20"/>
    </row>
    <row r="40" spans="2:9" ht="11.25">
      <c r="B40" s="26" t="s">
        <v>82</v>
      </c>
      <c r="C40" s="26"/>
      <c r="D40" s="26"/>
      <c r="E40" s="48" t="s">
        <v>83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/>
      <c r="H41" s="53">
        <v>0.25</v>
      </c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/>
      <c r="H42" s="53">
        <v>0.25</v>
      </c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0.5</v>
      </c>
      <c r="H44" s="39">
        <f>SUM(H38:H43)</f>
        <v>0.5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/>
      <c r="H47" s="53"/>
      <c r="I47" s="20" t="s">
        <v>22</v>
      </c>
    </row>
    <row r="48" spans="2:9" ht="11.25">
      <c r="B48" s="26" t="s">
        <v>84</v>
      </c>
      <c r="C48" s="26"/>
      <c r="D48" s="26"/>
      <c r="E48" s="48" t="s">
        <v>85</v>
      </c>
      <c r="F48" s="49" t="s">
        <v>15</v>
      </c>
      <c r="G48" s="53"/>
      <c r="H48" s="53"/>
      <c r="I48" s="20" t="s">
        <v>22</v>
      </c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2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/>
      <c r="H53" s="53">
        <v>0.25</v>
      </c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/>
      <c r="H56" s="53">
        <v>0.25</v>
      </c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0.5</v>
      </c>
      <c r="H58" s="39">
        <f>SUM(H52:H57)</f>
        <v>0.5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5.5</v>
      </c>
      <c r="H61" s="47">
        <f>H16+H23+H30+H37+H44+H51+H58</f>
        <v>2</v>
      </c>
      <c r="I61" s="25">
        <f>I16+countCoopAbstain+countIndGenAbstain+I37+countIndREPAbstain+I51+I58</f>
        <v>3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0.7333333333333333</v>
      </c>
      <c r="H62" s="32">
        <f>IF((G61+H61)=0,"",H61/(G61+H61))</f>
        <v>0.26666666666666666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2020-07-14T16:35:29Z</dcterms:modified>
  <cp:category/>
  <cp:version/>
  <cp:contentType/>
  <cp:contentStatus/>
</cp:coreProperties>
</file>