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<sst xmlns="http://schemas.openxmlformats.org/spreadsheetml/2006/main" count="147" uniqueCount="103">
  <si>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</si>
  <si>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</si>
  <si>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</si>
  <si>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</si>
  <si>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</si>
  <si>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</si>
  <si>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</si>
  <si>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</si>
  <si>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</si>
  <si>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</si>
  <si>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</si>
  <si>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</si>
  <si>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</si>
  <si>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</si>
  <si>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</si>
  <si>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</si>
  <si>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</si>
  <si>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</si>
  <si>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</si>
  <si>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</si>
  <si>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</si>
  <si>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</si>
  <si>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</si>
  <si>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</si>
  <si>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</si>
  <si>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</si>
  <si>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</si>
  <si>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</si>
  <si>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</si>
  <si>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</si>
  <si>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</si>
  <si>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</si>
  <si>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</si>
  <si>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</si>
  <si>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</si>
  <si>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</si>
  <si>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</si>
  <si>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</si>
  <si>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</si>
  <si>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</si>
  <si>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</si>
  <si>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</si>
  <si>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</si>
  <si>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</si>
  <si>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</si>
  <si>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</si>
  <si>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</si>
  <si>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</si>
  <si>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</si>
  <si>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</si>
  <si>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</si>
  <si>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</si>
  <si>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</si>
  <si>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</si>
  <si>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</si>
  <si>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</si>
  <si>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</si>
  <si>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</si>
  <si>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</si>
  <si>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</si>
  <si>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</si>
  <si>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</si>
  <si>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</si>
  <si>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</si>
  <si>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</si>
  <si>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</si>
  <si>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</si>
  <si>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</si>
  <si>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</si>
  <si>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</si>
  <si>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</si>
  <si>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</si>
  <si>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</si>
  <si>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</si>
  <si>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</si>
  <si>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</si>
  <si>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</si>
  <si>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</si>
  <si>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</si>
  <si>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</si>
  <si>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</si>
  <si>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</si>
  <si>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</si>
  <si>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</si>
  <si>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</si>
  <si>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</si>
  <si>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</si>
  <si>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</si>
  <si>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</si>
  <si>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</si>
  <si>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</si>
  <si>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Sandy Morris (Eric Blakey)</t>
  </si>
  <si>
    <t>Richard Ross (Blake Gross)</t>
  </si>
  <si>
    <t>John Dumas (Andy Nguyen)</t>
  </si>
  <si>
    <t>Prepared by:  Cory Phillips</t>
  </si>
  <si>
    <t>Date:  June 24, 2020</t>
  </si>
  <si>
    <t>Colin Meehan (Bob Helton)</t>
  </si>
  <si>
    <t>Calpine</t>
  </si>
  <si>
    <t>Bryan Sams</t>
  </si>
  <si>
    <t>Motion Passes</t>
  </si>
  <si>
    <t>2/3 of non-abst TAC Votes = 20</t>
  </si>
  <si>
    <t>TAC Motion: To recommend approval of PGRR078 as recommended by ROS in the 6/4/20 ROS Report.</t>
  </si>
  <si>
    <t>Issue:   PGRR078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</si>
</sst>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1" fontId="3" fillId="39" borderId="12" xfId="59" applyNumberFormat="1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C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8" t="s">
        <v>101</v>
      </c>
      <c r="C2" s="58"/>
      <c r="D2" s="58"/>
      <c r="E2" s="4"/>
      <c r="F2" s="6"/>
      <c r="G2" s="40" t="s">
        <v>5</v>
      </c>
      <c r="H2" s="7"/>
      <c r="I2" s="6"/>
    </row>
    <row r="3" spans="1:9" ht="23.25" customHeight="1">
      <c r="A3" s="2"/>
      <c r="B3" s="58"/>
      <c r="C3" s="58"/>
      <c r="D3" s="58"/>
      <c r="E3" s="4"/>
      <c r="F3" s="46" t="s">
        <v>22</v>
      </c>
      <c r="G3" s="52" t="s">
        <v>99</v>
      </c>
      <c r="H3" s="53"/>
      <c r="I3" s="6"/>
    </row>
    <row r="4" spans="1:9" ht="23.25" customHeight="1">
      <c r="A4" s="2"/>
      <c r="B4" s="37" t="s">
        <v>102</v>
      </c>
      <c r="C4" s="5"/>
      <c r="D4" s="5"/>
      <c r="E4" s="4"/>
      <c r="F4" s="41" t="s">
        <v>31</v>
      </c>
      <c r="G4" s="54" t="s">
        <v>100</v>
      </c>
      <c r="H4" s="55"/>
      <c r="I4" s="39" t="s">
        <v>33</v>
      </c>
    </row>
    <row r="5" spans="1:9" ht="23.25" customHeight="1">
      <c r="A5" s="2"/>
      <c r="B5" s="37" t="s">
        <v>95</v>
      </c>
      <c r="C5" s="8"/>
      <c r="D5" s="5"/>
      <c r="E5" s="4"/>
      <c r="F5" s="45" t="s">
        <v>34</v>
      </c>
      <c r="G5" s="56">
        <f>IF((G63+H63)=0,"",G63)</f>
        <v>29</v>
      </c>
      <c r="H5" s="56">
        <f>IF((G63+H63)=0,"",H63)</f>
        <v>0</v>
      </c>
      <c r="I5" s="47">
        <f>I63</f>
        <v>0</v>
      </c>
    </row>
    <row r="6" spans="2:9" ht="22.5" customHeight="1">
      <c r="B6" s="37" t="s">
        <v>94</v>
      </c>
      <c r="C6" s="4"/>
      <c r="D6" s="8"/>
      <c r="E6" s="4"/>
      <c r="F6" s="6"/>
      <c r="G6" s="57">
        <f>_xlfn.IFERROR(SegmentVoteYes/(SegmentVoteYes+SegmentVoteNo),"")</f>
        <v>1</v>
      </c>
      <c r="H6" s="57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84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85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96</v>
      </c>
      <c r="F29" s="17" t="s">
        <v>13</v>
      </c>
      <c r="G29" s="26">
        <v>1</v>
      </c>
      <c r="H29" s="26"/>
      <c r="I29" s="12"/>
    </row>
    <row r="30" spans="2:9" ht="12.75">
      <c r="B30" s="24" t="s">
        <v>97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82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80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8" customHeight="1">
      <c r="B53" s="4"/>
      <c r="C53" s="4"/>
      <c r="D53" s="4"/>
      <c r="E53" s="9" t="s">
        <v>19</v>
      </c>
      <c r="F53" s="6">
        <f>COUNTA(F47:F52)</f>
        <v>4</v>
      </c>
      <c r="G53" s="48">
        <f>SUM(G47:G52)</f>
        <v>4</v>
      </c>
      <c r="H53" s="49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 customHeight="1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78</v>
      </c>
      <c r="F58" s="17" t="s">
        <v>13</v>
      </c>
      <c r="G58" s="26">
        <v>1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48">
        <f>SUM(G54:G59)</f>
        <v>3</v>
      </c>
      <c r="H60" s="49">
        <f>SUM(H54:H59)</f>
        <v>0</v>
      </c>
      <c r="I60" s="6">
        <f>COUNTA(I54:I59)</f>
        <v>0</v>
      </c>
    </row>
    <row r="61" spans="2:9" ht="18" customHeight="1">
      <c r="B61" s="37" t="s">
        <v>8</v>
      </c>
      <c r="C61" s="4"/>
      <c r="D61" s="4"/>
      <c r="E61" s="9"/>
      <c r="F61" s="6"/>
      <c r="G61" s="30"/>
      <c r="H61" s="50"/>
      <c r="I61" s="6"/>
    </row>
    <row r="62" spans="2:9" ht="18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3.5" thickBot="1">
      <c r="B63" s="4"/>
      <c r="C63" s="4"/>
      <c r="D63" s="4"/>
      <c r="E63" s="42" t="s">
        <v>19</v>
      </c>
      <c r="F63" s="38">
        <f>F25+F60+F53+F32+F18+F46+F39</f>
        <v>29</v>
      </c>
      <c r="G63" s="51">
        <f>G25+G60+G53+G32+G18+G46+G39</f>
        <v>29</v>
      </c>
      <c r="H63" s="51">
        <f>H25+H60+H53+H32+H18+H46+H39</f>
        <v>0</v>
      </c>
      <c r="I63" s="6">
        <f>I25+I60+I53+I32+I18+I46+I39</f>
        <v>0</v>
      </c>
    </row>
    <row r="64" spans="2:9" ht="13.5" thickTop="1">
      <c r="B64" s="33"/>
      <c r="C64" s="4"/>
      <c r="D64" s="4"/>
      <c r="E64" s="4"/>
      <c r="F64" s="6"/>
      <c r="G64" s="6"/>
      <c r="H64" s="6"/>
      <c r="I64" s="6"/>
    </row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2020-06-29T16:15:55Z</dcterms:modified>
  <cp:category/>
  <cp:version/>
  <cp:contentType/>
  <cp:contentStatus/>
</cp:coreProperties>
</file>