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'Vote'!$E$37:$I$41</definedName>
    <definedName name="clearMarketersVote">'Vote'!$G$37:$I$41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'Vote'!$G$43:$I$47</definedName>
    <definedName name="IOU">'Vote'!$G$48:$I$53</definedName>
    <definedName name="Marketers">'Vote'!$G$36:$I$42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<sst xmlns="http://schemas.openxmlformats.org/spreadsheetml/2006/main" count="133" uniqueCount="97">
  <si>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</si>
  <si>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</si>
  <si>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</si>
  <si>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</si>
  <si>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</si>
  <si>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</si>
  <si>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</si>
  <si>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</si>
  <si>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</si>
  <si>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</si>
  <si>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</si>
  <si>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</si>
  <si>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</si>
  <si>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</si>
  <si>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</si>
  <si>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</si>
  <si>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</si>
  <si>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</si>
  <si>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</si>
  <si>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</si>
  <si>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</si>
  <si>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</si>
  <si>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</si>
  <si>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</si>
  <si>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</si>
  <si>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</si>
  <si>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</si>
  <si>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</si>
  <si>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</si>
  <si>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</si>
  <si>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</si>
  <si>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</si>
  <si>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</si>
  <si>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</si>
  <si>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</si>
  <si>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</si>
  <si>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</si>
  <si>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</si>
  <si>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</si>
  <si>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</si>
  <si>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</si>
  <si>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</si>
  <si>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</si>
  <si>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</si>
  <si>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</si>
  <si>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</si>
  <si>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</si>
  <si>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</si>
  <si>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</si>
  <si>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</si>
  <si>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</si>
  <si>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</si>
  <si>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</si>
  <si>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</si>
  <si>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</si>
  <si>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</si>
  <si>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</si>
  <si>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</si>
  <si>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</si>
  <si>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</si>
  <si>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</si>
  <si>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</si>
  <si>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Pedernales Electric Cooperative</t>
  </si>
  <si>
    <t>Golden Spread Electric Cooperative</t>
  </si>
  <si>
    <t>Christian Powell</t>
  </si>
  <si>
    <t xml:space="preserve">Katie Rich </t>
  </si>
  <si>
    <t>ENGIE</t>
  </si>
  <si>
    <t>Bob Helton</t>
  </si>
  <si>
    <t>Shell Energy</t>
  </si>
  <si>
    <t>Resmi Surendran</t>
  </si>
  <si>
    <t>Austin Energy</t>
  </si>
  <si>
    <t>Murali Sithuraj</t>
  </si>
  <si>
    <t>Date:  June 11, 2020</t>
  </si>
  <si>
    <t>Prepared by: Cory Phillips</t>
  </si>
  <si>
    <t>Nucor</t>
  </si>
  <si>
    <t>Mark Smith</t>
  </si>
  <si>
    <t>Broad Reach Power</t>
  </si>
  <si>
    <t>Bob Wittmeyer</t>
  </si>
  <si>
    <t>LCRA</t>
  </si>
  <si>
    <t>Andy Nguyen</t>
  </si>
  <si>
    <t>CenterPoint Energy</t>
  </si>
  <si>
    <t>Anthony Johnson</t>
  </si>
  <si>
    <t>Key Capture Energy</t>
  </si>
  <si>
    <t>Danny Musher</t>
  </si>
  <si>
    <t>Enel Green Power North America</t>
  </si>
  <si>
    <t>Betsy Beck</t>
  </si>
  <si>
    <t>Able Grid</t>
  </si>
  <si>
    <t>Sam Brandin</t>
  </si>
  <si>
    <t>Merrill Lynch</t>
  </si>
  <si>
    <t>Joseph Constantinou</t>
  </si>
  <si>
    <t>Sierra Club</t>
  </si>
  <si>
    <t>Cyrus Reed</t>
  </si>
  <si>
    <t>Calpine</t>
  </si>
  <si>
    <t>Bryan Sams</t>
  </si>
  <si>
    <t>Need &gt;50% to Pass</t>
  </si>
  <si>
    <r>
      <t xml:space="preserve">PRS Motion:  </t>
    </r>
    <r>
      <rPr>
        <sz val="8"/>
        <rFont val="Arial"/>
        <family val="2"/>
      </rPr>
      <t>To recommend approval of NPRR984 as amended by the 2/13/20 ERCOT comments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</si>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</sst>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45" zoomScaleNormal="145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95</v>
      </c>
      <c r="C3" s="70"/>
      <c r="D3" s="70"/>
      <c r="E3" s="6"/>
      <c r="F3" s="50" t="s">
        <v>22</v>
      </c>
      <c r="G3" s="71" t="s">
        <v>96</v>
      </c>
      <c r="H3" s="72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73"/>
      <c r="H4" s="72"/>
      <c r="I4" s="2" t="s">
        <v>32</v>
      </c>
    </row>
    <row r="5" spans="1:9" ht="23.25" customHeight="1">
      <c r="A5" s="12"/>
      <c r="B5" s="6" t="s">
        <v>72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73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74</v>
      </c>
      <c r="C12" s="34"/>
      <c r="D12" s="37" t="s">
        <v>19</v>
      </c>
      <c r="E12" s="24" t="s">
        <v>75</v>
      </c>
      <c r="F12" s="33" t="s">
        <v>15</v>
      </c>
      <c r="G12" s="45">
        <v>0.16666666666666666</v>
      </c>
      <c r="H12" s="33"/>
      <c r="I12" s="20"/>
    </row>
    <row r="13" spans="2:9" ht="11.25">
      <c r="B13" s="32" t="s">
        <v>90</v>
      </c>
      <c r="C13" s="34"/>
      <c r="D13" s="37" t="s">
        <v>18</v>
      </c>
      <c r="E13" s="24" t="s">
        <v>91</v>
      </c>
      <c r="F13" s="33" t="s">
        <v>15</v>
      </c>
      <c r="G13" s="45">
        <v>0.3333333333333333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0.16666666666666666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64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65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78</v>
      </c>
      <c r="C21" s="23"/>
      <c r="D21" s="23"/>
      <c r="E21" s="24" t="s">
        <v>79</v>
      </c>
      <c r="F21" s="25" t="s">
        <v>15</v>
      </c>
      <c r="G21" s="44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>
        <v>0.2</v>
      </c>
      <c r="H22" s="44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46" t="s">
        <v>54</v>
      </c>
      <c r="F26" s="25" t="s">
        <v>15</v>
      </c>
      <c r="G26" s="45">
        <v>0.3333333333333333</v>
      </c>
      <c r="H26" s="45"/>
      <c r="I26" s="20"/>
    </row>
    <row r="27" spans="2:9" ht="11.25">
      <c r="B27" s="32" t="s">
        <v>66</v>
      </c>
      <c r="C27" s="32"/>
      <c r="D27" s="32"/>
      <c r="E27" s="46" t="s">
        <v>67</v>
      </c>
      <c r="F27" s="25"/>
      <c r="G27" s="45"/>
      <c r="H27" s="33"/>
      <c r="I27" s="20"/>
    </row>
    <row r="28" spans="2:9" ht="11.25">
      <c r="B28" s="32" t="s">
        <v>86</v>
      </c>
      <c r="C28" s="32"/>
      <c r="D28" s="32"/>
      <c r="E28" s="46" t="s">
        <v>87</v>
      </c>
      <c r="F28" s="25"/>
      <c r="G28" s="45"/>
      <c r="H28" s="33"/>
      <c r="I28" s="20"/>
    </row>
    <row r="29" spans="2:9" ht="11.25">
      <c r="B29" s="32" t="s">
        <v>92</v>
      </c>
      <c r="C29" s="32"/>
      <c r="D29" s="32"/>
      <c r="E29" s="46" t="s">
        <v>93</v>
      </c>
      <c r="F29" s="25"/>
      <c r="G29" s="45"/>
      <c r="H29" s="45"/>
      <c r="I29" s="20"/>
    </row>
    <row r="30" spans="2:9" ht="11.25">
      <c r="B30" s="32" t="s">
        <v>84</v>
      </c>
      <c r="C30" s="32"/>
      <c r="D30" s="32"/>
      <c r="E30" s="46" t="s">
        <v>85</v>
      </c>
      <c r="F30" s="25"/>
      <c r="G30" s="45"/>
      <c r="H30" s="33"/>
      <c r="I30" s="20"/>
    </row>
    <row r="31" spans="2:9" ht="11.25">
      <c r="B31" s="32" t="s">
        <v>76</v>
      </c>
      <c r="C31" s="32"/>
      <c r="D31" s="32"/>
      <c r="E31" s="46" t="s">
        <v>77</v>
      </c>
      <c r="F31" s="25" t="s">
        <v>15</v>
      </c>
      <c r="G31" s="45">
        <v>0.3333333333333333</v>
      </c>
      <c r="H31" s="33"/>
      <c r="I31" s="20"/>
    </row>
    <row r="32" spans="2:9" ht="11.25">
      <c r="B32" s="32" t="s">
        <v>82</v>
      </c>
      <c r="C32" s="32"/>
      <c r="D32" s="32"/>
      <c r="E32" s="46" t="s">
        <v>83</v>
      </c>
      <c r="F32" s="25"/>
      <c r="G32" s="45"/>
      <c r="H32" s="33"/>
      <c r="I32" s="20"/>
    </row>
    <row r="33" spans="2:9" ht="11.25">
      <c r="B33" s="32" t="s">
        <v>58</v>
      </c>
      <c r="C33" s="32"/>
      <c r="D33" s="32"/>
      <c r="E33" s="46" t="s">
        <v>57</v>
      </c>
      <c r="F33" s="25" t="s">
        <v>15</v>
      </c>
      <c r="G33" s="45">
        <v>0.3333333333333333</v>
      </c>
      <c r="H33" s="45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3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46" t="s">
        <v>40</v>
      </c>
      <c r="F37" s="25" t="s">
        <v>15</v>
      </c>
      <c r="G37" s="45">
        <v>0.5</v>
      </c>
      <c r="H37" s="45"/>
      <c r="I37" s="20"/>
    </row>
    <row r="38" spans="2:9" ht="11.25">
      <c r="B38" s="32" t="s">
        <v>68</v>
      </c>
      <c r="C38" s="32"/>
      <c r="D38" s="32"/>
      <c r="E38" s="46" t="s">
        <v>69</v>
      </c>
      <c r="F38" s="25"/>
      <c r="G38" s="45"/>
      <c r="H38" s="45"/>
      <c r="I38" s="20"/>
    </row>
    <row r="39" spans="2:9" ht="11.25">
      <c r="B39" s="32" t="s">
        <v>88</v>
      </c>
      <c r="C39" s="32"/>
      <c r="D39" s="32"/>
      <c r="E39" s="46" t="s">
        <v>89</v>
      </c>
      <c r="F39" s="25"/>
      <c r="G39" s="45"/>
      <c r="H39" s="45"/>
      <c r="I39" s="20"/>
    </row>
    <row r="40" spans="2:9" ht="11.25">
      <c r="B40" s="32" t="s">
        <v>38</v>
      </c>
      <c r="C40" s="32"/>
      <c r="D40" s="32"/>
      <c r="E40" s="46" t="s">
        <v>39</v>
      </c>
      <c r="F40" s="25" t="s">
        <v>15</v>
      </c>
      <c r="G40" s="45">
        <v>0.5</v>
      </c>
      <c r="H40" s="45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2</v>
      </c>
      <c r="G42" s="29">
        <f>SUM(G36:G41)</f>
        <v>1</v>
      </c>
      <c r="H42" s="30">
        <f>SUM(H36:H41)</f>
        <v>0</v>
      </c>
      <c r="I42" s="28">
        <f>COUNTA(I36:I41)</f>
        <v>0</v>
      </c>
    </row>
    <row r="43" spans="2:9" ht="19.5" customHeight="1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 customHeight="1">
      <c r="B44" s="32" t="s">
        <v>41</v>
      </c>
      <c r="C44" s="32"/>
      <c r="D44" s="32"/>
      <c r="E44" s="46" t="s">
        <v>55</v>
      </c>
      <c r="F44" s="25" t="s">
        <v>15</v>
      </c>
      <c r="G44" s="45">
        <v>1</v>
      </c>
      <c r="H44" s="33"/>
      <c r="I44" s="20"/>
    </row>
    <row r="45" spans="2:9" ht="11.25" customHeight="1">
      <c r="B45" s="32" t="s">
        <v>59</v>
      </c>
      <c r="C45" s="32"/>
      <c r="D45" s="32"/>
      <c r="E45" s="46" t="s">
        <v>60</v>
      </c>
      <c r="F45" s="25"/>
      <c r="G45" s="45"/>
      <c r="H45" s="33"/>
      <c r="I45" s="20"/>
    </row>
    <row r="46" spans="2:9" ht="11.25" customHeight="1">
      <c r="B46" s="14"/>
      <c r="C46" s="14"/>
      <c r="D46" s="14"/>
      <c r="E46" s="16"/>
      <c r="F46" s="20"/>
      <c r="G46" s="21"/>
      <c r="H46" s="21"/>
      <c r="I46" s="20"/>
    </row>
    <row r="47" spans="2:9" ht="11.25" customHeight="1">
      <c r="B47" s="16"/>
      <c r="C47" s="14"/>
      <c r="D47" s="14"/>
      <c r="E47" s="1" t="s">
        <v>20</v>
      </c>
      <c r="F47" s="28">
        <f>COUNTA(F43:F45)</f>
        <v>1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 customHeight="1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 customHeight="1">
      <c r="B49" s="32" t="s">
        <v>47</v>
      </c>
      <c r="C49" s="32"/>
      <c r="D49" s="32"/>
      <c r="E49" s="46" t="s">
        <v>48</v>
      </c>
      <c r="F49" s="25" t="s">
        <v>15</v>
      </c>
      <c r="G49" s="45">
        <v>0.3333333333333333</v>
      </c>
      <c r="H49" s="45"/>
      <c r="I49" s="20"/>
    </row>
    <row r="50" spans="2:9" s="59" customFormat="1" ht="11.25" customHeight="1">
      <c r="B50" s="32" t="s">
        <v>80</v>
      </c>
      <c r="C50" s="32"/>
      <c r="D50" s="32"/>
      <c r="E50" s="46" t="s">
        <v>81</v>
      </c>
      <c r="F50" s="58" t="s">
        <v>15</v>
      </c>
      <c r="G50" s="45">
        <v>0.3333333333333333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0.3333333333333333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19">
        <f>COUNTA(F48:F52)</f>
        <v>3</v>
      </c>
      <c r="G53" s="61">
        <f>SUM(G48:G52)</f>
        <v>1</v>
      </c>
      <c r="H53" s="62">
        <f>SUM(H48:H52)</f>
        <v>0</v>
      </c>
      <c r="I53" s="19">
        <f>COUNTA(I48:I52)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70</v>
      </c>
      <c r="C56" s="32"/>
      <c r="D56" s="32"/>
      <c r="E56" s="46" t="s">
        <v>71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19">
        <f>COUNTA(F54:F58)</f>
        <v>3</v>
      </c>
      <c r="G59" s="61">
        <f>SUM(G54:G58)</f>
        <v>1</v>
      </c>
      <c r="H59" s="62">
        <f>SUM(H54:H58)</f>
        <v>0</v>
      </c>
      <c r="I59" s="19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3"/>
      <c r="F60" s="11"/>
      <c r="G60" s="38"/>
      <c r="H60" s="64"/>
      <c r="I60" s="11"/>
    </row>
    <row r="61" spans="2:9" s="59" customFormat="1" ht="19.5" customHeight="1">
      <c r="B61" s="14"/>
      <c r="C61" s="14"/>
      <c r="D61" s="14"/>
      <c r="E61" s="14"/>
      <c r="F61" s="11"/>
      <c r="G61" s="65"/>
      <c r="H61" s="65"/>
      <c r="I61" s="39" t="s">
        <v>7</v>
      </c>
    </row>
    <row r="62" spans="2:9" s="59" customFormat="1" ht="19.5" customHeight="1" thickBot="1">
      <c r="B62" s="14"/>
      <c r="C62" s="6"/>
      <c r="D62" s="6"/>
      <c r="E62" s="1" t="s">
        <v>20</v>
      </c>
      <c r="F62" s="19">
        <f>F16+F24+F59+F53+F35+F47+F42</f>
        <v>21</v>
      </c>
      <c r="G62" s="66">
        <f>G16+G24+G59+G53+G35+G47+G42</f>
        <v>7</v>
      </c>
      <c r="H62" s="66">
        <f>H16+H24+H59+H53+H35+H47+H42</f>
        <v>0</v>
      </c>
      <c r="I62" s="19">
        <f>I16+I24+I59+I53+I35+I47+I42</f>
        <v>0</v>
      </c>
    </row>
    <row r="63" spans="2:9" s="59" customFormat="1" ht="19.5" customHeight="1" thickBot="1" thickTop="1">
      <c r="B63" s="67"/>
      <c r="C63" s="14"/>
      <c r="D63" s="14"/>
      <c r="E63" s="14"/>
      <c r="F63" s="1" t="s">
        <v>5</v>
      </c>
      <c r="G63" s="68">
        <f>IF((G62+H62)=0,"",G62/(G62+H62))</f>
        <v>1</v>
      </c>
      <c r="H63" s="68">
        <f>IF((G62+H62)=0,"",H62/(G62+H62))</f>
        <v>0</v>
      </c>
      <c r="I63" s="19"/>
    </row>
    <row r="64" spans="2:9" s="59" customFormat="1" ht="19.5" customHeight="1" thickTop="1">
      <c r="B64" s="67"/>
      <c r="C64" s="14"/>
      <c r="D64" s="14"/>
      <c r="E64" s="14"/>
      <c r="F64" s="11"/>
      <c r="G64" s="11"/>
      <c r="H64" s="11"/>
      <c r="I64" s="11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6:I36 F34:I34 F23:I23 F25:I25 F43:I43 F41:I41 F52:I52 I54 I10 F15:I15 F17:I17">
      <formula1>#REF!</formula1>
    </dataValidation>
    <dataValidation type="list" showInputMessage="1" showErrorMessage="1" sqref="F37:F40 F49:F51 F44:F46 F26:F33 F18:F22 F55:F57">
      <formula1>$B$80:$B$81</formula1>
    </dataValidation>
    <dataValidation type="list" showInputMessage="1" showErrorMessage="1" sqref="I37:I40 I49:I51 I44:I46 I11:I14 I26:I33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2020-06-13T17:59:56Z</dcterms:modified>
  <cp:category/>
  <cp:version/>
  <cp:contentType/>
  <cp:contentStatus/>
</cp:coreProperties>
</file>