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Resource Adequacy\Peak Ave Capacity Contributions (Wind, Solar, DC-Tie, PUN, Hydro)\Posted Peak Ave Capacity Percentage Files\2020\2020_April Updates\"/>
    </mc:Choice>
  </mc:AlternateContent>
  <bookViews>
    <workbookView xWindow="-15" yWindow="7290" windowWidth="28830" windowHeight="7350"/>
  </bookViews>
  <sheets>
    <sheet name="Summary" sheetId="7" r:id="rId1"/>
    <sheet name="Graphs" sheetId="16" r:id="rId2"/>
    <sheet name="W2019-2020" sheetId="15" r:id="rId3"/>
  </sheets>
  <calcPr calcId="152511"/>
</workbook>
</file>

<file path=xl/calcChain.xml><?xml version="1.0" encoding="utf-8"?>
<calcChain xmlns="http://schemas.openxmlformats.org/spreadsheetml/2006/main">
  <c r="F5" i="7" l="1"/>
  <c r="D7" i="7" l="1"/>
  <c r="C5" i="15" l="1"/>
  <c r="D5" i="15"/>
  <c r="E5" i="15"/>
  <c r="F5" i="15"/>
  <c r="G5" i="15"/>
  <c r="H5" i="15"/>
  <c r="I5" i="15"/>
  <c r="J5" i="15"/>
  <c r="K5" i="15"/>
  <c r="L5" i="15"/>
  <c r="M5" i="15"/>
  <c r="N5" i="15"/>
  <c r="O5" i="15"/>
  <c r="P5" i="15"/>
  <c r="Q5" i="15"/>
  <c r="R5" i="15"/>
  <c r="S5" i="15"/>
  <c r="T5" i="15"/>
  <c r="U5" i="15"/>
  <c r="B5" i="15"/>
  <c r="E12" i="16" l="1"/>
  <c r="D12" i="16"/>
  <c r="C12" i="16"/>
  <c r="B6" i="15"/>
  <c r="C7" i="7" s="1"/>
  <c r="D4" i="16"/>
  <c r="C4" i="16"/>
  <c r="E4" i="16" l="1"/>
</calcChain>
</file>

<file path=xl/sharedStrings.xml><?xml version="1.0" encoding="utf-8"?>
<sst xmlns="http://schemas.openxmlformats.org/spreadsheetml/2006/main" count="56" uniqueCount="56">
  <si>
    <t>SEASON</t>
  </si>
  <si>
    <t>SOLAR</t>
  </si>
  <si>
    <t>FUEL</t>
  </si>
  <si>
    <t>TOTAL HSL (MW)</t>
  </si>
  <si>
    <t>TOTAL CAPACITY (MW)</t>
  </si>
  <si>
    <t>CAPACITY FACTOR</t>
  </si>
  <si>
    <t>CAPACITY FACTOR AVG</t>
  </si>
  <si>
    <t>Year</t>
  </si>
  <si>
    <t>HOUR</t>
  </si>
  <si>
    <t>ERCOT LOAD (MW)</t>
  </si>
  <si>
    <t>Capacity Factors</t>
  </si>
  <si>
    <t>High</t>
  </si>
  <si>
    <t>Low</t>
  </si>
  <si>
    <t>Average</t>
  </si>
  <si>
    <t>HISTORICAL SOLAR CAPACITY CONTRIBUTION - WINTER PEAK SEASON</t>
  </si>
  <si>
    <t>Winter 2012/2013-2017/2018</t>
  </si>
  <si>
    <t>Winter 2012/2013</t>
  </si>
  <si>
    <t>Winter 2013/2014</t>
  </si>
  <si>
    <t>Winter 2014/2015</t>
  </si>
  <si>
    <t>Winter 2015/2016</t>
  </si>
  <si>
    <t>Winter 2016/2017</t>
  </si>
  <si>
    <t>Winter 2017/2018</t>
  </si>
  <si>
    <t>Winter 2018/2019</t>
  </si>
  <si>
    <t>2018/2019</t>
  </si>
  <si>
    <t>2017/2018</t>
  </si>
  <si>
    <t xml:space="preserve">Winter </t>
  </si>
  <si>
    <t>Winter 2019/2020</t>
  </si>
  <si>
    <t>WINTER 2019/2020</t>
  </si>
  <si>
    <t>2019/2020</t>
  </si>
  <si>
    <t>* The methodology for calculating SOLARPEAKPCT values is outlined in ERCOT Protocol Section 3.2.6.2.2. See: http://www.ercot.com/content/wcm/current_guides/53528/03-030120_Nodal.docx</t>
  </si>
  <si>
    <t>SOLARPEAKPCT Value (Weighted Average based on Installed Solar Capacity) *</t>
  </si>
  <si>
    <t>2020-02-05 HE19</t>
  </si>
  <si>
    <t>2020-02-05 HE20</t>
  </si>
  <si>
    <t>2020-02-05 HE21</t>
  </si>
  <si>
    <t>2020-02-06 HE09</t>
  </si>
  <si>
    <t>2020-02-06 HE08</t>
  </si>
  <si>
    <t>2020-02-06 HE07</t>
  </si>
  <si>
    <t>2019-12-17 HE08</t>
  </si>
  <si>
    <t>2019-12-18 HE07</t>
  </si>
  <si>
    <t>2019-12-18 HE08</t>
  </si>
  <si>
    <t>2019-12-18 HE09</t>
  </si>
  <si>
    <t>2019-12-19 HE07</t>
  </si>
  <si>
    <t>2019-12-19 HE08</t>
  </si>
  <si>
    <t>2019-12-19 HE09</t>
  </si>
  <si>
    <t>2020-02-14 HE07</t>
  </si>
  <si>
    <t>2020-02-14 HE08</t>
  </si>
  <si>
    <t>2020-02-14 HE09</t>
  </si>
  <si>
    <t>2020-02-21 HE07</t>
  </si>
  <si>
    <t>2020-02-21 HE08</t>
  </si>
  <si>
    <t>2020-02-27 HE07</t>
  </si>
  <si>
    <t>2020-02-27 HE08</t>
  </si>
  <si>
    <t>PEAK AVERAGE SOLAR CAPACITY PERCENTAGES, WINTER PEAK SEASONS</t>
  </si>
  <si>
    <t>Winter Peak Ave. Solar Capacity Percentages and Total Unit Capacities</t>
  </si>
  <si>
    <t>Top Twenty Peak Hours for Each year</t>
  </si>
  <si>
    <t>Capacity Contribution Percentage</t>
  </si>
  <si>
    <t>Capacity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</si>
</sst>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[h]:mm;@"/>
    <numFmt numFmtId="167" formatCode="_(* #,##0_);_(* \(#,##0\);_(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Helv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EBF1DE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7" applyNumberFormat="0" applyAlignment="0" applyProtection="0"/>
    <xf numFmtId="0" fontId="15" fillId="7" borderId="8" applyNumberFormat="0" applyAlignment="0" applyProtection="0"/>
    <xf numFmtId="0" fontId="16" fillId="7" borderId="7" applyNumberFormat="0" applyAlignment="0" applyProtection="0"/>
    <xf numFmtId="0" fontId="17" fillId="0" borderId="9" applyNumberFormat="0" applyFill="0" applyAlignment="0" applyProtection="0"/>
    <xf numFmtId="0" fontId="18" fillId="8" borderId="10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12" applyNumberFormat="0" applyFill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33" borderId="0" applyNumberFormat="0" applyBorder="0" applyAlignment="0" applyProtection="0"/>
    <xf numFmtId="0" fontId="23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/>
    <xf numFmtId="0" fontId="2" fillId="0" borderId="0" xfId="0" applyFont="1" applyAlignment="1">
      <alignment horizontal="left"/>
    </xf>
    <xf numFmtId="164" fontId="2" fillId="0" borderId="0" xfId="0" applyNumberFormat="1" applyFont="1"/>
    <xf numFmtId="0" fontId="2" fillId="0" borderId="0" xfId="0" applyFont="1"/>
    <xf numFmtId="165" fontId="2" fillId="0" borderId="0" xfId="1" applyNumberFormat="1" applyFont="1"/>
    <xf numFmtId="165" fontId="4" fillId="0" borderId="0" xfId="1" applyNumberFormat="1" applyFont="1"/>
    <xf numFmtId="0" fontId="5" fillId="2" borderId="1" xfId="0" applyFont="1" applyFill="1" applyBorder="1" applyAlignment="1">
      <alignment horizontal="left" vertical="center"/>
    </xf>
    <xf numFmtId="0" fontId="24" fillId="0" borderId="0" xfId="0" applyFont="1"/>
    <xf numFmtId="0" fontId="22" fillId="0" borderId="0" xfId="0" applyFont="1"/>
    <xf numFmtId="165" fontId="25" fillId="0" borderId="0" xfId="1" applyNumberFormat="1" applyFont="1" applyAlignment="1">
      <alignment horizontal="left" vertical="top" wrapText="1"/>
    </xf>
    <xf numFmtId="165" fontId="26" fillId="0" borderId="0" xfId="1" applyNumberFormat="1" applyFont="1" applyAlignment="1">
      <alignment horizontal="left" vertical="top" wrapText="1"/>
    </xf>
    <xf numFmtId="9" fontId="6" fillId="0" borderId="1" xfId="1" applyNumberFormat="1" applyFont="1" applyFill="1" applyBorder="1" applyAlignment="1">
      <alignment horizontal="center" vertical="center"/>
    </xf>
    <xf numFmtId="0" fontId="27" fillId="0" borderId="0" xfId="0" applyFont="1"/>
    <xf numFmtId="0" fontId="27" fillId="0" borderId="0" xfId="0" applyFont="1" applyAlignment="1">
      <alignment horizontal="right"/>
    </xf>
    <xf numFmtId="0" fontId="28" fillId="0" borderId="0" xfId="0" applyFont="1"/>
    <xf numFmtId="0" fontId="28" fillId="0" borderId="0" xfId="0" applyFont="1" applyAlignment="1">
      <alignment horizontal="right"/>
    </xf>
    <xf numFmtId="165" fontId="22" fillId="0" borderId="0" xfId="1" applyNumberFormat="1" applyFont="1" applyFill="1"/>
    <xf numFmtId="14" fontId="22" fillId="0" borderId="0" xfId="0" applyNumberFormat="1" applyFont="1"/>
    <xf numFmtId="165" fontId="22" fillId="0" borderId="0" xfId="1" applyNumberFormat="1" applyFont="1"/>
    <xf numFmtId="165" fontId="0" fillId="0" borderId="0" xfId="0" applyNumberFormat="1"/>
    <xf numFmtId="165" fontId="22" fillId="0" borderId="0" xfId="0" applyNumberFormat="1" applyFont="1" applyAlignment="1">
      <alignment horizontal="right"/>
    </xf>
    <xf numFmtId="165" fontId="22" fillId="0" borderId="0" xfId="1" applyNumberFormat="1" applyFont="1" applyAlignment="1">
      <alignment horizontal="right"/>
    </xf>
    <xf numFmtId="9" fontId="22" fillId="0" borderId="0" xfId="1" applyFont="1" applyFill="1"/>
    <xf numFmtId="9" fontId="22" fillId="0" borderId="0" xfId="1" applyFont="1"/>
    <xf numFmtId="0" fontId="29" fillId="2" borderId="1" xfId="0" applyFont="1" applyFill="1" applyBorder="1" applyAlignment="1">
      <alignment vertical="center"/>
    </xf>
    <xf numFmtId="9" fontId="24" fillId="0" borderId="1" xfId="1" applyNumberFormat="1" applyFont="1" applyBorder="1"/>
    <xf numFmtId="0" fontId="30" fillId="0" borderId="1" xfId="0" applyFont="1" applyBorder="1" applyAlignment="1">
      <alignment horizontal="left" vertical="center"/>
    </xf>
    <xf numFmtId="165" fontId="24" fillId="0" borderId="0" xfId="1" applyNumberFormat="1" applyFont="1"/>
    <xf numFmtId="166" fontId="0" fillId="0" borderId="0" xfId="0" applyNumberFormat="1"/>
    <xf numFmtId="167" fontId="0" fillId="0" borderId="0" xfId="49" applyNumberFormat="1" applyFont="1"/>
    <xf numFmtId="167" fontId="2" fillId="0" borderId="0" xfId="49" applyNumberFormat="1" applyFont="1"/>
    <xf numFmtId="0" fontId="29" fillId="2" borderId="1" xfId="0" applyFont="1" applyFill="1" applyBorder="1" applyAlignment="1">
      <alignment horizontal="center" vertical="center"/>
    </xf>
    <xf numFmtId="1" fontId="30" fillId="0" borderId="0" xfId="0" applyNumberFormat="1" applyFont="1" applyBorder="1" applyAlignment="1">
      <alignment horizontal="right" vertical="center"/>
    </xf>
    <xf numFmtId="9" fontId="0" fillId="0" borderId="1" xfId="1" applyNumberFormat="1" applyFont="1" applyBorder="1" applyAlignment="1">
      <alignment horizontal="center"/>
    </xf>
    <xf numFmtId="167" fontId="30" fillId="0" borderId="1" xfId="49" applyNumberFormat="1" applyFont="1" applyBorder="1" applyAlignment="1">
      <alignment horizontal="right" vertical="center"/>
    </xf>
    <xf numFmtId="167" fontId="0" fillId="0" borderId="1" xfId="49" applyNumberFormat="1" applyFont="1" applyBorder="1"/>
    <xf numFmtId="0" fontId="29" fillId="2" borderId="1" xfId="0" applyFont="1" applyFill="1" applyBorder="1" applyAlignment="1">
      <alignment horizontal="center" vertical="center" wrapText="1"/>
    </xf>
    <xf numFmtId="165" fontId="22" fillId="0" borderId="0" xfId="1" applyNumberFormat="1" applyFont="1" applyAlignment="1">
      <alignment horizontal="left" vertical="top" wrapText="1"/>
    </xf>
    <xf numFmtId="0" fontId="5" fillId="2" borderId="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</cellXfs>
  <cellStyles count="50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49" builtinId="3"/>
    <cellStyle name="Comma 2" xfId="45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2"/>
    <cellStyle name="Normal 2 2" xfId="46"/>
    <cellStyle name="Normal 2 3" xfId="44"/>
    <cellStyle name="Normal 3" xfId="43"/>
    <cellStyle name="Note 2" xfId="47"/>
    <cellStyle name="Output" xfId="12" builtinId="21" customBuiltin="1"/>
    <cellStyle name="Percent" xfId="1" builtinId="5"/>
    <cellStyle name="Percent 2" xfId="48"/>
    <cellStyle name="Title" xfId="3" builtinId="15" customBuiltin="1"/>
    <cellStyle name="Total" xfId="18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 b="0"/>
              <a:t>ERCOT</a:t>
            </a:r>
            <a:r>
              <a:rPr lang="en-US" sz="1050" b="0" baseline="0"/>
              <a:t> Solar- Historical Winter Capacity Factors - Top 20 Hours</a:t>
            </a:r>
            <a:endParaRPr lang="en-US" sz="1050" b="0"/>
          </a:p>
        </c:rich>
      </c:tx>
      <c:layout/>
      <c:overlay val="0"/>
    </c:title>
    <c:autoTitleDeleted val="0"/>
    <c:plotArea>
      <c:layout/>
      <c:stockChart>
        <c:ser>
          <c:idx val="0"/>
          <c:order val="0"/>
          <c:tx>
            <c:strRef>
              <c:f>Graphs!$C$3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Graphs!$B$4:$B$12</c:f>
              <c:strCache>
                <c:ptCount val="9"/>
                <c:pt idx="0">
                  <c:v>Winter 2012/2013-2017/2018</c:v>
                </c:pt>
                <c:pt idx="1">
                  <c:v>Winter 2012/2013</c:v>
                </c:pt>
                <c:pt idx="2">
                  <c:v>Winter 2013/2014</c:v>
                </c:pt>
                <c:pt idx="3">
                  <c:v>Winter 2014/2015</c:v>
                </c:pt>
                <c:pt idx="4">
                  <c:v>Winter 2015/2016</c:v>
                </c:pt>
                <c:pt idx="5">
                  <c:v>Winter 2016/2017</c:v>
                </c:pt>
                <c:pt idx="6">
                  <c:v>Winter 2017/2018</c:v>
                </c:pt>
                <c:pt idx="7">
                  <c:v>Winter 2018/2019</c:v>
                </c:pt>
                <c:pt idx="8">
                  <c:v>Winter 2019/2020</c:v>
                </c:pt>
              </c:strCache>
            </c:strRef>
          </c:cat>
          <c:val>
            <c:numRef>
              <c:f>Graphs!$C$4:$C$12</c:f>
              <c:numCache>
                <c:formatCode>0.0%</c:formatCode>
                <c:ptCount val="9"/>
                <c:pt idx="0">
                  <c:v>0.88100000000000001</c:v>
                </c:pt>
                <c:pt idx="1">
                  <c:v>0.88100000000000001</c:v>
                </c:pt>
                <c:pt idx="2">
                  <c:v>0.29199999999999998</c:v>
                </c:pt>
                <c:pt idx="3">
                  <c:v>0.40100000000000002</c:v>
                </c:pt>
                <c:pt idx="4">
                  <c:v>0.499</c:v>
                </c:pt>
                <c:pt idx="5">
                  <c:v>0.70199999999999996</c:v>
                </c:pt>
                <c:pt idx="6">
                  <c:v>0.88100000000000001</c:v>
                </c:pt>
                <c:pt idx="7">
                  <c:v>0.3534415436507064</c:v>
                </c:pt>
                <c:pt idx="8">
                  <c:v>0.23648364812166314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Graphs!$D$3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Graphs!$B$4:$B$12</c:f>
              <c:strCache>
                <c:ptCount val="9"/>
                <c:pt idx="0">
                  <c:v>Winter 2012/2013-2017/2018</c:v>
                </c:pt>
                <c:pt idx="1">
                  <c:v>Winter 2012/2013</c:v>
                </c:pt>
                <c:pt idx="2">
                  <c:v>Winter 2013/2014</c:v>
                </c:pt>
                <c:pt idx="3">
                  <c:v>Winter 2014/2015</c:v>
                </c:pt>
                <c:pt idx="4">
                  <c:v>Winter 2015/2016</c:v>
                </c:pt>
                <c:pt idx="5">
                  <c:v>Winter 2016/2017</c:v>
                </c:pt>
                <c:pt idx="6">
                  <c:v>Winter 2017/2018</c:v>
                </c:pt>
                <c:pt idx="7">
                  <c:v>Winter 2018/2019</c:v>
                </c:pt>
                <c:pt idx="8">
                  <c:v>Winter 2019/2020</c:v>
                </c:pt>
              </c:strCache>
            </c:strRef>
          </c:cat>
          <c:val>
            <c:numRef>
              <c:f>Graphs!$D$4:$D$12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5.6903896899981698E-6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Graphs!$E$3</c:f>
              <c:strCache>
                <c:ptCount val="1"/>
                <c:pt idx="0">
                  <c:v>Average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10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Graphs!$B$4:$B$12</c:f>
              <c:strCache>
                <c:ptCount val="9"/>
                <c:pt idx="0">
                  <c:v>Winter 2012/2013-2017/2018</c:v>
                </c:pt>
                <c:pt idx="1">
                  <c:v>Winter 2012/2013</c:v>
                </c:pt>
                <c:pt idx="2">
                  <c:v>Winter 2013/2014</c:v>
                </c:pt>
                <c:pt idx="3">
                  <c:v>Winter 2014/2015</c:v>
                </c:pt>
                <c:pt idx="4">
                  <c:v>Winter 2015/2016</c:v>
                </c:pt>
                <c:pt idx="5">
                  <c:v>Winter 2016/2017</c:v>
                </c:pt>
                <c:pt idx="6">
                  <c:v>Winter 2017/2018</c:v>
                </c:pt>
                <c:pt idx="7">
                  <c:v>Winter 2018/2019</c:v>
                </c:pt>
                <c:pt idx="8">
                  <c:v>Winter 2019/2020</c:v>
                </c:pt>
              </c:strCache>
            </c:strRef>
          </c:cat>
          <c:val>
            <c:numRef>
              <c:f>Graphs!$E$4:$E$12</c:f>
              <c:numCache>
                <c:formatCode>0%</c:formatCode>
                <c:ptCount val="9"/>
                <c:pt idx="0">
                  <c:v>8.2513556828756635E-2</c:v>
                </c:pt>
                <c:pt idx="1">
                  <c:v>8.9019975031211007E-2</c:v>
                </c:pt>
                <c:pt idx="2">
                  <c:v>2.8303562854124657E-2</c:v>
                </c:pt>
                <c:pt idx="3">
                  <c:v>4.6371825985489279E-2</c:v>
                </c:pt>
                <c:pt idx="4">
                  <c:v>7.5572323026985036E-2</c:v>
                </c:pt>
                <c:pt idx="5">
                  <c:v>0.17100000000000001</c:v>
                </c:pt>
                <c:pt idx="6">
                  <c:v>8.4813654074729794E-2</c:v>
                </c:pt>
                <c:pt idx="7" formatCode="0.0%">
                  <c:v>9.1846313695874371E-2</c:v>
                </c:pt>
                <c:pt idx="8" formatCode="0.0%">
                  <c:v>3.8684930263038597E-2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axId val="145569936"/>
        <c:axId val="145573072"/>
      </c:stockChart>
      <c:catAx>
        <c:axId val="145569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040000"/>
          <a:lstStyle/>
          <a:p>
            <a:pPr>
              <a:defRPr/>
            </a:pPr>
            <a:endParaRPr lang="en-US"/>
          </a:p>
        </c:txPr>
        <c:crossAx val="145573072"/>
        <c:crosses val="autoZero"/>
        <c:auto val="0"/>
        <c:lblAlgn val="ctr"/>
        <c:lblOffset val="100"/>
        <c:noMultiLvlLbl val="0"/>
      </c:catAx>
      <c:valAx>
        <c:axId val="145573072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45569936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</xdr:row>
      <xdr:rowOff>4761</xdr:rowOff>
    </xdr:from>
    <xdr:to>
      <xdr:col>15</xdr:col>
      <xdr:colOff>447675</xdr:colOff>
      <xdr:row>17</xdr:row>
      <xdr:rowOff>180974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16"/>
  <sheetViews>
    <sheetView tabSelected="1" workbookViewId="0"/>
  </sheetViews>
  <sheetFormatPr defaultRowHeight="15" x14ac:dyDescent="0.25"/>
  <cols>
    <col min="1" max="1" width="4.28515625" customWidth="1"/>
    <col min="2" max="2" width="26.42578125" customWidth="1"/>
    <col min="3" max="3" width="29.7109375" customWidth="1"/>
    <col min="4" max="4" width="17.85546875" bestFit="1" customWidth="1"/>
    <col min="5" max="5" width="22.140625" style="1" customWidth="1"/>
    <col min="6" max="6" width="22.7109375" customWidth="1"/>
    <col min="7" max="7" width="18.42578125" customWidth="1"/>
  </cols>
  <sheetData>
    <row r="1" spans="2:11" s="9" customFormat="1" x14ac:dyDescent="0.25">
      <c r="B1" s="8" t="s">
        <v>51</v>
      </c>
    </row>
    <row r="3" spans="2:11" x14ac:dyDescent="0.25">
      <c r="F3" s="28" t="s">
        <v>30</v>
      </c>
      <c r="G3" s="19"/>
      <c r="H3" s="19"/>
      <c r="I3" s="19"/>
    </row>
    <row r="4" spans="2:11" x14ac:dyDescent="0.25">
      <c r="B4" s="39" t="s">
        <v>52</v>
      </c>
      <c r="C4" s="40"/>
      <c r="D4" s="41"/>
      <c r="F4" s="25" t="s">
        <v>25</v>
      </c>
      <c r="G4" s="19"/>
      <c r="H4" s="19"/>
      <c r="I4" s="19"/>
    </row>
    <row r="5" spans="2:11" s="1" customFormat="1" x14ac:dyDescent="0.25">
      <c r="B5" s="39" t="s">
        <v>53</v>
      </c>
      <c r="C5" s="40"/>
      <c r="D5" s="41"/>
      <c r="F5" s="26">
        <f>SUMPRODUCT(C7:C9,D7:D9)/SUM(D7:D9)</f>
        <v>6.8617832470217896E-2</v>
      </c>
      <c r="G5" s="19"/>
      <c r="H5" s="19"/>
      <c r="I5" s="19"/>
    </row>
    <row r="6" spans="2:11" ht="30" x14ac:dyDescent="0.25">
      <c r="B6" s="7" t="s">
        <v>7</v>
      </c>
      <c r="C6" s="37" t="s">
        <v>54</v>
      </c>
      <c r="D6" s="32" t="s">
        <v>55</v>
      </c>
      <c r="F6" s="19"/>
      <c r="G6" s="19"/>
      <c r="H6" s="19"/>
      <c r="I6" s="19"/>
    </row>
    <row r="7" spans="2:11" x14ac:dyDescent="0.25">
      <c r="B7" s="27" t="s">
        <v>28</v>
      </c>
      <c r="C7" s="12">
        <f>'W2019-2020'!B6</f>
        <v>3.8684930263038597E-2</v>
      </c>
      <c r="D7" s="35">
        <f>'W2019-2020'!B4</f>
        <v>2020.1999999999998</v>
      </c>
      <c r="E7" s="33"/>
      <c r="F7" s="19"/>
      <c r="G7" s="19"/>
      <c r="H7" s="19"/>
      <c r="I7" s="19"/>
    </row>
    <row r="8" spans="2:11" x14ac:dyDescent="0.25">
      <c r="B8" s="27" t="s">
        <v>23</v>
      </c>
      <c r="C8" s="34">
        <v>9.1846313695874371E-2</v>
      </c>
      <c r="D8" s="36">
        <v>1404</v>
      </c>
      <c r="F8" s="19"/>
      <c r="G8" s="19"/>
      <c r="H8" s="19"/>
      <c r="I8" s="19"/>
    </row>
    <row r="9" spans="2:11" ht="15" customHeight="1" x14ac:dyDescent="0.25">
      <c r="B9" s="27" t="s">
        <v>24</v>
      </c>
      <c r="C9" s="12">
        <v>9.8614237550568778E-2</v>
      </c>
      <c r="D9" s="36">
        <v>928.7</v>
      </c>
      <c r="F9" s="38" t="s">
        <v>29</v>
      </c>
      <c r="G9" s="38"/>
      <c r="H9" s="38"/>
      <c r="I9" s="38"/>
      <c r="J9" s="38"/>
      <c r="K9" s="38"/>
    </row>
    <row r="10" spans="2:11" ht="15" customHeight="1" x14ac:dyDescent="0.25">
      <c r="B10" s="10"/>
      <c r="C10" s="10"/>
      <c r="F10" s="38"/>
      <c r="G10" s="38"/>
      <c r="H10" s="38"/>
      <c r="I10" s="38"/>
      <c r="J10" s="38"/>
      <c r="K10" s="38"/>
    </row>
    <row r="11" spans="2:11" x14ac:dyDescent="0.25">
      <c r="B11" s="10"/>
      <c r="C11" s="10"/>
      <c r="D11" s="10"/>
      <c r="E11" s="10"/>
      <c r="F11" s="38"/>
      <c r="G11" s="38"/>
      <c r="H11" s="38"/>
      <c r="I11" s="38"/>
      <c r="J11" s="38"/>
      <c r="K11" s="38"/>
    </row>
    <row r="12" spans="2:11" x14ac:dyDescent="0.25">
      <c r="F12" s="10"/>
      <c r="G12" s="10"/>
    </row>
    <row r="13" spans="2:11" x14ac:dyDescent="0.25">
      <c r="D13" s="11"/>
      <c r="E13" s="11"/>
      <c r="F13" s="10"/>
      <c r="G13" s="10"/>
    </row>
    <row r="14" spans="2:11" x14ac:dyDescent="0.25">
      <c r="D14" s="10"/>
      <c r="E14" s="10"/>
    </row>
    <row r="15" spans="2:11" x14ac:dyDescent="0.25">
      <c r="D15" s="10"/>
      <c r="E15" s="10"/>
    </row>
    <row r="16" spans="2:11" x14ac:dyDescent="0.25">
      <c r="D16" s="10"/>
      <c r="E16" s="10"/>
    </row>
  </sheetData>
  <mergeCells count="3">
    <mergeCell ref="F9:K11"/>
    <mergeCell ref="B5:D5"/>
    <mergeCell ref="B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J27"/>
  <sheetViews>
    <sheetView workbookViewId="0"/>
  </sheetViews>
  <sheetFormatPr defaultColWidth="9.140625" defaultRowHeight="15" x14ac:dyDescent="0.25"/>
  <cols>
    <col min="1" max="1" width="3.5703125" style="9" customWidth="1"/>
    <col min="2" max="2" width="27" style="9" bestFit="1" customWidth="1"/>
    <col min="3" max="5" width="9.5703125" style="9" bestFit="1" customWidth="1"/>
    <col min="6" max="16384" width="9.140625" style="9"/>
  </cols>
  <sheetData>
    <row r="1" spans="2:10" x14ac:dyDescent="0.25">
      <c r="B1" s="8" t="s">
        <v>14</v>
      </c>
    </row>
    <row r="3" spans="2:10" x14ac:dyDescent="0.25">
      <c r="B3" s="13" t="s">
        <v>10</v>
      </c>
      <c r="C3" s="14" t="s">
        <v>11</v>
      </c>
      <c r="D3" s="14" t="s">
        <v>12</v>
      </c>
      <c r="E3" s="14" t="s">
        <v>13</v>
      </c>
      <c r="G3" s="15"/>
      <c r="H3" s="16"/>
      <c r="I3" s="16"/>
      <c r="J3" s="16"/>
    </row>
    <row r="4" spans="2:10" x14ac:dyDescent="0.25">
      <c r="B4" s="9" t="s">
        <v>15</v>
      </c>
      <c r="C4" s="17">
        <f>MAX(C5:C10)</f>
        <v>0.88100000000000001</v>
      </c>
      <c r="D4" s="17">
        <f>MIN(D5:D10)</f>
        <v>0</v>
      </c>
      <c r="E4" s="23">
        <f>AVERAGE(E5:E10)</f>
        <v>8.2513556828756635E-2</v>
      </c>
      <c r="G4" s="18"/>
      <c r="H4" s="19"/>
      <c r="I4" s="19"/>
      <c r="J4" s="19"/>
    </row>
    <row r="5" spans="2:10" x14ac:dyDescent="0.25">
      <c r="B5" s="18" t="s">
        <v>16</v>
      </c>
      <c r="C5" s="17">
        <v>0.88100000000000001</v>
      </c>
      <c r="D5" s="17">
        <v>0</v>
      </c>
      <c r="E5" s="24">
        <v>8.9019975031211007E-2</v>
      </c>
    </row>
    <row r="6" spans="2:10" x14ac:dyDescent="0.25">
      <c r="B6" s="18" t="s">
        <v>17</v>
      </c>
      <c r="C6" s="17">
        <v>0.29199999999999998</v>
      </c>
      <c r="D6" s="17">
        <v>0</v>
      </c>
      <c r="E6" s="24">
        <v>2.8303562854124657E-2</v>
      </c>
    </row>
    <row r="7" spans="2:10" x14ac:dyDescent="0.25">
      <c r="B7" s="18" t="s">
        <v>18</v>
      </c>
      <c r="C7" s="17">
        <v>0.40100000000000002</v>
      </c>
      <c r="D7" s="17">
        <v>0</v>
      </c>
      <c r="E7" s="24">
        <v>4.6371825985489279E-2</v>
      </c>
    </row>
    <row r="8" spans="2:10" x14ac:dyDescent="0.25">
      <c r="B8" s="18" t="s">
        <v>19</v>
      </c>
      <c r="C8" s="17">
        <v>0.499</v>
      </c>
      <c r="D8" s="17">
        <v>0</v>
      </c>
      <c r="E8" s="24">
        <v>7.5572323026985036E-2</v>
      </c>
    </row>
    <row r="9" spans="2:10" x14ac:dyDescent="0.25">
      <c r="B9" s="18" t="s">
        <v>20</v>
      </c>
      <c r="C9" s="20">
        <v>0.70199999999999996</v>
      </c>
      <c r="D9" s="17">
        <v>0</v>
      </c>
      <c r="E9" s="24">
        <v>0.17100000000000001</v>
      </c>
    </row>
    <row r="10" spans="2:10" x14ac:dyDescent="0.25">
      <c r="B10" s="18" t="s">
        <v>21</v>
      </c>
      <c r="C10" s="17">
        <v>0.88100000000000001</v>
      </c>
      <c r="D10" s="17">
        <v>0</v>
      </c>
      <c r="E10" s="23">
        <v>8.4813654074729794E-2</v>
      </c>
    </row>
    <row r="11" spans="2:10" x14ac:dyDescent="0.25">
      <c r="B11" s="18" t="s">
        <v>22</v>
      </c>
      <c r="C11" s="17">
        <v>0.3534415436507064</v>
      </c>
      <c r="D11" s="17">
        <v>0</v>
      </c>
      <c r="E11" s="17">
        <v>9.1846313695874371E-2</v>
      </c>
    </row>
    <row r="12" spans="2:10" x14ac:dyDescent="0.25">
      <c r="B12" s="18" t="s">
        <v>26</v>
      </c>
      <c r="C12" s="17">
        <f>MAX('W2019-2020'!B5:U5)</f>
        <v>0.23648364812166314</v>
      </c>
      <c r="D12" s="17">
        <f>MIN('W2019-2020'!B5:U5)</f>
        <v>5.6903896899981698E-6</v>
      </c>
      <c r="E12" s="17">
        <f>AVERAGE('W2019-2020'!B5:U5)</f>
        <v>3.8684930263038597E-2</v>
      </c>
    </row>
    <row r="19" spans="2:5" x14ac:dyDescent="0.25">
      <c r="B19" s="15"/>
      <c r="C19" s="16"/>
      <c r="D19" s="16"/>
      <c r="E19" s="16"/>
    </row>
    <row r="20" spans="2:5" x14ac:dyDescent="0.25">
      <c r="C20" s="21"/>
      <c r="D20" s="21"/>
      <c r="E20" s="21"/>
    </row>
    <row r="21" spans="2:5" x14ac:dyDescent="0.25">
      <c r="C21" s="21"/>
      <c r="D21" s="21"/>
      <c r="E21" s="21"/>
    </row>
    <row r="22" spans="2:5" x14ac:dyDescent="0.25">
      <c r="C22" s="22"/>
      <c r="D22" s="22"/>
      <c r="E22" s="22"/>
    </row>
    <row r="23" spans="2:5" x14ac:dyDescent="0.25">
      <c r="B23" s="18"/>
      <c r="C23" s="22"/>
      <c r="D23" s="22"/>
      <c r="E23" s="22"/>
    </row>
    <row r="24" spans="2:5" x14ac:dyDescent="0.25">
      <c r="B24" s="18"/>
      <c r="C24" s="22"/>
      <c r="D24" s="22"/>
      <c r="E24" s="22"/>
    </row>
    <row r="25" spans="2:5" x14ac:dyDescent="0.25">
      <c r="B25" s="18"/>
      <c r="C25" s="22"/>
      <c r="D25" s="22"/>
      <c r="E25" s="22"/>
    </row>
    <row r="26" spans="2:5" x14ac:dyDescent="0.25">
      <c r="B26" s="18"/>
      <c r="C26" s="22"/>
      <c r="D26" s="22"/>
      <c r="E26" s="22"/>
    </row>
    <row r="27" spans="2:5" x14ac:dyDescent="0.25">
      <c r="B27" s="18"/>
      <c r="C27" s="22"/>
      <c r="D27" s="22"/>
      <c r="E27" s="22"/>
    </row>
  </sheetData>
  <pageMargins left="0.7" right="0.7" top="0.75" bottom="0.75" header="0.3" footer="0.3"/>
  <pageSetup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34"/>
  <sheetViews>
    <sheetView workbookViewId="0"/>
  </sheetViews>
  <sheetFormatPr defaultRowHeight="15" x14ac:dyDescent="0.25"/>
  <cols>
    <col min="1" max="1" width="22" bestFit="1" customWidth="1"/>
    <col min="2" max="2" width="17.7109375" bestFit="1" customWidth="1"/>
    <col min="3" max="21" width="15.28515625" bestFit="1" customWidth="1"/>
  </cols>
  <sheetData>
    <row r="1" spans="1:21" x14ac:dyDescent="0.25">
      <c r="A1" s="4" t="s">
        <v>8</v>
      </c>
      <c r="B1" s="4" t="s">
        <v>37</v>
      </c>
      <c r="C1" s="4" t="s">
        <v>38</v>
      </c>
      <c r="D1" s="4" t="s">
        <v>39</v>
      </c>
      <c r="E1" s="4" t="s">
        <v>40</v>
      </c>
      <c r="F1" s="4" t="s">
        <v>41</v>
      </c>
      <c r="G1" s="4" t="s">
        <v>42</v>
      </c>
      <c r="H1" s="4" t="s">
        <v>43</v>
      </c>
      <c r="I1" s="4" t="s">
        <v>31</v>
      </c>
      <c r="J1" s="4" t="s">
        <v>32</v>
      </c>
      <c r="K1" s="4" t="s">
        <v>33</v>
      </c>
      <c r="L1" s="4" t="s">
        <v>36</v>
      </c>
      <c r="M1" s="4" t="s">
        <v>35</v>
      </c>
      <c r="N1" s="4" t="s">
        <v>34</v>
      </c>
      <c r="O1" s="4" t="s">
        <v>44</v>
      </c>
      <c r="P1" s="4" t="s">
        <v>45</v>
      </c>
      <c r="Q1" s="4" t="s">
        <v>46</v>
      </c>
      <c r="R1" s="4" t="s">
        <v>47</v>
      </c>
      <c r="S1" s="4" t="s">
        <v>48</v>
      </c>
      <c r="T1" s="4" t="s">
        <v>49</v>
      </c>
      <c r="U1" s="4" t="s">
        <v>50</v>
      </c>
    </row>
    <row r="2" spans="1:21" x14ac:dyDescent="0.25">
      <c r="A2" s="4" t="s">
        <v>9</v>
      </c>
      <c r="B2" s="31">
        <v>52940</v>
      </c>
      <c r="C2" s="31">
        <v>55052</v>
      </c>
      <c r="D2" s="31">
        <v>56080</v>
      </c>
      <c r="E2" s="31">
        <v>53603</v>
      </c>
      <c r="F2" s="31">
        <v>53837</v>
      </c>
      <c r="G2" s="31">
        <v>54994</v>
      </c>
      <c r="H2" s="31">
        <v>52787</v>
      </c>
      <c r="I2" s="31">
        <v>53393</v>
      </c>
      <c r="J2" s="31">
        <v>53822</v>
      </c>
      <c r="K2" s="31">
        <v>53395</v>
      </c>
      <c r="L2" s="31">
        <v>55011</v>
      </c>
      <c r="M2" s="31">
        <v>56116</v>
      </c>
      <c r="N2" s="31">
        <v>54351</v>
      </c>
      <c r="O2" s="31">
        <v>53427</v>
      </c>
      <c r="P2" s="31">
        <v>54649</v>
      </c>
      <c r="Q2" s="31">
        <v>52760</v>
      </c>
      <c r="R2" s="31">
        <v>52501</v>
      </c>
      <c r="S2" s="31">
        <v>53535</v>
      </c>
      <c r="T2" s="31">
        <v>55003</v>
      </c>
      <c r="U2" s="31">
        <v>55393</v>
      </c>
    </row>
    <row r="3" spans="1:21" x14ac:dyDescent="0.25">
      <c r="A3" s="2" t="s">
        <v>3</v>
      </c>
      <c r="B3" s="3">
        <v>3.9238022360950704</v>
      </c>
      <c r="C3" s="3">
        <v>1.35085070505738E-2</v>
      </c>
      <c r="D3" s="3">
        <v>6.2878548622441777</v>
      </c>
      <c r="E3" s="3">
        <v>477.74426593538385</v>
      </c>
      <c r="F3" s="3">
        <v>3.4008067101240207E-2</v>
      </c>
      <c r="G3" s="3">
        <v>3.5835446687803287</v>
      </c>
      <c r="H3" s="3">
        <v>267.16158021055168</v>
      </c>
      <c r="I3" s="3">
        <v>8.6275848630886038</v>
      </c>
      <c r="J3" s="3">
        <v>0.30067837238311806</v>
      </c>
      <c r="K3" s="3">
        <v>0.30067837238311806</v>
      </c>
      <c r="L3" s="3">
        <v>0.30067837238311806</v>
      </c>
      <c r="M3" s="3">
        <v>7.2637786792280785</v>
      </c>
      <c r="N3" s="3">
        <v>409.69280256781127</v>
      </c>
      <c r="O3" s="3">
        <v>1.1495725251734302E-2</v>
      </c>
      <c r="P3" s="3">
        <v>11.203199586401187</v>
      </c>
      <c r="Q3" s="3">
        <v>259.60035231530975</v>
      </c>
      <c r="R3" s="3">
        <v>3.301860764622689E-2</v>
      </c>
      <c r="S3" s="3">
        <v>20.087313249241557</v>
      </c>
      <c r="T3" s="3">
        <v>4.3306745588779401E-2</v>
      </c>
      <c r="U3" s="3">
        <v>86.812470403887914</v>
      </c>
    </row>
    <row r="4" spans="1:21" x14ac:dyDescent="0.25">
      <c r="A4" s="2" t="s">
        <v>4</v>
      </c>
      <c r="B4" s="3">
        <v>2020.1999999999998</v>
      </c>
      <c r="C4" s="3">
        <v>2020.1999999999998</v>
      </c>
      <c r="D4" s="3">
        <v>2020.1999999999998</v>
      </c>
      <c r="E4" s="3">
        <v>2020.1999999999998</v>
      </c>
      <c r="F4" s="3">
        <v>2020.1999999999998</v>
      </c>
      <c r="G4" s="3">
        <v>2020.1999999999998</v>
      </c>
      <c r="H4" s="3">
        <v>2020.1999999999998</v>
      </c>
      <c r="I4" s="3">
        <v>2020.1999999999998</v>
      </c>
      <c r="J4" s="3">
        <v>2020.1999999999998</v>
      </c>
      <c r="K4" s="3">
        <v>2020.1999999999998</v>
      </c>
      <c r="L4" s="3">
        <v>2020.1999999999998</v>
      </c>
      <c r="M4" s="3">
        <v>2020.1999999999998</v>
      </c>
      <c r="N4" s="3">
        <v>2020.1999999999998</v>
      </c>
      <c r="O4" s="3">
        <v>2020.1999999999998</v>
      </c>
      <c r="P4" s="3">
        <v>2020.1999999999998</v>
      </c>
      <c r="Q4" s="3">
        <v>2020.1999999999998</v>
      </c>
      <c r="R4" s="3">
        <v>2020.1999999999998</v>
      </c>
      <c r="S4" s="3">
        <v>2020.1999999999998</v>
      </c>
      <c r="T4" s="3">
        <v>2020.1999999999998</v>
      </c>
      <c r="U4" s="3">
        <v>2020.1999999999998</v>
      </c>
    </row>
    <row r="5" spans="1:21" x14ac:dyDescent="0.25">
      <c r="A5" s="4" t="s">
        <v>5</v>
      </c>
      <c r="B5" s="5">
        <f>B3/B4</f>
        <v>1.9422840491511092E-3</v>
      </c>
      <c r="C5" s="5">
        <f t="shared" ref="C5:U5" si="0">C3/C4</f>
        <v>6.6867176767517079E-6</v>
      </c>
      <c r="D5" s="5">
        <f t="shared" si="0"/>
        <v>3.1124912693021377E-3</v>
      </c>
      <c r="E5" s="5">
        <f t="shared" si="0"/>
        <v>0.23648364812166314</v>
      </c>
      <c r="F5" s="5">
        <f t="shared" si="0"/>
        <v>1.6834010049123953E-5</v>
      </c>
      <c r="G5" s="5">
        <f t="shared" si="0"/>
        <v>1.7738563849026478E-3</v>
      </c>
      <c r="H5" s="5">
        <f t="shared" si="0"/>
        <v>0.13224511444933754</v>
      </c>
      <c r="I5" s="5">
        <f t="shared" si="0"/>
        <v>4.2706587778876372E-3</v>
      </c>
      <c r="J5" s="5">
        <f t="shared" si="0"/>
        <v>1.4883594316558661E-4</v>
      </c>
      <c r="K5" s="5">
        <f t="shared" si="0"/>
        <v>1.4883594316558661E-4</v>
      </c>
      <c r="L5" s="5">
        <f t="shared" si="0"/>
        <v>1.4883594316558661E-4</v>
      </c>
      <c r="M5" s="5">
        <f t="shared" si="0"/>
        <v>3.5955740417919408E-3</v>
      </c>
      <c r="N5" s="5">
        <f t="shared" si="0"/>
        <v>0.20279814006920666</v>
      </c>
      <c r="O5" s="5">
        <f t="shared" si="0"/>
        <v>5.6903896899981698E-6</v>
      </c>
      <c r="P5" s="5">
        <f t="shared" si="0"/>
        <v>5.5455893408579288E-3</v>
      </c>
      <c r="Q5" s="5">
        <f t="shared" si="0"/>
        <v>0.12850230289838124</v>
      </c>
      <c r="R5" s="5">
        <f t="shared" si="0"/>
        <v>1.634422712910944E-5</v>
      </c>
      <c r="S5" s="5">
        <f t="shared" si="0"/>
        <v>9.9432300016045732E-3</v>
      </c>
      <c r="T5" s="5">
        <f t="shared" si="0"/>
        <v>2.1436860503306308E-5</v>
      </c>
      <c r="U5" s="5">
        <f t="shared" si="0"/>
        <v>4.2972215822140343E-2</v>
      </c>
    </row>
    <row r="6" spans="1:21" x14ac:dyDescent="0.25">
      <c r="A6" s="4" t="s">
        <v>6</v>
      </c>
      <c r="B6" s="6">
        <f>AVERAGE(B5:U5)</f>
        <v>3.8684930263038597E-2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x14ac:dyDescent="0.25">
      <c r="A7" s="1"/>
      <c r="B7" s="1"/>
    </row>
    <row r="8" spans="1:21" x14ac:dyDescent="0.25">
      <c r="A8" s="4" t="s">
        <v>0</v>
      </c>
      <c r="B8" s="4" t="s">
        <v>27</v>
      </c>
    </row>
    <row r="9" spans="1:21" x14ac:dyDescent="0.25">
      <c r="A9" s="4" t="s">
        <v>2</v>
      </c>
      <c r="B9" s="4" t="s">
        <v>1</v>
      </c>
    </row>
    <row r="13" spans="1:21" x14ac:dyDescent="0.25">
      <c r="D13" s="1"/>
      <c r="E13" s="1"/>
      <c r="F13" s="1"/>
      <c r="G13" s="29"/>
      <c r="H13" s="30"/>
    </row>
    <row r="14" spans="1:21" x14ac:dyDescent="0.25">
      <c r="D14" s="1"/>
      <c r="E14" s="1"/>
      <c r="F14" s="1"/>
      <c r="G14" s="29"/>
      <c r="H14" s="30"/>
      <c r="I14" s="1"/>
    </row>
    <row r="15" spans="1:21" x14ac:dyDescent="0.25">
      <c r="D15" s="1"/>
      <c r="E15" s="1"/>
      <c r="F15" s="1"/>
      <c r="G15" s="29"/>
      <c r="H15" s="30"/>
      <c r="I15" s="1"/>
    </row>
    <row r="16" spans="1:21" x14ac:dyDescent="0.25">
      <c r="D16" s="1"/>
      <c r="E16" s="1"/>
      <c r="F16" s="1"/>
      <c r="G16" s="29"/>
      <c r="H16" s="30"/>
      <c r="I16" s="1"/>
    </row>
    <row r="17" spans="4:9" x14ac:dyDescent="0.25">
      <c r="D17" s="1"/>
      <c r="E17" s="1"/>
      <c r="F17" s="1"/>
      <c r="G17" s="29"/>
      <c r="H17" s="30"/>
      <c r="I17" s="1"/>
    </row>
    <row r="18" spans="4:9" x14ac:dyDescent="0.25">
      <c r="D18" s="1"/>
      <c r="E18" s="1"/>
      <c r="F18" s="1"/>
      <c r="G18" s="29"/>
      <c r="H18" s="30"/>
      <c r="I18" s="1"/>
    </row>
    <row r="19" spans="4:9" x14ac:dyDescent="0.25">
      <c r="D19" s="1"/>
      <c r="E19" s="1"/>
      <c r="F19" s="1"/>
      <c r="G19" s="29"/>
      <c r="H19" s="30"/>
      <c r="I19" s="1"/>
    </row>
    <row r="20" spans="4:9" x14ac:dyDescent="0.25">
      <c r="D20" s="1"/>
      <c r="E20" s="1"/>
      <c r="F20" s="1"/>
      <c r="G20" s="29"/>
      <c r="H20" s="30"/>
      <c r="I20" s="1"/>
    </row>
    <row r="21" spans="4:9" x14ac:dyDescent="0.25">
      <c r="D21" s="1"/>
      <c r="E21" s="1"/>
      <c r="F21" s="1"/>
      <c r="G21" s="29"/>
      <c r="H21" s="30"/>
      <c r="I21" s="1"/>
    </row>
    <row r="22" spans="4:9" x14ac:dyDescent="0.25">
      <c r="D22" s="1"/>
      <c r="E22" s="1"/>
      <c r="F22" s="1"/>
      <c r="G22" s="29"/>
      <c r="H22" s="30"/>
      <c r="I22" s="1"/>
    </row>
    <row r="23" spans="4:9" x14ac:dyDescent="0.25">
      <c r="D23" s="1"/>
      <c r="E23" s="1"/>
      <c r="F23" s="1"/>
      <c r="G23" s="29"/>
      <c r="H23" s="30"/>
      <c r="I23" s="1"/>
    </row>
    <row r="24" spans="4:9" x14ac:dyDescent="0.25">
      <c r="D24" s="1"/>
      <c r="E24" s="1"/>
      <c r="F24" s="1"/>
      <c r="G24" s="29"/>
      <c r="H24" s="30"/>
      <c r="I24" s="1"/>
    </row>
    <row r="25" spans="4:9" x14ac:dyDescent="0.25">
      <c r="D25" s="1"/>
      <c r="E25" s="1"/>
      <c r="F25" s="1"/>
      <c r="G25" s="29"/>
      <c r="H25" s="30"/>
      <c r="I25" s="1"/>
    </row>
    <row r="26" spans="4:9" x14ac:dyDescent="0.25">
      <c r="D26" s="1"/>
      <c r="E26" s="1"/>
      <c r="F26" s="1"/>
      <c r="G26" s="29"/>
      <c r="H26" s="30"/>
      <c r="I26" s="1"/>
    </row>
    <row r="27" spans="4:9" x14ac:dyDescent="0.25">
      <c r="D27" s="1"/>
      <c r="E27" s="1"/>
      <c r="F27" s="1"/>
      <c r="G27" s="29"/>
      <c r="H27" s="30"/>
      <c r="I27" s="1"/>
    </row>
    <row r="28" spans="4:9" x14ac:dyDescent="0.25">
      <c r="D28" s="1"/>
      <c r="E28" s="1"/>
      <c r="F28" s="1"/>
      <c r="G28" s="29"/>
      <c r="H28" s="30"/>
      <c r="I28" s="1"/>
    </row>
    <row r="29" spans="4:9" x14ac:dyDescent="0.25">
      <c r="D29" s="1"/>
      <c r="E29" s="1"/>
      <c r="F29" s="1"/>
      <c r="G29" s="29"/>
      <c r="H29" s="30"/>
      <c r="I29" s="1"/>
    </row>
    <row r="30" spans="4:9" x14ac:dyDescent="0.25">
      <c r="D30" s="1"/>
      <c r="E30" s="1"/>
      <c r="F30" s="1"/>
      <c r="G30" s="29"/>
      <c r="H30" s="30"/>
      <c r="I30" s="1"/>
    </row>
    <row r="31" spans="4:9" x14ac:dyDescent="0.25">
      <c r="D31" s="1"/>
      <c r="E31" s="1"/>
      <c r="F31" s="1"/>
      <c r="G31" s="29"/>
      <c r="H31" s="30"/>
      <c r="I31" s="1"/>
    </row>
    <row r="32" spans="4:9" x14ac:dyDescent="0.25">
      <c r="D32" s="1"/>
      <c r="E32" s="1"/>
      <c r="F32" s="1"/>
      <c r="G32" s="29"/>
      <c r="H32" s="30"/>
      <c r="I32" s="1"/>
    </row>
    <row r="33" spans="5:5" x14ac:dyDescent="0.25">
      <c r="E33" s="4"/>
    </row>
    <row r="34" spans="5:5" x14ac:dyDescent="0.25">
      <c r="E34" s="1"/>
    </row>
  </sheetData>
  <sortState ref="D13:H32">
    <sortCondition descending="1" ref="E13:E32"/>
    <sortCondition ref="F13:F32"/>
    <sortCondition ref="G13:G32"/>
  </sortState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Graphs</vt:lpstr>
      <vt:lpstr>W2019-2020</vt:lpstr>
    </vt:vector>
  </TitlesOfParts>
  <Company>The Electric Reliability Council of Texas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Stecklein, Chris</dc:creator>
  <cp:lastModifiedBy>Anderson, Connor</cp:lastModifiedBy>
  <dcterms:created xsi:type="dcterms:W3CDTF">2014-11-04T19:54:26Z</dcterms:created>
  <dcterms:modified xsi:type="dcterms:W3CDTF">2020-04-30T15:12:23Z</dcterms:modified>
</cp:coreProperties>
</file>