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'Vote'!$E$41:$I$44</definedName>
    <definedName name="clearIndREPVote">'Vote'!$G$41:$I$44</definedName>
    <definedName name="clearIOU">'Vote'!$E$47:$I$51</definedName>
    <definedName name="clearIOUVote">'Vote'!$G$47:$I$51</definedName>
    <definedName name="clearMarketers">'Vote'!$E$34:$I$38</definedName>
    <definedName name="clearMarketersVote">'Vote'!$G$34:$I$38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'Vote'!$G$19:$I$25</definedName>
    <definedName name="countAbstain">'Vote'!$I$62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'Vote'!$F$39</definedName>
    <definedName name="countMarketersAbstain">'Vote'!$I$39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'Vote'!$G$40:$I$45</definedName>
    <definedName name="IOU">'Vote'!$G$46:$I$52</definedName>
    <definedName name="Marketers">'Vote'!$G$33:$I$39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<sst xmlns="http://schemas.openxmlformats.org/spreadsheetml/2006/main" count="141" uniqueCount="101">
  <si>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</si>
  <si>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</si>
  <si>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</si>
  <si>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</si>
  <si>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</si>
  <si>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</si>
  <si>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</si>
  <si>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</si>
  <si>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</si>
  <si>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</si>
  <si>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</si>
  <si>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</si>
  <si>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</si>
  <si>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</si>
  <si>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</si>
  <si>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</si>
  <si>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</si>
  <si>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</si>
  <si>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</si>
  <si>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</si>
  <si>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</si>
  <si>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</si>
  <si>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</si>
  <si>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</si>
  <si>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</si>
  <si>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</si>
  <si>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</si>
  <si>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</si>
  <si>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</si>
  <si>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</si>
  <si>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</si>
  <si>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</si>
  <si>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</si>
  <si>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</si>
  <si>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</si>
  <si>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</si>
  <si>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</si>
  <si>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</si>
  <si>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</si>
  <si>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</si>
  <si>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</si>
  <si>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</si>
  <si>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</si>
  <si>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</si>
  <si>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</si>
  <si>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</si>
  <si>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</si>
  <si>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</si>
  <si>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</si>
  <si>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</si>
  <si>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</si>
  <si>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</si>
  <si>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</si>
  <si>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</si>
  <si>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</si>
  <si>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</si>
  <si>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</si>
  <si>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</si>
  <si>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</si>
  <si>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</si>
  <si>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</si>
  <si>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</si>
  <si>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</si>
  <si>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</si>
  <si>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</si>
  <si>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</si>
  <si>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</si>
  <si>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</si>
  <si>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</si>
  <si>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</si>
  <si>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</si>
  <si>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</si>
  <si>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</si>
  <si>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</si>
  <si>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</si>
  <si>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</si>
  <si>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</si>
  <si>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</si>
  <si>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</si>
  <si>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</si>
  <si>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</si>
  <si>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</si>
  <si>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</si>
  <si>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</si>
  <si>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</si>
  <si>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</si>
  <si>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</si>
  <si>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</si>
  <si>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</si>
  <si>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</si>
  <si>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</si>
  <si>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Exelon</t>
  </si>
  <si>
    <t>Marka Shaw</t>
  </si>
  <si>
    <t>EDF Trading North America</t>
  </si>
  <si>
    <t>Eric Goff</t>
  </si>
  <si>
    <t>Issue:   RMGRR163</t>
  </si>
  <si>
    <t>Prepared by:   J. Troublefield</t>
  </si>
  <si>
    <t>TAC Motion:  TAC approves RMGRR163 as recommended by RMS in the 4/9/20 RMS Report.</t>
  </si>
  <si>
    <t>Date:  April 29, 2020</t>
  </si>
  <si>
    <t>Motion Passes</t>
  </si>
  <si>
    <t>2/3 of non-abst TAC Votes = 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</si>
</sst>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10" zoomScaleNormal="110" zoomScalePageLayoutView="0" workbookViewId="0" topLeftCell="A1">
      <pane ySplit="8" topLeftCell="A40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3" t="s">
        <v>97</v>
      </c>
      <c r="C2" s="53"/>
      <c r="D2" s="53"/>
      <c r="E2" s="4"/>
      <c r="F2" s="6"/>
      <c r="G2" s="42" t="s">
        <v>5</v>
      </c>
      <c r="H2" s="7"/>
      <c r="I2" s="6"/>
    </row>
    <row r="3" spans="1:9" ht="23.25" customHeight="1">
      <c r="A3" s="2"/>
      <c r="B3" s="53"/>
      <c r="C3" s="53"/>
      <c r="D3" s="53"/>
      <c r="E3" s="4"/>
      <c r="F3" s="49" t="s">
        <v>22</v>
      </c>
      <c r="G3" s="54" t="s">
        <v>99</v>
      </c>
      <c r="H3" s="55"/>
      <c r="I3" s="6"/>
    </row>
    <row r="4" spans="1:9" ht="23.25" customHeight="1">
      <c r="A4" s="2"/>
      <c r="B4" s="52" t="s">
        <v>95</v>
      </c>
      <c r="C4" s="5"/>
      <c r="D4" s="5"/>
      <c r="E4" s="4"/>
      <c r="F4" s="43" t="s">
        <v>31</v>
      </c>
      <c r="G4" s="56" t="s">
        <v>100</v>
      </c>
      <c r="H4" s="57"/>
      <c r="I4" s="41" t="s">
        <v>33</v>
      </c>
    </row>
    <row r="5" spans="1:9" ht="23.25" customHeight="1">
      <c r="A5" s="2"/>
      <c r="B5" s="52" t="s">
        <v>98</v>
      </c>
      <c r="C5" s="8"/>
      <c r="D5" s="5"/>
      <c r="E5" s="4"/>
      <c r="F5" s="48" t="s">
        <v>34</v>
      </c>
      <c r="G5" s="51">
        <f>IF((G62+H62)=0,"",G62)</f>
        <v>25</v>
      </c>
      <c r="H5" s="51">
        <f>IF((G62+H62)=0,"",H62)</f>
        <v>0</v>
      </c>
      <c r="I5" s="51">
        <f>I62</f>
        <v>0</v>
      </c>
    </row>
    <row r="6" spans="2:9" ht="22.5" customHeight="1">
      <c r="B6" s="52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88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94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91</v>
      </c>
      <c r="C30" s="24"/>
      <c r="D30" s="24"/>
      <c r="E30" s="25" t="s">
        <v>92</v>
      </c>
      <c r="F30" s="17"/>
      <c r="G30" s="26"/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93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85</v>
      </c>
      <c r="C35" s="24"/>
      <c r="D35" s="24"/>
      <c r="E35" s="25" t="s">
        <v>86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74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75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COUNTA(F40:F44)</f>
        <v>3</v>
      </c>
      <c r="G45" s="21">
        <f>SUM(G40:G44)</f>
        <v>3</v>
      </c>
      <c r="H45" s="22">
        <f>SUM(H40:H44)</f>
        <v>0</v>
      </c>
      <c r="I45" s="20">
        <f>COUNTA(I40:I44)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20</v>
      </c>
      <c r="C47" s="24"/>
      <c r="D47" s="24"/>
      <c r="E47" s="25" t="s">
        <v>73</v>
      </c>
      <c r="F47" s="17" t="s">
        <v>13</v>
      </c>
      <c r="G47" s="26">
        <v>1</v>
      </c>
      <c r="H47" s="26"/>
      <c r="I47" s="12"/>
    </row>
    <row r="48" spans="2:9" ht="12.75">
      <c r="B48" s="24" t="s">
        <v>64</v>
      </c>
      <c r="C48" s="24"/>
      <c r="D48" s="24"/>
      <c r="E48" s="25" t="s">
        <v>65</v>
      </c>
      <c r="F48" s="17" t="s">
        <v>13</v>
      </c>
      <c r="G48" s="26">
        <v>1</v>
      </c>
      <c r="H48" s="26"/>
      <c r="I48" s="12"/>
    </row>
    <row r="49" spans="2:9" ht="12.75">
      <c r="B49" s="24" t="s">
        <v>83</v>
      </c>
      <c r="C49" s="24"/>
      <c r="D49" s="24"/>
      <c r="E49" s="25" t="s">
        <v>84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37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46</v>
      </c>
      <c r="C54" s="24"/>
      <c r="D54" s="24"/>
      <c r="E54" s="25" t="s">
        <v>81</v>
      </c>
      <c r="F54" s="17"/>
      <c r="G54" s="26"/>
      <c r="H54" s="26"/>
      <c r="I54" s="12"/>
    </row>
    <row r="55" spans="2:9" ht="12.75">
      <c r="B55" s="24" t="s">
        <v>56</v>
      </c>
      <c r="C55" s="24"/>
      <c r="D55" s="24"/>
      <c r="E55" s="25" t="s">
        <v>68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87</v>
      </c>
      <c r="F56" s="17" t="s">
        <v>13</v>
      </c>
      <c r="G56" s="26">
        <v>1</v>
      </c>
      <c r="H56" s="26"/>
      <c r="I56" s="12"/>
    </row>
    <row r="57" spans="2:9" ht="12.75">
      <c r="B57" s="24" t="s">
        <v>36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3</v>
      </c>
      <c r="G59" s="21">
        <f>SUM(G53:G58)</f>
        <v>3</v>
      </c>
      <c r="H59" s="22">
        <f>SUM(H53:H58)</f>
        <v>0</v>
      </c>
      <c r="I59" s="20">
        <f>COUNTA(I53:I58)</f>
        <v>0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F25+F59+F52+F32+F18+F45+F39</f>
        <v>25</v>
      </c>
      <c r="G62" s="34">
        <f>G25+G59+G52+G32+G18+G45+G39</f>
        <v>25</v>
      </c>
      <c r="H62" s="34">
        <f>H25+H59+H52+H32+H18+H45+H39</f>
        <v>0</v>
      </c>
      <c r="I62" s="20">
        <f>I25+I59+I52+I32+I18+I45+I39</f>
        <v>0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8:I58 F46:I46 F51:I51 F26:I26 F31:I31 I10 F44:I44 F33:I33 I53 F24:I24 F19:I19">
      <formula1>#REF!</formula1>
    </dataValidation>
    <dataValidation type="list" showInputMessage="1" showErrorMessage="1" sqref="F34:F37 F54:F57 F11:F16 F47:F50 F41:F43 F20:F23 F27:F30">
      <formula1>$B$80:$B$81</formula1>
    </dataValidation>
    <dataValidation type="list" showInputMessage="1" showErrorMessage="1" sqref="I34:I37 I54:I57 I11:I16 I47:I50 I41:I43 I20:I23 I27:I30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2020-04-29T22:10:19Z</dcterms:modified>
  <cp:category/>
  <cp:version/>
  <cp:contentType/>
  <cp:contentStatus/>
</cp:coreProperties>
</file>