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<sst xmlns="http://schemas.openxmlformats.org/spreadsheetml/2006/main" count="148" uniqueCount="103">
  <si>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</si>
  <si>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</si>
  <si>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</si>
  <si>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</si>
  <si>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</si>
  <si>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</si>
  <si>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</si>
  <si>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</si>
  <si>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</si>
  <si>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</si>
  <si>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</si>
  <si>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</si>
  <si>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</si>
  <si>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</si>
  <si>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</si>
  <si>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</si>
  <si>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</si>
  <si>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</si>
  <si>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</si>
  <si>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</si>
  <si>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</si>
  <si>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</si>
  <si>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</si>
  <si>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</si>
  <si>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</si>
  <si>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</si>
  <si>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</si>
  <si>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</si>
  <si>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</si>
  <si>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</si>
  <si>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</si>
  <si>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</si>
  <si>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</si>
  <si>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</si>
  <si>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</si>
  <si>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</si>
  <si>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</si>
  <si>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</si>
  <si>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</si>
  <si>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</si>
  <si>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</si>
  <si>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</si>
  <si>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</si>
  <si>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</si>
  <si>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</si>
  <si>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</si>
  <si>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</si>
  <si>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</si>
  <si>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</si>
  <si>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</si>
  <si>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</si>
  <si>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</si>
  <si>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>Marshall Adair</t>
  </si>
  <si>
    <t>Eric Goff</t>
  </si>
  <si>
    <t xml:space="preserve">Bill Smith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</si>
  <si>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</si>
  <si>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</si>
  <si>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</si>
  <si>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</si>
  <si>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</si>
  <si>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</si>
  <si>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</si>
  <si>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</si>
  <si>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</si>
  <si>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</si>
  <si>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</si>
  <si>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</si>
  <si>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</si>
  <si>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</si>
  <si>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EDF Energy Services</t>
  </si>
  <si>
    <t>Jose Gaytan</t>
  </si>
  <si>
    <t>Ian Haley</t>
  </si>
  <si>
    <t>Resmi Surendran</t>
  </si>
  <si>
    <t>Direct Energy</t>
  </si>
  <si>
    <t>Clayton Greer</t>
  </si>
  <si>
    <t>Sandy Morris</t>
  </si>
  <si>
    <t xml:space="preserve">Chris Brewster  </t>
  </si>
  <si>
    <t xml:space="preserve">Marcus Pridgeon </t>
  </si>
  <si>
    <t xml:space="preserve">John Dumas </t>
  </si>
  <si>
    <t>Brazos Electric Cooperative</t>
  </si>
  <si>
    <t>ENGIE</t>
  </si>
  <si>
    <t xml:space="preserve">Colin Meehan  </t>
  </si>
  <si>
    <t>Calpine Corporation</t>
  </si>
  <si>
    <t>CitiGroup Energy</t>
  </si>
  <si>
    <t>Electranet Power</t>
  </si>
  <si>
    <t>Marty Downey</t>
  </si>
  <si>
    <t xml:space="preserve">Dan Bailey </t>
  </si>
  <si>
    <t>David Kee</t>
  </si>
  <si>
    <t>Texas-New Mexico Power Company</t>
  </si>
  <si>
    <t>Keith Nix</t>
  </si>
  <si>
    <t>Date:  20190724</t>
  </si>
  <si>
    <t>Harika Basaran (Alicia Loving)</t>
  </si>
  <si>
    <t xml:space="preserve">Richard Ross (Blake Gross) </t>
  </si>
  <si>
    <t>Walter Bartel (Collin Martin)</t>
  </si>
  <si>
    <t xml:space="preserve">Brandon Whittle (Clint Sandidge) </t>
  </si>
  <si>
    <t>Kyle Minnix (Shari Heino)</t>
  </si>
  <si>
    <t>Kevin Bunch (Clayton Greer)</t>
  </si>
  <si>
    <t xml:space="preserve">Lori Cobos (Marshall Adair) </t>
  </si>
  <si>
    <t>Motion Passes</t>
  </si>
  <si>
    <t>2/3 of non-abst TAC Votes = 19
50% of total TAC = 15</t>
  </si>
  <si>
    <t>TAC Motion:  To recommend approval of NPRR917 as amended by 7/17/19 LCRA comments and as revised by TAC</t>
  </si>
  <si>
    <t>Issue:   NPRR917</t>
  </si>
  <si>
    <t>Prepared by:   S. Clifton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</si>
</sst>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24" zoomScaleNormal="124" zoomScalePageLayoutView="0" workbookViewId="0" topLeftCell="A1">
      <pane ySplit="8" topLeftCell="A9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98</v>
      </c>
      <c r="H3" s="53"/>
      <c r="I3" s="6"/>
    </row>
    <row r="4" spans="1:9" ht="23.25" customHeight="1">
      <c r="A4" s="2"/>
      <c r="B4" s="39" t="s">
        <v>101</v>
      </c>
      <c r="C4" s="5"/>
      <c r="D4" s="5"/>
      <c r="E4" s="4"/>
      <c r="F4" s="43" t="s">
        <v>31</v>
      </c>
      <c r="G4" s="54" t="s">
        <v>99</v>
      </c>
      <c r="H4" s="55"/>
      <c r="I4" s="41" t="s">
        <v>33</v>
      </c>
    </row>
    <row r="5" spans="1:9" ht="23.25" customHeight="1">
      <c r="A5" s="2"/>
      <c r="B5" s="39" t="s">
        <v>90</v>
      </c>
      <c r="C5" s="8"/>
      <c r="D5" s="5"/>
      <c r="E5" s="4"/>
      <c r="F5" s="48" t="s">
        <v>34</v>
      </c>
      <c r="G5" s="51">
        <f>IF((G63+H63)=0,"",G63)</f>
        <v>23</v>
      </c>
      <c r="H5" s="51">
        <f>IF((G63+H63)=0,"",H63)</f>
        <v>5</v>
      </c>
      <c r="I5" s="51">
        <f>I63</f>
        <v>1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0.8214285714285714</v>
      </c>
      <c r="H6" s="50">
        <f>_xlfn.IFERROR(SegmentVoteNo/(SegmentVoteYes+SegmentVoteNo),"")</f>
        <v>0.17857142857142858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97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52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76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77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54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78</v>
      </c>
      <c r="F20" s="17" t="s">
        <v>13</v>
      </c>
      <c r="G20" s="18"/>
      <c r="H20" s="18">
        <v>1</v>
      </c>
      <c r="I20" s="12"/>
    </row>
    <row r="21" spans="2:9" s="14" customFormat="1" ht="12.75">
      <c r="B21" s="15" t="s">
        <v>49</v>
      </c>
      <c r="C21" s="15"/>
      <c r="D21" s="15"/>
      <c r="E21" s="16" t="s">
        <v>58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79</v>
      </c>
      <c r="C22" s="15"/>
      <c r="D22" s="15"/>
      <c r="E22" s="16" t="s">
        <v>95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68</v>
      </c>
      <c r="C23" s="15"/>
      <c r="D23" s="15"/>
      <c r="E23" s="16" t="s">
        <v>67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3</v>
      </c>
      <c r="H25" s="22">
        <f>SUM(H19:H24)</f>
        <v>1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64</v>
      </c>
      <c r="C27" s="24"/>
      <c r="D27" s="24"/>
      <c r="E27" s="25" t="s">
        <v>71</v>
      </c>
      <c r="F27" s="17" t="s">
        <v>13</v>
      </c>
      <c r="G27" s="26">
        <v>1</v>
      </c>
      <c r="H27" s="26"/>
      <c r="I27" s="12"/>
    </row>
    <row r="28" spans="2:9" ht="12.75">
      <c r="B28" s="24" t="s">
        <v>80</v>
      </c>
      <c r="C28" s="24"/>
      <c r="D28" s="24"/>
      <c r="E28" s="25" t="s">
        <v>63</v>
      </c>
      <c r="F28" s="17" t="s">
        <v>13</v>
      </c>
      <c r="G28" s="26"/>
      <c r="H28" s="26">
        <v>1</v>
      </c>
      <c r="I28" s="12"/>
    </row>
    <row r="29" spans="2:9" ht="12.75">
      <c r="B29" s="24" t="s">
        <v>59</v>
      </c>
      <c r="C29" s="24"/>
      <c r="D29" s="24"/>
      <c r="E29" s="25" t="s">
        <v>81</v>
      </c>
      <c r="F29" s="17" t="s">
        <v>13</v>
      </c>
      <c r="G29" s="26"/>
      <c r="H29" s="26">
        <v>1</v>
      </c>
      <c r="I29" s="12"/>
    </row>
    <row r="30" spans="2:9" ht="12.75">
      <c r="B30" s="24" t="s">
        <v>82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2</v>
      </c>
      <c r="H32" s="22">
        <f>SUM(H26:H31)</f>
        <v>2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69</v>
      </c>
      <c r="C34" s="24"/>
      <c r="D34" s="24"/>
      <c r="E34" s="25" t="s">
        <v>96</v>
      </c>
      <c r="F34" s="17" t="s">
        <v>13</v>
      </c>
      <c r="G34" s="26">
        <v>1</v>
      </c>
      <c r="H34" s="26"/>
      <c r="I34" s="12"/>
    </row>
    <row r="35" spans="2:9" ht="12.75">
      <c r="B35" s="24" t="s">
        <v>83</v>
      </c>
      <c r="C35" s="24"/>
      <c r="D35" s="24"/>
      <c r="E35" s="25" t="s">
        <v>53</v>
      </c>
      <c r="F35" s="17" t="s">
        <v>13</v>
      </c>
      <c r="G35" s="26"/>
      <c r="H35" s="26">
        <v>1</v>
      </c>
      <c r="I35" s="12"/>
    </row>
    <row r="36" spans="2:9" ht="12.75">
      <c r="B36" s="24" t="s">
        <v>48</v>
      </c>
      <c r="C36" s="24"/>
      <c r="D36" s="24"/>
      <c r="E36" s="25" t="s">
        <v>74</v>
      </c>
      <c r="F36" s="17" t="s">
        <v>13</v>
      </c>
      <c r="G36" s="26">
        <v>1</v>
      </c>
      <c r="H36" s="26"/>
      <c r="I36" s="12"/>
    </row>
    <row r="37" spans="2:9" ht="12.75">
      <c r="B37" s="24" t="s">
        <v>60</v>
      </c>
      <c r="C37" s="24"/>
      <c r="D37" s="24"/>
      <c r="E37" s="25" t="s">
        <v>72</v>
      </c>
      <c r="F37" s="17" t="s">
        <v>13</v>
      </c>
      <c r="G37" s="26"/>
      <c r="H37" s="26">
        <v>1</v>
      </c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2</v>
      </c>
      <c r="H39" s="22">
        <f>SUM(H33:H38)</f>
        <v>2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61</v>
      </c>
      <c r="C41" s="24"/>
      <c r="D41" s="24"/>
      <c r="E41" s="25" t="s">
        <v>62</v>
      </c>
      <c r="F41" s="17" t="s">
        <v>13</v>
      </c>
      <c r="G41" s="26"/>
      <c r="H41" s="26"/>
      <c r="I41" s="12" t="s">
        <v>21</v>
      </c>
    </row>
    <row r="42" spans="2:9" ht="12.75">
      <c r="B42" s="24" t="s">
        <v>55</v>
      </c>
      <c r="C42" s="24"/>
      <c r="D42" s="24"/>
      <c r="E42" s="25" t="s">
        <v>56</v>
      </c>
      <c r="F42" s="17" t="s">
        <v>13</v>
      </c>
      <c r="G42" s="26">
        <v>1</v>
      </c>
      <c r="H42" s="26"/>
      <c r="I42" s="12"/>
    </row>
    <row r="43" spans="2:9" ht="12.75">
      <c r="B43" s="24" t="s">
        <v>84</v>
      </c>
      <c r="C43" s="24"/>
      <c r="D43" s="24"/>
      <c r="E43" s="25" t="s">
        <v>85</v>
      </c>
      <c r="F43" s="17" t="s">
        <v>13</v>
      </c>
      <c r="G43" s="26">
        <v>1</v>
      </c>
      <c r="H43" s="26"/>
      <c r="I43" s="12"/>
    </row>
    <row r="44" spans="2:9" ht="12.75">
      <c r="B44" s="24" t="s">
        <v>73</v>
      </c>
      <c r="C44" s="24"/>
      <c r="D44" s="24"/>
      <c r="E44" s="25" t="s">
        <v>75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3</v>
      </c>
      <c r="H46" s="22">
        <f>SUM(H40:H45)</f>
        <v>0</v>
      </c>
      <c r="I46" s="20">
        <f>COUNTA(I40:I45)</f>
        <v>1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93</v>
      </c>
      <c r="F48" s="17" t="s">
        <v>13</v>
      </c>
      <c r="G48" s="26">
        <v>1</v>
      </c>
      <c r="H48" s="26"/>
      <c r="I48" s="12"/>
    </row>
    <row r="49" spans="2:9" ht="12.75">
      <c r="B49" s="24" t="s">
        <v>65</v>
      </c>
      <c r="C49" s="24"/>
      <c r="D49" s="24"/>
      <c r="E49" s="25" t="s">
        <v>66</v>
      </c>
      <c r="F49" s="17" t="s">
        <v>13</v>
      </c>
      <c r="G49" s="26">
        <v>1</v>
      </c>
      <c r="H49" s="26"/>
      <c r="I49" s="12"/>
    </row>
    <row r="50" spans="2:9" ht="12.75">
      <c r="B50" s="24" t="s">
        <v>88</v>
      </c>
      <c r="C50" s="24"/>
      <c r="D50" s="24"/>
      <c r="E50" s="25" t="s">
        <v>89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92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86</v>
      </c>
      <c r="F55" s="17"/>
      <c r="G55" s="26"/>
      <c r="H55" s="26"/>
      <c r="I55" s="12"/>
    </row>
    <row r="56" spans="2:9" ht="12.75">
      <c r="B56" s="24" t="s">
        <v>36</v>
      </c>
      <c r="C56" s="24"/>
      <c r="D56" s="24"/>
      <c r="E56" s="25" t="s">
        <v>87</v>
      </c>
      <c r="F56" s="17" t="s">
        <v>13</v>
      </c>
      <c r="G56" s="26">
        <v>1</v>
      </c>
      <c r="H56" s="26"/>
      <c r="I56" s="12"/>
    </row>
    <row r="57" spans="2:9" ht="12.75">
      <c r="B57" s="24" t="s">
        <v>57</v>
      </c>
      <c r="C57" s="24"/>
      <c r="D57" s="24"/>
      <c r="E57" s="25" t="s">
        <v>70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91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23</v>
      </c>
      <c r="H63" s="34">
        <f>H25+H60+H53+H32+H18+H46+H39</f>
        <v>5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2019-07-26T16:36:29Z</dcterms:modified>
  <cp:category/>
  <cp:version/>
  <cp:contentType/>
  <cp:contentStatus/>
</cp:coreProperties>
</file>