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'Vote'!$E$22:$I$27</definedName>
    <definedName name="clearIndGenVote">'Vote'!$G$22:$I$27</definedName>
    <definedName name="clearIndREP">'Vote'!$E$37:$I$39</definedName>
    <definedName name="clearIndREPVote">'Vote'!$G$37:$I$39</definedName>
    <definedName name="clearIOU">'Vote'!$E$42:$I$45</definedName>
    <definedName name="clearIOUVote">'Vote'!$G$42:$I$45</definedName>
    <definedName name="clearMarketers">'Vote'!$E$30:$I$34</definedName>
    <definedName name="clearMarketersVote">'Vote'!$G$30:$I$34</definedName>
    <definedName name="clearMuni">'Vote'!$E$48:$I$50</definedName>
    <definedName name="clearMuniVote">'Vote'!$G$48:$I$50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'Vote'!$F$28</definedName>
    <definedName name="countIndGenAbstain">'Vote'!$I$28</definedName>
    <definedName name="countIndREP">'Vote'!$F$40</definedName>
    <definedName name="countIndREPAbstain">'Vote'!$I$40</definedName>
    <definedName name="countIOU">'Vote'!$F$46</definedName>
    <definedName name="countIOUAbstain">'Vote'!$I$46</definedName>
    <definedName name="countMarketers">'Vote'!$F$35</definedName>
    <definedName name="countMarketersAbstain">'Vote'!$I$35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'Vote'!$G$21:$I$28</definedName>
    <definedName name="IndREP">'Vote'!$G$36:$I$40</definedName>
    <definedName name="IOU">'Vote'!$G$41:$I$46</definedName>
    <definedName name="Marketers">'Vote'!$G$29:$I$35</definedName>
    <definedName name="MotionStatus">'Vote'!$G$3</definedName>
    <definedName name="muni">'Vote'!$G$47:$I$51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<sst xmlns="http://schemas.openxmlformats.org/spreadsheetml/2006/main" count="117" uniqueCount="82">
  <si>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</si>
  <si>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</si>
  <si>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</si>
  <si>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</si>
  <si>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</si>
  <si>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</si>
  <si>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</si>
  <si>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</si>
  <si>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</si>
  <si>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</si>
  <si>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</si>
  <si>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</si>
  <si>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</si>
  <si>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</si>
  <si>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</si>
  <si>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</si>
  <si>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</si>
  <si>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</si>
  <si>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</si>
  <si>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</si>
  <si>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</si>
  <si>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</si>
  <si>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</si>
  <si>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</si>
  <si>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</si>
  <si>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</si>
  <si>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</si>
  <si>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</si>
  <si>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</si>
  <si>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</si>
  <si>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</si>
  <si>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</si>
  <si>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</si>
  <si>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</si>
  <si>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</si>
  <si>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</si>
  <si>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</si>
  <si>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</si>
  <si>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</si>
  <si>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</si>
  <si>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</si>
  <si>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</si>
  <si>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</si>
  <si>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</si>
  <si>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</si>
  <si>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</si>
  <si>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</si>
  <si>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</si>
  <si>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</si>
  <si>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Prepared by: Suzy Clifton</t>
  </si>
  <si>
    <t>AEP Service Corporation</t>
  </si>
  <si>
    <t>Blake Gross</t>
  </si>
  <si>
    <t>David Detelich</t>
  </si>
  <si>
    <t>South Texas Electric Cooperative</t>
  </si>
  <si>
    <t>Lucas Turner</t>
  </si>
  <si>
    <t>Ian Haley</t>
  </si>
  <si>
    <t>Duke Energy</t>
  </si>
  <si>
    <t>Tom Paff</t>
  </si>
  <si>
    <t>Bill Barnes</t>
  </si>
  <si>
    <t>Just Energy</t>
  </si>
  <si>
    <t>Eric Blakey</t>
  </si>
  <si>
    <t>Date:  20190411</t>
  </si>
  <si>
    <t>Smith Day (Bob Wittmeyer)</t>
  </si>
  <si>
    <t>Citigroup Energy</t>
  </si>
  <si>
    <t>Eric Goff</t>
  </si>
  <si>
    <t>Kevin Bunch</t>
  </si>
  <si>
    <t>EDF Energy Services</t>
  </si>
  <si>
    <t>LoneStar Transmission</t>
  </si>
  <si>
    <t xml:space="preserve">Bryan Sams </t>
  </si>
  <si>
    <t xml:space="preserve">LCRA </t>
  </si>
  <si>
    <t>Jennifer Robertson</t>
  </si>
  <si>
    <t>Calpine</t>
  </si>
  <si>
    <t xml:space="preserve">Brandon Whittle </t>
  </si>
  <si>
    <t>ENGIE</t>
  </si>
  <si>
    <t>Bob Helton</t>
  </si>
  <si>
    <t>Need &gt;50% to Pass</t>
  </si>
  <si>
    <t>Exelon</t>
  </si>
  <si>
    <t>Marka Shaw</t>
  </si>
  <si>
    <t>Motion Fails</t>
  </si>
  <si>
    <t>No Segment Vote Majority</t>
  </si>
  <si>
    <t>PRS Motion:   Henson.Greer move to table NPRR913</t>
  </si>
  <si>
    <t>Diana Coleman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</si>
</sst>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1"/>
  <sheetViews>
    <sheetView showGridLines="0" tabSelected="1" zoomScale="142" zoomScaleNormal="142" zoomScalePageLayoutView="0" workbookViewId="0" topLeftCell="A1">
      <pane ySplit="8" topLeftCell="A9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80</v>
      </c>
      <c r="C3" s="67"/>
      <c r="D3" s="67"/>
      <c r="E3" s="6"/>
      <c r="F3" s="55" t="s">
        <v>22</v>
      </c>
      <c r="G3" s="63" t="s">
        <v>78</v>
      </c>
      <c r="H3" s="64"/>
      <c r="I3" s="11"/>
    </row>
    <row r="4" spans="1:9" ht="23.25" customHeight="1">
      <c r="A4" s="12"/>
      <c r="B4" s="67"/>
      <c r="C4" s="67"/>
      <c r="D4" s="67"/>
      <c r="E4" s="6"/>
      <c r="F4" s="13" t="s">
        <v>24</v>
      </c>
      <c r="G4" s="65" t="s">
        <v>79</v>
      </c>
      <c r="H4" s="64"/>
      <c r="I4" s="2" t="s">
        <v>32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20</v>
      </c>
      <c r="G5" s="58">
        <f>IF((G54+H54)=0,"",G54)</f>
        <v>3.4</v>
      </c>
      <c r="H5" s="58">
        <f>IF((G54+H54)=0,"",H54)</f>
        <v>3.6</v>
      </c>
      <c r="I5" s="59">
        <f>I54</f>
        <v>2</v>
      </c>
    </row>
    <row r="6" spans="2:9" ht="22.5" customHeight="1">
      <c r="B6" s="6" t="s">
        <v>49</v>
      </c>
      <c r="C6" s="14"/>
      <c r="D6" s="15"/>
      <c r="E6" s="16"/>
      <c r="F6" s="61" t="s">
        <v>75</v>
      </c>
      <c r="G6" s="60">
        <f>G55</f>
        <v>0.4857142857142857</v>
      </c>
      <c r="H6" s="60">
        <f>H55</f>
        <v>0.5142857142857143</v>
      </c>
      <c r="I6" s="17"/>
    </row>
    <row r="7" spans="2:9" ht="8.2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4"/>
      <c r="D10" s="56"/>
      <c r="E10" s="53" t="s">
        <v>16</v>
      </c>
      <c r="F10" s="52">
        <v>1</v>
      </c>
      <c r="G10" s="34"/>
      <c r="H10" s="35"/>
      <c r="I10" s="20"/>
    </row>
    <row r="11" spans="2:9" ht="11.25">
      <c r="B11" s="31" t="s">
        <v>42</v>
      </c>
      <c r="C11" s="33"/>
      <c r="D11" s="36" t="s">
        <v>17</v>
      </c>
      <c r="E11" s="24" t="s">
        <v>81</v>
      </c>
      <c r="F11" s="32"/>
      <c r="G11" s="50"/>
      <c r="H11" s="50"/>
      <c r="I11" s="20"/>
    </row>
    <row r="12" spans="2:9" ht="11.25">
      <c r="B12" s="31" t="s">
        <v>33</v>
      </c>
      <c r="C12" s="33"/>
      <c r="D12" s="36" t="s">
        <v>19</v>
      </c>
      <c r="E12" s="24" t="s">
        <v>44</v>
      </c>
      <c r="F12" s="50" t="s">
        <v>15</v>
      </c>
      <c r="G12" s="50"/>
      <c r="H12" s="50">
        <v>1</v>
      </c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7">
        <f>COUNTA(F11:F13)</f>
        <v>1</v>
      </c>
      <c r="G14" s="28">
        <f>SUM(G10:G13)</f>
        <v>0</v>
      </c>
      <c r="H14" s="29">
        <f>SUM(H10:H13)</f>
        <v>1</v>
      </c>
      <c r="I14" s="27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49">
        <v>0.5</v>
      </c>
      <c r="H16" s="49"/>
      <c r="I16" s="20"/>
    </row>
    <row r="17" spans="2:9" s="22" customFormat="1" ht="11.25">
      <c r="B17" s="23" t="s">
        <v>69</v>
      </c>
      <c r="C17" s="23"/>
      <c r="D17" s="23"/>
      <c r="E17" s="24" t="s">
        <v>70</v>
      </c>
      <c r="F17" s="25" t="s">
        <v>15</v>
      </c>
      <c r="G17" s="49"/>
      <c r="H17" s="49"/>
      <c r="I17" s="20" t="s">
        <v>21</v>
      </c>
    </row>
    <row r="18" spans="2:9" s="22" customFormat="1" ht="11.25">
      <c r="B18" s="23" t="s">
        <v>53</v>
      </c>
      <c r="C18" s="23"/>
      <c r="D18" s="23"/>
      <c r="E18" s="24" t="s">
        <v>54</v>
      </c>
      <c r="F18" s="25" t="s">
        <v>15</v>
      </c>
      <c r="G18" s="49"/>
      <c r="H18" s="49">
        <v>0.5</v>
      </c>
      <c r="I18" s="20"/>
    </row>
    <row r="19" spans="2:9" s="22" customFormat="1" ht="6.75" customHeight="1">
      <c r="B19" s="26"/>
      <c r="C19" s="26"/>
      <c r="D19" s="26"/>
      <c r="E19" s="16"/>
      <c r="F19" s="20"/>
      <c r="G19" s="21"/>
      <c r="H19" s="21"/>
      <c r="I19" s="20"/>
    </row>
    <row r="20" spans="2:9" ht="11.25">
      <c r="B20" s="14"/>
      <c r="C20" s="14"/>
      <c r="D20" s="14"/>
      <c r="E20" s="1" t="s">
        <v>20</v>
      </c>
      <c r="F20" s="27">
        <f>COUNTA(F15:F19)</f>
        <v>3</v>
      </c>
      <c r="G20" s="28">
        <f>SUM(G15:G19)</f>
        <v>0.5</v>
      </c>
      <c r="H20" s="29">
        <f>SUM(H15:H19)</f>
        <v>0.5</v>
      </c>
      <c r="I20" s="27">
        <f>COUNTA(I15:I19)</f>
        <v>1</v>
      </c>
    </row>
    <row r="21" spans="2:9" ht="11.25">
      <c r="B21" s="6" t="s">
        <v>31</v>
      </c>
      <c r="C21" s="6"/>
      <c r="D21" s="6"/>
      <c r="E21" s="16"/>
      <c r="F21" s="20"/>
      <c r="G21" s="21"/>
      <c r="H21" s="21"/>
      <c r="I21" s="20"/>
    </row>
    <row r="22" spans="2:9" ht="11.25">
      <c r="B22" s="31" t="s">
        <v>46</v>
      </c>
      <c r="C22" s="31"/>
      <c r="D22" s="31"/>
      <c r="E22" s="51" t="s">
        <v>55</v>
      </c>
      <c r="F22" s="25" t="s">
        <v>15</v>
      </c>
      <c r="G22" s="50"/>
      <c r="H22" s="50">
        <v>0.2</v>
      </c>
      <c r="I22" s="20"/>
    </row>
    <row r="23" spans="2:9" ht="11.25">
      <c r="B23" s="31" t="s">
        <v>73</v>
      </c>
      <c r="C23" s="31"/>
      <c r="D23" s="31"/>
      <c r="E23" s="51" t="s">
        <v>74</v>
      </c>
      <c r="F23" s="25" t="s">
        <v>15</v>
      </c>
      <c r="G23" s="50">
        <v>0.2</v>
      </c>
      <c r="H23" s="32"/>
      <c r="I23" s="20"/>
    </row>
    <row r="24" spans="2:9" ht="11.25">
      <c r="B24" s="31" t="s">
        <v>76</v>
      </c>
      <c r="C24" s="31"/>
      <c r="D24" s="31"/>
      <c r="E24" s="51" t="s">
        <v>77</v>
      </c>
      <c r="F24" s="25" t="s">
        <v>15</v>
      </c>
      <c r="G24" s="50"/>
      <c r="H24" s="50">
        <v>0.2</v>
      </c>
      <c r="I24" s="20"/>
    </row>
    <row r="25" spans="2:9" ht="11.25">
      <c r="B25" s="31" t="s">
        <v>71</v>
      </c>
      <c r="C25" s="31"/>
      <c r="D25" s="31"/>
      <c r="E25" s="51" t="s">
        <v>72</v>
      </c>
      <c r="F25" s="25" t="s">
        <v>15</v>
      </c>
      <c r="G25" s="50"/>
      <c r="H25" s="50">
        <v>0.2</v>
      </c>
      <c r="I25" s="20"/>
    </row>
    <row r="26" spans="2:9" ht="11.25">
      <c r="B26" s="31" t="s">
        <v>56</v>
      </c>
      <c r="C26" s="31"/>
      <c r="D26" s="31"/>
      <c r="E26" s="51" t="s">
        <v>57</v>
      </c>
      <c r="F26" s="25" t="s">
        <v>15</v>
      </c>
      <c r="G26" s="50">
        <v>0.2</v>
      </c>
      <c r="H26" s="50"/>
      <c r="I26" s="20"/>
    </row>
    <row r="27" spans="2:9" ht="8.25" customHeight="1">
      <c r="B27" s="14"/>
      <c r="C27" s="14"/>
      <c r="D27" s="14"/>
      <c r="E27" s="16"/>
      <c r="F27" s="20"/>
      <c r="G27" s="21"/>
      <c r="H27" s="21"/>
      <c r="I27" s="20"/>
    </row>
    <row r="28" spans="2:9" ht="11.25">
      <c r="B28" s="14"/>
      <c r="C28" s="14"/>
      <c r="D28" s="14"/>
      <c r="E28" s="1" t="s">
        <v>20</v>
      </c>
      <c r="F28" s="27">
        <f>COUNTA(F21:F27)</f>
        <v>5</v>
      </c>
      <c r="G28" s="28">
        <f>SUM(G21:G27)</f>
        <v>0.4</v>
      </c>
      <c r="H28" s="29">
        <f>SUM(H21:H27)</f>
        <v>0.6000000000000001</v>
      </c>
      <c r="I28" s="27">
        <f>COUNTA(I21:I27)</f>
        <v>0</v>
      </c>
    </row>
    <row r="29" spans="2:9" ht="11.25">
      <c r="B29" s="6" t="s">
        <v>12</v>
      </c>
      <c r="C29" s="6"/>
      <c r="D29" s="6"/>
      <c r="E29" s="16"/>
      <c r="F29" s="20"/>
      <c r="G29" s="21"/>
      <c r="H29" s="21"/>
      <c r="I29" s="20"/>
    </row>
    <row r="30" spans="2:9" ht="11.25">
      <c r="B30" s="31" t="s">
        <v>36</v>
      </c>
      <c r="C30" s="31"/>
      <c r="D30" s="31"/>
      <c r="E30" s="51" t="s">
        <v>40</v>
      </c>
      <c r="F30" s="25" t="s">
        <v>15</v>
      </c>
      <c r="G30" s="50">
        <v>0.25</v>
      </c>
      <c r="H30" s="50"/>
      <c r="I30" s="20"/>
    </row>
    <row r="31" spans="2:9" ht="11.25">
      <c r="B31" s="31" t="s">
        <v>66</v>
      </c>
      <c r="C31" s="31"/>
      <c r="D31" s="31"/>
      <c r="E31" s="51" t="s">
        <v>65</v>
      </c>
      <c r="F31" s="25" t="s">
        <v>15</v>
      </c>
      <c r="G31" s="50">
        <v>0.25</v>
      </c>
      <c r="H31" s="50"/>
      <c r="I31" s="20"/>
    </row>
    <row r="32" spans="2:9" ht="11.25">
      <c r="B32" s="31" t="s">
        <v>63</v>
      </c>
      <c r="C32" s="31"/>
      <c r="D32" s="31"/>
      <c r="E32" s="51" t="s">
        <v>64</v>
      </c>
      <c r="F32" s="25" t="s">
        <v>15</v>
      </c>
      <c r="G32" s="50">
        <v>0.25</v>
      </c>
      <c r="H32" s="50"/>
      <c r="I32" s="20"/>
    </row>
    <row r="33" spans="2:9" ht="11.25">
      <c r="B33" s="31" t="s">
        <v>38</v>
      </c>
      <c r="C33" s="31"/>
      <c r="D33" s="31"/>
      <c r="E33" s="51" t="s">
        <v>39</v>
      </c>
      <c r="F33" s="25" t="s">
        <v>15</v>
      </c>
      <c r="G33" s="50">
        <v>0.25</v>
      </c>
      <c r="H33" s="32"/>
      <c r="I33" s="20"/>
    </row>
    <row r="34" spans="2:9" ht="7.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7">
        <f>COUNTA(F29:F34)</f>
        <v>4</v>
      </c>
      <c r="G35" s="28">
        <f>SUM(G29:G34)</f>
        <v>1</v>
      </c>
      <c r="H35" s="29">
        <f>SUM(H29:H34)</f>
        <v>0</v>
      </c>
      <c r="I35" s="27">
        <f>COUNTA(I29:I34)</f>
        <v>0</v>
      </c>
    </row>
    <row r="36" spans="2:9" ht="11.25">
      <c r="B36" s="6" t="s">
        <v>9</v>
      </c>
      <c r="C36" s="14"/>
      <c r="D36" s="14"/>
      <c r="E36" s="16"/>
      <c r="F36" s="20"/>
      <c r="G36" s="21"/>
      <c r="H36" s="21"/>
      <c r="I36" s="20"/>
    </row>
    <row r="37" spans="2:9" ht="11.25">
      <c r="B37" s="31" t="s">
        <v>41</v>
      </c>
      <c r="C37" s="31"/>
      <c r="D37" s="31"/>
      <c r="E37" s="51" t="s">
        <v>58</v>
      </c>
      <c r="F37" s="25" t="s">
        <v>15</v>
      </c>
      <c r="G37" s="50"/>
      <c r="H37" s="50">
        <v>0.5</v>
      </c>
      <c r="I37" s="20"/>
    </row>
    <row r="38" spans="2:9" ht="11.25">
      <c r="B38" s="31" t="s">
        <v>59</v>
      </c>
      <c r="C38" s="31"/>
      <c r="D38" s="31"/>
      <c r="E38" s="51" t="s">
        <v>60</v>
      </c>
      <c r="F38" s="25" t="s">
        <v>15</v>
      </c>
      <c r="G38" s="50">
        <v>0.5</v>
      </c>
      <c r="H38" s="50"/>
      <c r="I38" s="20"/>
    </row>
    <row r="39" spans="2:9" ht="7.5" customHeight="1">
      <c r="B39" s="14"/>
      <c r="C39" s="14"/>
      <c r="D39" s="14"/>
      <c r="E39" s="16"/>
      <c r="F39" s="20"/>
      <c r="G39" s="21"/>
      <c r="H39" s="21"/>
      <c r="I39" s="20"/>
    </row>
    <row r="40" spans="2:9" ht="11.25">
      <c r="B40" s="16"/>
      <c r="C40" s="14"/>
      <c r="D40" s="14"/>
      <c r="E40" s="1" t="s">
        <v>20</v>
      </c>
      <c r="F40" s="27">
        <f>COUNTA(F36:F38)</f>
        <v>2</v>
      </c>
      <c r="G40" s="28">
        <f>SUM(G36:G38)</f>
        <v>0.5</v>
      </c>
      <c r="H40" s="29">
        <f>SUM(H36:H38)</f>
        <v>0.5</v>
      </c>
      <c r="I40" s="27">
        <f>COUNTA(I36:I38)</f>
        <v>0</v>
      </c>
    </row>
    <row r="41" spans="2:9" ht="11.25">
      <c r="B41" s="6" t="s">
        <v>0</v>
      </c>
      <c r="C41" s="6"/>
      <c r="D41" s="6"/>
      <c r="E41" s="16"/>
      <c r="F41" s="20"/>
      <c r="G41" s="21"/>
      <c r="H41" s="21"/>
      <c r="I41" s="20"/>
    </row>
    <row r="42" spans="2:9" ht="11.25">
      <c r="B42" s="31" t="s">
        <v>47</v>
      </c>
      <c r="C42" s="31"/>
      <c r="D42" s="31"/>
      <c r="E42" s="51" t="s">
        <v>48</v>
      </c>
      <c r="F42" s="25" t="s">
        <v>15</v>
      </c>
      <c r="G42" s="50">
        <v>0.3333333333333333</v>
      </c>
      <c r="H42" s="50"/>
      <c r="I42" s="20"/>
    </row>
    <row r="43" spans="2:9" ht="11.25">
      <c r="B43" s="31" t="s">
        <v>67</v>
      </c>
      <c r="C43" s="31"/>
      <c r="D43" s="31"/>
      <c r="E43" s="51" t="s">
        <v>68</v>
      </c>
      <c r="F43" s="25" t="s">
        <v>15</v>
      </c>
      <c r="G43" s="50">
        <v>0.3333333333333333</v>
      </c>
      <c r="H43" s="50"/>
      <c r="I43" s="20"/>
    </row>
    <row r="44" spans="2:9" ht="11.25">
      <c r="B44" s="31" t="s">
        <v>50</v>
      </c>
      <c r="C44" s="31"/>
      <c r="D44" s="31"/>
      <c r="E44" s="51" t="s">
        <v>51</v>
      </c>
      <c r="F44" s="25" t="s">
        <v>15</v>
      </c>
      <c r="G44" s="50">
        <v>0.3333333333333333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11.25">
      <c r="B46" s="14"/>
      <c r="C46" s="14"/>
      <c r="D46" s="14"/>
      <c r="E46" s="1" t="s">
        <v>20</v>
      </c>
      <c r="F46" s="27">
        <f>COUNTA(F41:F45)</f>
        <v>3</v>
      </c>
      <c r="G46" s="28">
        <f>SUM(G41:G45)</f>
        <v>1</v>
      </c>
      <c r="H46" s="29">
        <f>SUM(H41:H45)</f>
        <v>0</v>
      </c>
      <c r="I46" s="27">
        <f>COUNTA(I41:I45)</f>
        <v>0</v>
      </c>
    </row>
    <row r="47" spans="2:9" ht="11.25">
      <c r="B47" s="6" t="s">
        <v>11</v>
      </c>
      <c r="C47" s="6"/>
      <c r="D47" s="6"/>
      <c r="E47" s="6"/>
      <c r="F47" s="6"/>
      <c r="G47" s="30"/>
      <c r="H47" s="30"/>
      <c r="I47" s="20"/>
    </row>
    <row r="48" spans="2:9" ht="11.25">
      <c r="B48" s="31" t="s">
        <v>43</v>
      </c>
      <c r="C48" s="31"/>
      <c r="D48" s="31"/>
      <c r="E48" s="51" t="s">
        <v>62</v>
      </c>
      <c r="F48" s="25" t="s">
        <v>15</v>
      </c>
      <c r="G48" s="50"/>
      <c r="H48" s="50">
        <v>1</v>
      </c>
      <c r="I48" s="20"/>
    </row>
    <row r="49" spans="2:9" ht="11.25">
      <c r="B49" s="31" t="s">
        <v>37</v>
      </c>
      <c r="C49" s="31"/>
      <c r="D49" s="31"/>
      <c r="E49" s="51" t="s">
        <v>52</v>
      </c>
      <c r="F49" s="25" t="s">
        <v>15</v>
      </c>
      <c r="G49" s="50"/>
      <c r="H49" s="50"/>
      <c r="I49" s="20" t="s">
        <v>21</v>
      </c>
    </row>
    <row r="50" spans="2:9" ht="7.5" customHeight="1">
      <c r="B50" s="14"/>
      <c r="C50" s="14"/>
      <c r="D50" s="14"/>
      <c r="E50" s="16"/>
      <c r="F50" s="20"/>
      <c r="G50" s="21"/>
      <c r="H50" s="21"/>
      <c r="I50" s="20"/>
    </row>
    <row r="51" spans="2:9" ht="11.25">
      <c r="B51" s="14"/>
      <c r="C51" s="14"/>
      <c r="D51" s="14"/>
      <c r="E51" s="1" t="s">
        <v>20</v>
      </c>
      <c r="F51" s="27">
        <f>COUNTA(F47:F50)</f>
        <v>2</v>
      </c>
      <c r="G51" s="28">
        <f>SUM(G47:G50)</f>
        <v>0</v>
      </c>
      <c r="H51" s="29">
        <f>SUM(H47:H50)</f>
        <v>1</v>
      </c>
      <c r="I51" s="27">
        <f>COUNTA(I47:I50)</f>
        <v>1</v>
      </c>
    </row>
    <row r="52" spans="2:9" ht="11.25">
      <c r="B52" s="6" t="s">
        <v>8</v>
      </c>
      <c r="C52" s="14"/>
      <c r="D52" s="14"/>
      <c r="E52" s="37"/>
      <c r="F52" s="8"/>
      <c r="G52" s="38"/>
      <c r="H52" s="39"/>
      <c r="I52" s="11"/>
    </row>
    <row r="53" spans="2:9" ht="11.25">
      <c r="B53" s="16"/>
      <c r="C53" s="14"/>
      <c r="D53" s="14"/>
      <c r="E53" s="16"/>
      <c r="F53" s="8"/>
      <c r="G53" s="40"/>
      <c r="H53" s="40"/>
      <c r="I53" s="41" t="s">
        <v>7</v>
      </c>
    </row>
    <row r="54" spans="2:9" ht="12" thickBot="1">
      <c r="B54" s="16"/>
      <c r="C54" s="6"/>
      <c r="D54" s="6"/>
      <c r="E54" s="1" t="s">
        <v>20</v>
      </c>
      <c r="F54" s="27">
        <f>F14+F20+F51+F46+F28+F40+F35</f>
        <v>20</v>
      </c>
      <c r="G54" s="42">
        <f>G14+G20+G51+G46+G28+G40+G35</f>
        <v>3.4</v>
      </c>
      <c r="H54" s="42">
        <f>H14+H20+H51+H46+H28+H40+H35</f>
        <v>3.6</v>
      </c>
      <c r="I54" s="27">
        <f>I14+I20+I51+I46+I28+I40+I35</f>
        <v>2</v>
      </c>
    </row>
    <row r="55" spans="2:9" ht="12.75" thickBot="1" thickTop="1">
      <c r="B55" s="43"/>
      <c r="C55" s="16"/>
      <c r="D55" s="16"/>
      <c r="E55" s="16"/>
      <c r="F55" s="1" t="s">
        <v>5</v>
      </c>
      <c r="G55" s="44">
        <f>IF((G54+H54)=0,"",G54/(G54+H54))</f>
        <v>0.4857142857142857</v>
      </c>
      <c r="H55" s="44">
        <f>IF((G54+H54)=0,"",H54/(G54+H54))</f>
        <v>0.5142857142857143</v>
      </c>
      <c r="I55" s="19"/>
    </row>
    <row r="56" spans="2:9" ht="12" thickTop="1">
      <c r="B56" s="43"/>
      <c r="C56" s="16"/>
      <c r="D56" s="16"/>
      <c r="E56" s="16"/>
      <c r="F56" s="8"/>
      <c r="G56" s="8"/>
      <c r="H56" s="8"/>
      <c r="I56" s="11"/>
    </row>
    <row r="58" ht="12" hidden="1" thickBot="1">
      <c r="B58" s="46" t="s">
        <v>25</v>
      </c>
    </row>
    <row r="59" ht="12" hidden="1" thickTop="1">
      <c r="B59" s="47" t="s">
        <v>18</v>
      </c>
    </row>
    <row r="60" ht="11.25" hidden="1">
      <c r="B60" s="47" t="s">
        <v>17</v>
      </c>
    </row>
    <row r="61" ht="11.25" hidden="1">
      <c r="B61" s="48" t="s">
        <v>19</v>
      </c>
    </row>
    <row r="62" ht="11.25" hidden="1"/>
    <row r="63" ht="12" hidden="1" thickBot="1">
      <c r="B63" s="46" t="s">
        <v>26</v>
      </c>
    </row>
    <row r="64" ht="12" hidden="1" thickTop="1">
      <c r="B64" s="47" t="s">
        <v>23</v>
      </c>
    </row>
    <row r="65" ht="11.25" hidden="1">
      <c r="B65" s="62" t="s">
        <v>24</v>
      </c>
    </row>
    <row r="66" ht="11.25" hidden="1"/>
    <row r="67" ht="12" hidden="1" thickBot="1">
      <c r="B67" s="46" t="s">
        <v>27</v>
      </c>
    </row>
    <row r="68" ht="12" hidden="1" thickTop="1">
      <c r="B68" s="47" t="s">
        <v>21</v>
      </c>
    </row>
    <row r="69" ht="11.25" hidden="1">
      <c r="B69" s="48"/>
    </row>
    <row r="70" ht="11.25" hidden="1"/>
    <row r="71" ht="12" hidden="1" thickBot="1">
      <c r="B71" s="46" t="s">
        <v>28</v>
      </c>
    </row>
    <row r="72" ht="12" hidden="1" thickTop="1">
      <c r="B72" s="47" t="s">
        <v>15</v>
      </c>
    </row>
    <row r="73" ht="11.25" hidden="1">
      <c r="B73" s="48"/>
    </row>
    <row r="74" ht="11.25" hidden="1"/>
    <row r="75" ht="12" hidden="1" thickBot="1">
      <c r="B75" s="46" t="s">
        <v>29</v>
      </c>
    </row>
    <row r="76" ht="12" hidden="1" thickTop="1">
      <c r="B76" s="47" t="s">
        <v>15</v>
      </c>
    </row>
    <row r="77" ht="11.25" hidden="1">
      <c r="B77" s="48"/>
    </row>
    <row r="78" ht="11.25" hidden="1"/>
    <row r="79" ht="12" hidden="1" thickBot="1">
      <c r="B79" s="46" t="s">
        <v>30</v>
      </c>
    </row>
    <row r="80" ht="12" hidden="1" thickTop="1">
      <c r="B80" s="47">
        <v>1</v>
      </c>
    </row>
    <row r="81" ht="11.25" hidden="1">
      <c r="B81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0:I50 F41:I41 F29:I29 F27:I27 F19:I19 F21:I21 F36:I36 F34:I34 F45:I45 I47 I10 F13:I13 F15:I15">
      <formula1>#REF!</formula1>
    </dataValidation>
    <dataValidation type="list" showInputMessage="1" showErrorMessage="1" sqref="F30:F33 F48:F49 F16:F18 F22:F26 F37:F39 F42:F44">
      <formula1>$B$72:$B$73</formula1>
    </dataValidation>
    <dataValidation type="list" showInputMessage="1" showErrorMessage="1" sqref="I30:I33 I48:I49 I16:I18 I22:I26 I11:I12 I37:I39 I42:I44">
      <formula1>$B$68:$B$69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allowBlank="1" showInputMessage="1" showErrorMessage="1" sqref="F11:F12">
      <formula1>$B$72:$B$73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Suzy Clifton </cp:lastModifiedBy>
  <cp:lastPrinted>2001-05-29T14:33:52Z</cp:lastPrinted>
  <dcterms:created xsi:type="dcterms:W3CDTF">2000-03-13T15:50:20Z</dcterms:created>
  <dcterms:modified xsi:type="dcterms:W3CDTF">2019-05-06T14:02:41Z</dcterms:modified>
  <cp:category/>
  <cp:version/>
  <cp:contentType/>
  <cp:contentStatus/>
</cp:coreProperties>
</file>