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eak Ave Capacity Contributions (Wind, Solar, PUN, DC-tie, Hydro)\Posted Peak Ave Capacity Percentage Files\2018\2018_November Updates\"/>
    </mc:Choice>
  </mc:AlternateContent>
  <bookViews>
    <workbookView xWindow="-15" yWindow="420" windowWidth="28830" windowHeight="7725"/>
  </bookViews>
  <sheets>
    <sheet name="Summary" sheetId="17" r:id="rId1"/>
    <sheet name="Graphs" sheetId="38" r:id="rId2"/>
    <sheet name="S2018" sheetId="37" r:id="rId3"/>
  </sheets>
  <calcPr calcId="152511"/>
</workbook>
</file>

<file path=xl/calcChain.xml><?xml version="1.0" encoding="utf-8"?>
<calcChain xmlns="http://schemas.openxmlformats.org/spreadsheetml/2006/main">
  <c r="E5" i="17" l="1"/>
  <c r="C6" i="17" l="1"/>
  <c r="C11" i="38" l="1"/>
  <c r="D11" i="38"/>
  <c r="E11" i="38"/>
  <c r="C5" i="37" l="1"/>
  <c r="D5" i="37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R5" i="37"/>
  <c r="S5" i="37"/>
  <c r="T5" i="37"/>
  <c r="U5" i="37"/>
  <c r="B6" i="37"/>
  <c r="B5" i="37"/>
  <c r="E4" i="38" l="1"/>
  <c r="D4" i="38"/>
  <c r="C4" i="38"/>
</calcChain>
</file>

<file path=xl/sharedStrings.xml><?xml version="1.0" encoding="utf-8"?>
<sst xmlns="http://schemas.openxmlformats.org/spreadsheetml/2006/main" count="47" uniqueCount="47">
  <si>
    <t>SEASON</t>
  </si>
  <si>
    <t>CAPACITY FACTOR</t>
  </si>
  <si>
    <t>CAPACITY FACTOR AVG</t>
  </si>
  <si>
    <t>Year</t>
  </si>
  <si>
    <t>HOUR</t>
  </si>
  <si>
    <t>ERCOT LOAD (MW)</t>
  </si>
  <si>
    <t>Top Twenty Peak Hours for Each year</t>
  </si>
  <si>
    <t>SOLAR HSL (MW)</t>
  </si>
  <si>
    <t>SOLAR CAPACITY (MW)</t>
  </si>
  <si>
    <t>SOLARPEAKPCT Values *</t>
  </si>
  <si>
    <t>High</t>
  </si>
  <si>
    <t>Low</t>
  </si>
  <si>
    <t>Average</t>
  </si>
  <si>
    <t>Capacity Factors</t>
  </si>
  <si>
    <t>PEAK AVERAGE SOLAR CAPACITY PERCENTAGES, SUMMER PEAK SEASONS</t>
  </si>
  <si>
    <t>HISTORICAL SOLAR CAPACITY CONTRIBUTION - SUMMER PEAK SEASON</t>
  </si>
  <si>
    <t>Summer 2012-2017</t>
  </si>
  <si>
    <t>Summer 2012</t>
  </si>
  <si>
    <t>Summer 2013</t>
  </si>
  <si>
    <t>Summer 2014</t>
  </si>
  <si>
    <t>Summer 2015</t>
  </si>
  <si>
    <t>Summer 2016</t>
  </si>
  <si>
    <t>Summer 2017</t>
  </si>
  <si>
    <t>Summer Peak Ave. Solar Capacity Percentages</t>
  </si>
  <si>
    <t>2018-7-18 HE16</t>
  </si>
  <si>
    <t>2018-7-18 HE17</t>
  </si>
  <si>
    <t>2018-7-18 HE18</t>
  </si>
  <si>
    <t>2018-7-18 HE19</t>
  </si>
  <si>
    <t>2018-7-19 HE15</t>
  </si>
  <si>
    <t>2018-7-19 HE16</t>
  </si>
  <si>
    <t>2018-7-19 HE17</t>
  </si>
  <si>
    <t>2018-7-19 HE18</t>
  </si>
  <si>
    <t>2018-7-19 HE19</t>
  </si>
  <si>
    <t>2018-7-20 HE16</t>
  </si>
  <si>
    <t>2018-7-20 HE17</t>
  </si>
  <si>
    <t>2018-7-20 HE18</t>
  </si>
  <si>
    <t>2018-7-20 HE19</t>
  </si>
  <si>
    <t>2018-7-22 HE17</t>
  </si>
  <si>
    <t>2018-7-22 HE18</t>
  </si>
  <si>
    <t>2018-7-23 HE15</t>
  </si>
  <si>
    <t>2018-7-23 HE16</t>
  </si>
  <si>
    <t>2018-7-23 HE17</t>
  </si>
  <si>
    <t>2018-7-23 HE18</t>
  </si>
  <si>
    <t>2018-7-23 HE19</t>
  </si>
  <si>
    <t>Summer 2018</t>
  </si>
  <si>
    <t>SUMMER 2018</t>
  </si>
  <si>
    <t>* The methodology for calculating SOLARPEAKPCT values is outlined in ERCOT Protocol Section 3.2.6.2.2. See:http://www.ercot.com/content/wcm/current_guides/53528/03-090118_Nodal.docx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</si>
</sst>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[h]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4" applyNumberFormat="0" applyFont="0" applyAlignment="0" applyProtection="0"/>
    <xf numFmtId="0" fontId="12" fillId="3" borderId="4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2" applyNumberFormat="1" applyFont="1"/>
    <xf numFmtId="164" fontId="5" fillId="0" borderId="0" xfId="2" applyNumberFormat="1" applyFont="1"/>
    <xf numFmtId="9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/>
    <xf numFmtId="164" fontId="7" fillId="0" borderId="0" xfId="2" applyNumberFormat="1" applyFont="1"/>
    <xf numFmtId="0" fontId="8" fillId="2" borderId="1" xfId="0" applyFont="1" applyFill="1" applyBorder="1" applyAlignment="1">
      <alignment horizontal="center" vertical="center"/>
    </xf>
    <xf numFmtId="0" fontId="13" fillId="0" borderId="0" xfId="0" applyFont="1"/>
    <xf numFmtId="49" fontId="13" fillId="0" borderId="0" xfId="2" applyNumberFormat="1" applyFont="1"/>
    <xf numFmtId="9" fontId="13" fillId="0" borderId="1" xfId="2" applyNumberFormat="1" applyFont="1" applyBorder="1"/>
    <xf numFmtId="0" fontId="8" fillId="2" borderId="2" xfId="0" applyFont="1" applyFill="1" applyBorder="1" applyAlignment="1">
      <alignment horizontal="left" vertical="center"/>
    </xf>
    <xf numFmtId="164" fontId="7" fillId="0" borderId="0" xfId="2" applyNumberFormat="1" applyFont="1" applyAlignment="1">
      <alignment vertical="top" wrapText="1"/>
    </xf>
    <xf numFmtId="9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14" fontId="7" fillId="0" borderId="0" xfId="0" applyNumberFormat="1" applyFont="1"/>
    <xf numFmtId="14" fontId="0" fillId="0" borderId="0" xfId="0" applyNumberFormat="1"/>
    <xf numFmtId="164" fontId="7" fillId="0" borderId="0" xfId="0" applyNumberFormat="1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7" fillId="0" borderId="0" xfId="2" applyNumberFormat="1" applyFont="1" applyFill="1"/>
    <xf numFmtId="166" fontId="2" fillId="0" borderId="0" xfId="0" applyNumberFormat="1" applyFont="1"/>
    <xf numFmtId="0" fontId="2" fillId="0" borderId="0" xfId="0" applyFont="1" applyFill="1"/>
    <xf numFmtId="0" fontId="0" fillId="0" borderId="0" xfId="0" applyFill="1"/>
    <xf numFmtId="167" fontId="0" fillId="0" borderId="0" xfId="0" applyNumberFormat="1" applyFill="1"/>
    <xf numFmtId="0" fontId="0" fillId="0" borderId="0" xfId="0" applyNumberFormat="1" applyFill="1"/>
    <xf numFmtId="167" fontId="0" fillId="0" borderId="0" xfId="0" applyNumberFormat="1"/>
    <xf numFmtId="9" fontId="1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9" fontId="6" fillId="0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64" fontId="7" fillId="0" borderId="0" xfId="2" applyNumberFormat="1" applyFont="1" applyAlignment="1">
      <alignment horizontal="left" vertical="top" wrapText="1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 b="0"/>
              <a:t>ERCOT</a:t>
            </a:r>
            <a:r>
              <a:rPr lang="en-US" sz="1050" b="0" baseline="0"/>
              <a:t> Solar- Historical Summer Capacity Factors - Top 20 Hours</a:t>
            </a:r>
            <a:endParaRPr lang="en-US" sz="1050" b="0"/>
          </a:p>
        </c:rich>
      </c:tx>
      <c:layout/>
      <c:overlay val="0"/>
    </c:title>
    <c:autoTitleDeleted val="0"/>
    <c:plotArea>
      <c:layout/>
      <c:stockChart>
        <c:ser>
          <c:idx val="0"/>
          <c:order val="0"/>
          <c:tx>
            <c:strRef>
              <c:f>Graphs!$C$3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Graphs!$B$4:$B$11</c:f>
              <c:strCache>
                <c:ptCount val="8"/>
                <c:pt idx="0">
                  <c:v>Summer 2012-2017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  <c:pt idx="5">
                  <c:v>Summer 2016</c:v>
                </c:pt>
                <c:pt idx="6">
                  <c:v>Summer 2017</c:v>
                </c:pt>
                <c:pt idx="7">
                  <c:v>Summer 2018</c:v>
                </c:pt>
              </c:strCache>
            </c:strRef>
          </c:cat>
          <c:val>
            <c:numRef>
              <c:f>Graphs!$C$4:$C$11</c:f>
              <c:numCache>
                <c:formatCode>0.0%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0.879525593008739</c:v>
                </c:pt>
                <c:pt idx="3">
                  <c:v>0.89687278913498891</c:v>
                </c:pt>
                <c:pt idx="4">
                  <c:v>0.94958280662141448</c:v>
                </c:pt>
                <c:pt idx="5">
                  <c:v>0.85332714830578382</c:v>
                </c:pt>
                <c:pt idx="6">
                  <c:v>0.90351505959448153</c:v>
                </c:pt>
                <c:pt idx="7">
                  <c:v>0.87248292147503181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Graphs!$D$3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Graphs!$B$4:$B$11</c:f>
              <c:strCache>
                <c:ptCount val="8"/>
                <c:pt idx="0">
                  <c:v>Summer 2012-2017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  <c:pt idx="5">
                  <c:v>Summer 2016</c:v>
                </c:pt>
                <c:pt idx="6">
                  <c:v>Summer 2017</c:v>
                </c:pt>
                <c:pt idx="7">
                  <c:v>Summer 2018</c:v>
                </c:pt>
              </c:strCache>
            </c:strRef>
          </c:cat>
          <c:val>
            <c:numRef>
              <c:f>Graphs!$D$4:$D$11</c:f>
              <c:numCache>
                <c:formatCode>0.0%</c:formatCode>
                <c:ptCount val="8"/>
                <c:pt idx="0">
                  <c:v>0.44385152245970738</c:v>
                </c:pt>
                <c:pt idx="1">
                  <c:v>0.65543071161048694</c:v>
                </c:pt>
                <c:pt idx="2">
                  <c:v>0.61079900124843944</c:v>
                </c:pt>
                <c:pt idx="3">
                  <c:v>0.57557690306389986</c:v>
                </c:pt>
                <c:pt idx="4">
                  <c:v>0.60126466390146172</c:v>
                </c:pt>
                <c:pt idx="5">
                  <c:v>0.44385152245970738</c:v>
                </c:pt>
                <c:pt idx="6">
                  <c:v>0.52759286042624498</c:v>
                </c:pt>
                <c:pt idx="7">
                  <c:v>0.60295633178925245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0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Graphs!$B$4:$B$11</c:f>
              <c:strCache>
                <c:ptCount val="8"/>
                <c:pt idx="0">
                  <c:v>Summer 2012-2017</c:v>
                </c:pt>
                <c:pt idx="1">
                  <c:v>Summer 2012</c:v>
                </c:pt>
                <c:pt idx="2">
                  <c:v>Summer 2013</c:v>
                </c:pt>
                <c:pt idx="3">
                  <c:v>Summer 2014</c:v>
                </c:pt>
                <c:pt idx="4">
                  <c:v>Summer 2015</c:v>
                </c:pt>
                <c:pt idx="5">
                  <c:v>Summer 2016</c:v>
                </c:pt>
                <c:pt idx="6">
                  <c:v>Summer 2017</c:v>
                </c:pt>
                <c:pt idx="7">
                  <c:v>Summer 2018</c:v>
                </c:pt>
              </c:strCache>
            </c:strRef>
          </c:cat>
          <c:val>
            <c:numRef>
              <c:f>Graphs!$E$4:$E$11</c:f>
              <c:numCache>
                <c:formatCode>0.0%</c:formatCode>
                <c:ptCount val="8"/>
                <c:pt idx="0">
                  <c:v>0.77444838960451334</c:v>
                </c:pt>
                <c:pt idx="1">
                  <c:v>0.80243445692883897</c:v>
                </c:pt>
                <c:pt idx="2">
                  <c:v>0.778620474406991</c:v>
                </c:pt>
                <c:pt idx="3">
                  <c:v>0.798165978915654</c:v>
                </c:pt>
                <c:pt idx="4">
                  <c:v>0.83399845655972904</c:v>
                </c:pt>
                <c:pt idx="5">
                  <c:v>0.66301360747043703</c:v>
                </c:pt>
                <c:pt idx="6">
                  <c:v>0.75243611200626248</c:v>
                </c:pt>
                <c:pt idx="7">
                  <c:v>0.79246964094368066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axId val="835809648"/>
        <c:axId val="835809256"/>
      </c:stockChart>
      <c:catAx>
        <c:axId val="83580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040000"/>
          <a:lstStyle/>
          <a:p>
            <a:pPr>
              <a:defRPr/>
            </a:pPr>
            <a:endParaRPr lang="en-US"/>
          </a:p>
        </c:txPr>
        <c:crossAx val="835809256"/>
        <c:crosses val="autoZero"/>
        <c:auto val="0"/>
        <c:lblAlgn val="ctr"/>
        <c:lblOffset val="100"/>
        <c:noMultiLvlLbl val="0"/>
      </c:catAx>
      <c:valAx>
        <c:axId val="835809256"/>
        <c:scaling>
          <c:orientation val="minMax"/>
          <c:max val="1"/>
          <c:min val="0.4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358096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2</xdr:row>
      <xdr:rowOff>23811</xdr:rowOff>
    </xdr:from>
    <xdr:to>
      <xdr:col>15</xdr:col>
      <xdr:colOff>133350</xdr:colOff>
      <xdr:row>22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Normal="100" workbookViewId="0">
      <selection activeCell="C7" sqref="C7:C12"/>
    </sheetView>
  </sheetViews>
  <sheetFormatPr defaultColWidth="9.140625" defaultRowHeight="15" x14ac:dyDescent="0.25"/>
  <cols>
    <col min="1" max="1" width="4" style="7" customWidth="1"/>
    <col min="2" max="2" width="17.85546875" style="7" customWidth="1"/>
    <col min="3" max="3" width="24.7109375" style="7" customWidth="1"/>
    <col min="4" max="4" width="4.28515625" style="7" customWidth="1"/>
    <col min="5" max="5" width="24.42578125" style="7" customWidth="1"/>
    <col min="6" max="6" width="19.7109375" style="7" bestFit="1" customWidth="1"/>
    <col min="7" max="7" width="17.42578125" style="7" customWidth="1"/>
    <col min="8" max="16384" width="9.140625" style="7"/>
  </cols>
  <sheetData>
    <row r="1" spans="1:25" x14ac:dyDescent="0.25">
      <c r="B1" s="10" t="s">
        <v>14</v>
      </c>
    </row>
    <row r="3" spans="1:25" x14ac:dyDescent="0.25">
      <c r="B3" s="41" t="s">
        <v>23</v>
      </c>
      <c r="C3" s="42"/>
      <c r="D3" s="1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15" customHeight="1" x14ac:dyDescent="0.25">
      <c r="B4" s="13" t="s">
        <v>6</v>
      </c>
      <c r="C4" s="18"/>
      <c r="D4" s="19"/>
      <c r="E4" s="9" t="s">
        <v>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5" x14ac:dyDescent="0.25">
      <c r="B5" s="13" t="s">
        <v>3</v>
      </c>
      <c r="C5" s="9"/>
      <c r="D5" s="20"/>
      <c r="E5" s="12">
        <f>AVERAGE(C$6:C8)</f>
        <v>0.73516108280470582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5" x14ac:dyDescent="0.25">
      <c r="B6" s="16">
        <v>2018</v>
      </c>
      <c r="C6" s="40">
        <f>'S2018'!B6</f>
        <v>0.79246964094368066</v>
      </c>
      <c r="D6" s="2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5" x14ac:dyDescent="0.25">
      <c r="B7" s="16">
        <v>2017</v>
      </c>
      <c r="C7" s="5">
        <v>0.75</v>
      </c>
      <c r="D7" s="1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5" x14ac:dyDescent="0.25">
      <c r="B8" s="16">
        <v>2016</v>
      </c>
      <c r="C8" s="38">
        <v>0.66301360747043681</v>
      </c>
      <c r="D8" s="1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5" ht="14.45" customHeight="1" x14ac:dyDescent="0.25">
      <c r="B9" s="16">
        <v>2015</v>
      </c>
      <c r="C9" s="38">
        <v>0.83399845655972893</v>
      </c>
      <c r="D9" s="15"/>
      <c r="E9" s="43" t="s">
        <v>46</v>
      </c>
      <c r="F9" s="43"/>
      <c r="G9" s="43"/>
      <c r="H9" s="43"/>
      <c r="I9" s="43"/>
      <c r="J9" s="1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5" x14ac:dyDescent="0.25">
      <c r="B10" s="17">
        <v>2014</v>
      </c>
      <c r="C10" s="38">
        <v>0.798165978915654</v>
      </c>
      <c r="E10" s="43"/>
      <c r="F10" s="43"/>
      <c r="G10" s="43"/>
      <c r="H10" s="43"/>
      <c r="I10" s="43"/>
      <c r="J10" s="14"/>
      <c r="K10" s="14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5">
      <c r="B11" s="17">
        <v>2013</v>
      </c>
      <c r="C11" s="38">
        <v>0.77862047440699134</v>
      </c>
      <c r="E11" s="43"/>
      <c r="F11" s="43"/>
      <c r="G11" s="43"/>
      <c r="H11" s="43"/>
      <c r="I11" s="43"/>
      <c r="J11" s="14"/>
      <c r="K11" s="14"/>
    </row>
    <row r="12" spans="1:25" x14ac:dyDescent="0.25">
      <c r="B12" s="17">
        <v>2012</v>
      </c>
      <c r="C12" s="38">
        <v>0.80243445692883919</v>
      </c>
      <c r="F12" s="14"/>
      <c r="G12" s="14"/>
      <c r="H12" s="14"/>
      <c r="I12" s="14"/>
      <c r="J12" s="14"/>
      <c r="K12" s="14"/>
    </row>
    <row r="13" spans="1:25" x14ac:dyDescent="0.25">
      <c r="F13" s="8"/>
    </row>
    <row r="16" spans="1:25" x14ac:dyDescent="0.25">
      <c r="A16" s="11"/>
    </row>
  </sheetData>
  <mergeCells count="2">
    <mergeCell ref="B3:C3"/>
    <mergeCell ref="E9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opLeftCell="A4" workbookViewId="0">
      <selection activeCell="D8" sqref="D8"/>
    </sheetView>
  </sheetViews>
  <sheetFormatPr defaultColWidth="9.140625" defaultRowHeight="15" x14ac:dyDescent="0.25"/>
  <cols>
    <col min="1" max="1" width="3.5703125" style="7" customWidth="1"/>
    <col min="2" max="2" width="27" style="7" bestFit="1" customWidth="1"/>
    <col min="3" max="5" width="9.5703125" style="7" bestFit="1" customWidth="1"/>
    <col min="6" max="16384" width="9.140625" style="7"/>
  </cols>
  <sheetData>
    <row r="1" spans="2:10" x14ac:dyDescent="0.25">
      <c r="B1" s="10" t="s">
        <v>15</v>
      </c>
    </row>
    <row r="3" spans="2:10" x14ac:dyDescent="0.25">
      <c r="B3" s="23" t="s">
        <v>13</v>
      </c>
      <c r="C3" s="24" t="s">
        <v>10</v>
      </c>
      <c r="D3" s="24" t="s">
        <v>11</v>
      </c>
      <c r="E3" s="24" t="s">
        <v>12</v>
      </c>
      <c r="G3" s="25"/>
      <c r="H3" s="26"/>
      <c r="I3" s="26"/>
      <c r="J3" s="26"/>
    </row>
    <row r="4" spans="2:10" x14ac:dyDescent="0.25">
      <c r="B4" s="6" t="s">
        <v>16</v>
      </c>
      <c r="C4" s="31">
        <f>MAX(C5:C11)</f>
        <v>1</v>
      </c>
      <c r="D4" s="31">
        <f>MIN(D5:D11)</f>
        <v>0.44385152245970738</v>
      </c>
      <c r="E4" s="31">
        <f>AVERAGE(E5:E11)</f>
        <v>0.77444838960451334</v>
      </c>
      <c r="G4" s="27"/>
      <c r="H4" s="8"/>
      <c r="I4" s="8"/>
      <c r="J4" s="8"/>
    </row>
    <row r="5" spans="2:10" x14ac:dyDescent="0.25">
      <c r="B5" s="28" t="s">
        <v>17</v>
      </c>
      <c r="C5" s="31">
        <v>1</v>
      </c>
      <c r="D5" s="31">
        <v>0.65543071161048694</v>
      </c>
      <c r="E5" s="31">
        <v>0.80243445692883897</v>
      </c>
    </row>
    <row r="6" spans="2:10" x14ac:dyDescent="0.25">
      <c r="B6" s="28" t="s">
        <v>18</v>
      </c>
      <c r="C6" s="31">
        <v>0.879525593008739</v>
      </c>
      <c r="D6" s="31">
        <v>0.61079900124843944</v>
      </c>
      <c r="E6" s="31">
        <v>0.778620474406991</v>
      </c>
    </row>
    <row r="7" spans="2:10" x14ac:dyDescent="0.25">
      <c r="B7" s="28" t="s">
        <v>19</v>
      </c>
      <c r="C7" s="31">
        <v>0.89687278913498891</v>
      </c>
      <c r="D7" s="31">
        <v>0.57557690306389986</v>
      </c>
      <c r="E7" s="31">
        <v>0.798165978915654</v>
      </c>
    </row>
    <row r="8" spans="2:10" x14ac:dyDescent="0.25">
      <c r="B8" s="28" t="s">
        <v>20</v>
      </c>
      <c r="C8" s="31">
        <v>0.94958280662141448</v>
      </c>
      <c r="D8" s="31">
        <v>0.60126466390146172</v>
      </c>
      <c r="E8" s="31">
        <v>0.83399845655972904</v>
      </c>
    </row>
    <row r="9" spans="2:10" x14ac:dyDescent="0.25">
      <c r="B9" s="28" t="s">
        <v>21</v>
      </c>
      <c r="C9" s="39">
        <v>0.85332714830578382</v>
      </c>
      <c r="D9" s="31">
        <v>0.44385152245970738</v>
      </c>
      <c r="E9" s="31">
        <v>0.66301360747043703</v>
      </c>
    </row>
    <row r="10" spans="2:10" x14ac:dyDescent="0.25">
      <c r="B10" s="28" t="s">
        <v>22</v>
      </c>
      <c r="C10" s="8">
        <v>0.90351505959448153</v>
      </c>
      <c r="D10" s="8">
        <v>0.52759286042624498</v>
      </c>
      <c r="E10" s="8">
        <v>0.75243611200626248</v>
      </c>
    </row>
    <row r="11" spans="2:10" x14ac:dyDescent="0.25">
      <c r="B11" s="28" t="s">
        <v>44</v>
      </c>
      <c r="C11" s="31">
        <f>MAX('S2018'!B5:U5)</f>
        <v>0.87248292147503181</v>
      </c>
      <c r="D11" s="31">
        <f>MIN('S2018'!B5:U5)</f>
        <v>0.60295633178925245</v>
      </c>
      <c r="E11" s="31">
        <f>'S2018'!B6</f>
        <v>0.79246964094368066</v>
      </c>
    </row>
    <row r="22" spans="2:5" x14ac:dyDescent="0.25">
      <c r="B22" s="25"/>
      <c r="C22" s="26"/>
      <c r="D22" s="26"/>
      <c r="E22" s="26"/>
    </row>
    <row r="23" spans="2:5" x14ac:dyDescent="0.25">
      <c r="C23" s="29"/>
      <c r="D23" s="29"/>
      <c r="E23" s="29"/>
    </row>
    <row r="24" spans="2:5" x14ac:dyDescent="0.25">
      <c r="C24" s="29"/>
      <c r="D24" s="29"/>
      <c r="E24" s="29"/>
    </row>
    <row r="25" spans="2:5" x14ac:dyDescent="0.25">
      <c r="C25" s="30"/>
      <c r="D25" s="30"/>
      <c r="E25" s="30"/>
    </row>
    <row r="26" spans="2:5" x14ac:dyDescent="0.25">
      <c r="B26" s="27"/>
      <c r="C26" s="30"/>
      <c r="D26" s="30"/>
      <c r="E26" s="30"/>
    </row>
    <row r="27" spans="2:5" x14ac:dyDescent="0.25">
      <c r="B27" s="27"/>
      <c r="C27" s="30"/>
      <c r="D27" s="30"/>
      <c r="E27" s="30"/>
    </row>
    <row r="28" spans="2:5" x14ac:dyDescent="0.25">
      <c r="B28" s="27"/>
      <c r="C28" s="30"/>
      <c r="D28" s="30"/>
      <c r="E28" s="30"/>
    </row>
    <row r="29" spans="2:5" x14ac:dyDescent="0.25">
      <c r="B29" s="27"/>
      <c r="C29" s="30"/>
      <c r="D29" s="30"/>
      <c r="E29" s="30"/>
    </row>
    <row r="30" spans="2:5" x14ac:dyDescent="0.25">
      <c r="B30" s="27"/>
      <c r="C30" s="30"/>
      <c r="D30" s="30"/>
      <c r="E30" s="30"/>
    </row>
  </sheetData>
  <pageMargins left="0.7" right="0.7" top="0.75" bottom="0.75" header="0.3" footer="0.3"/>
  <pageSetup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B6" sqref="B6"/>
    </sheetView>
  </sheetViews>
  <sheetFormatPr defaultRowHeight="15" x14ac:dyDescent="0.25"/>
  <cols>
    <col min="1" max="1" width="22" bestFit="1" customWidth="1"/>
    <col min="2" max="20" width="14.28515625" bestFit="1" customWidth="1"/>
    <col min="21" max="21" width="15.7109375" bestFit="1" customWidth="1"/>
  </cols>
  <sheetData>
    <row r="1" spans="1:21" x14ac:dyDescent="0.25">
      <c r="A1" s="1" t="s">
        <v>4</v>
      </c>
      <c r="B1" s="33" t="s">
        <v>24</v>
      </c>
      <c r="C1" s="33" t="s">
        <v>25</v>
      </c>
      <c r="D1" s="33" t="s">
        <v>26</v>
      </c>
      <c r="E1" s="33" t="s">
        <v>27</v>
      </c>
      <c r="F1" s="33" t="s">
        <v>28</v>
      </c>
      <c r="G1" s="33" t="s">
        <v>29</v>
      </c>
      <c r="H1" s="33" t="s">
        <v>30</v>
      </c>
      <c r="I1" s="33" t="s">
        <v>31</v>
      </c>
      <c r="J1" s="33" t="s">
        <v>32</v>
      </c>
      <c r="K1" s="33" t="s">
        <v>33</v>
      </c>
      <c r="L1" s="33" t="s">
        <v>34</v>
      </c>
      <c r="M1" s="33" t="s">
        <v>35</v>
      </c>
      <c r="N1" s="33" t="s">
        <v>36</v>
      </c>
      <c r="O1" s="33" t="s">
        <v>37</v>
      </c>
      <c r="P1" s="33" t="s">
        <v>38</v>
      </c>
      <c r="Q1" s="33" t="s">
        <v>39</v>
      </c>
      <c r="R1" s="33" t="s">
        <v>40</v>
      </c>
      <c r="S1" s="33" t="s">
        <v>41</v>
      </c>
      <c r="T1" s="33" t="s">
        <v>42</v>
      </c>
      <c r="U1" s="22" t="s">
        <v>43</v>
      </c>
    </row>
    <row r="2" spans="1:21" x14ac:dyDescent="0.25">
      <c r="A2" s="1" t="s">
        <v>5</v>
      </c>
      <c r="B2" s="22">
        <v>71621</v>
      </c>
      <c r="C2" s="22">
        <v>72398</v>
      </c>
      <c r="D2" s="22">
        <v>72289</v>
      </c>
      <c r="E2" s="22">
        <v>71159</v>
      </c>
      <c r="F2" s="22">
        <v>71635</v>
      </c>
      <c r="G2" s="22">
        <v>72900</v>
      </c>
      <c r="H2" s="22">
        <v>73473</v>
      </c>
      <c r="I2" s="22">
        <v>73298</v>
      </c>
      <c r="J2" s="22">
        <v>72228</v>
      </c>
      <c r="K2" s="22">
        <v>72343</v>
      </c>
      <c r="L2" s="22">
        <v>72956</v>
      </c>
      <c r="M2" s="22">
        <v>72681</v>
      </c>
      <c r="N2" s="22">
        <v>71115</v>
      </c>
      <c r="O2" s="22">
        <v>71290</v>
      </c>
      <c r="P2" s="22">
        <v>71578</v>
      </c>
      <c r="Q2" s="22">
        <v>72098</v>
      </c>
      <c r="R2" s="22">
        <v>73058</v>
      </c>
      <c r="S2" s="22">
        <v>73029</v>
      </c>
      <c r="T2" s="22">
        <v>72565</v>
      </c>
      <c r="U2" s="22">
        <v>71123</v>
      </c>
    </row>
    <row r="3" spans="1:21" x14ac:dyDescent="0.25">
      <c r="A3" s="2" t="s">
        <v>7</v>
      </c>
      <c r="B3" s="32">
        <v>1099.5902259349825</v>
      </c>
      <c r="C3" s="32">
        <v>1093.38001704216</v>
      </c>
      <c r="D3" s="32">
        <v>1054.3380174636843</v>
      </c>
      <c r="E3" s="32">
        <v>935.14721536636364</v>
      </c>
      <c r="F3" s="32">
        <v>994.63321026166295</v>
      </c>
      <c r="G3" s="32">
        <v>1014.0090558528899</v>
      </c>
      <c r="H3" s="32">
        <v>995.78568101798521</v>
      </c>
      <c r="I3" s="32">
        <v>935.97287372748065</v>
      </c>
      <c r="J3" s="32">
        <v>847.31686238447833</v>
      </c>
      <c r="K3" s="32">
        <v>1064.2780709266663</v>
      </c>
      <c r="L3" s="32">
        <v>1046.0114695231118</v>
      </c>
      <c r="M3" s="32">
        <v>1019.9541675249734</v>
      </c>
      <c r="N3" s="32">
        <v>927.1523312727611</v>
      </c>
      <c r="O3" s="32">
        <v>1067.6193124453227</v>
      </c>
      <c r="P3" s="32">
        <v>1040.7190458774564</v>
      </c>
      <c r="Q3" s="32">
        <v>1079.1125033696494</v>
      </c>
      <c r="R3" s="32">
        <v>1066.6062972545624</v>
      </c>
      <c r="S3" s="32">
        <v>1002.8356578350065</v>
      </c>
      <c r="T3" s="32">
        <v>930.62188959121715</v>
      </c>
      <c r="U3" s="32">
        <v>759.90586495399486</v>
      </c>
    </row>
    <row r="4" spans="1:21" x14ac:dyDescent="0.25">
      <c r="A4" s="2" t="s">
        <v>8</v>
      </c>
      <c r="B4" s="1">
        <v>1260.3</v>
      </c>
      <c r="C4" s="1">
        <v>1260.3</v>
      </c>
      <c r="D4" s="1">
        <v>1260.3</v>
      </c>
      <c r="E4" s="1">
        <v>1260.3</v>
      </c>
      <c r="F4" s="1">
        <v>1260.3</v>
      </c>
      <c r="G4" s="1">
        <v>1260.3</v>
      </c>
      <c r="H4" s="1">
        <v>1260.3</v>
      </c>
      <c r="I4" s="1">
        <v>1260.3</v>
      </c>
      <c r="J4" s="1">
        <v>1260.3</v>
      </c>
      <c r="K4" s="1">
        <v>1260.3</v>
      </c>
      <c r="L4" s="1">
        <v>1260.3</v>
      </c>
      <c r="M4" s="1">
        <v>1260.3</v>
      </c>
      <c r="N4" s="1">
        <v>1260.3</v>
      </c>
      <c r="O4" s="1">
        <v>1260.3</v>
      </c>
      <c r="P4" s="1">
        <v>1260.3</v>
      </c>
      <c r="Q4" s="1">
        <v>1260.3</v>
      </c>
      <c r="R4" s="1">
        <v>1260.3</v>
      </c>
      <c r="S4" s="1">
        <v>1260.3</v>
      </c>
      <c r="T4" s="1">
        <v>1260.3</v>
      </c>
      <c r="U4" s="1">
        <v>1260.3</v>
      </c>
    </row>
    <row r="5" spans="1:21" x14ac:dyDescent="0.25">
      <c r="A5" s="1" t="s">
        <v>1</v>
      </c>
      <c r="B5" s="3">
        <f>B3/B4</f>
        <v>0.87248292147503181</v>
      </c>
      <c r="C5" s="3">
        <f t="shared" ref="C5:U5" si="0">C3/C4</f>
        <v>0.8675553574880267</v>
      </c>
      <c r="D5" s="3">
        <f t="shared" si="0"/>
        <v>0.83657701933165463</v>
      </c>
      <c r="E5" s="3">
        <f t="shared" si="0"/>
        <v>0.74200366211724489</v>
      </c>
      <c r="F5" s="3">
        <f t="shared" si="0"/>
        <v>0.7892035311129596</v>
      </c>
      <c r="G5" s="3">
        <f t="shared" si="0"/>
        <v>0.8045775258691501</v>
      </c>
      <c r="H5" s="3">
        <f t="shared" si="0"/>
        <v>0.79011797271918216</v>
      </c>
      <c r="I5" s="3">
        <f t="shared" si="0"/>
        <v>0.7426587905478701</v>
      </c>
      <c r="J5" s="3">
        <f t="shared" si="0"/>
        <v>0.67231362563237196</v>
      </c>
      <c r="K5" s="3">
        <f t="shared" si="0"/>
        <v>0.84446407278161251</v>
      </c>
      <c r="L5" s="3">
        <f t="shared" si="0"/>
        <v>0.82997022099747031</v>
      </c>
      <c r="M5" s="3">
        <f t="shared" si="0"/>
        <v>0.80929474531855383</v>
      </c>
      <c r="N5" s="3">
        <f t="shared" si="0"/>
        <v>0.73566002640066741</v>
      </c>
      <c r="O5" s="3">
        <f t="shared" si="0"/>
        <v>0.84711522053901678</v>
      </c>
      <c r="P5" s="3">
        <f t="shared" si="0"/>
        <v>0.82577088461275605</v>
      </c>
      <c r="Q5" s="3">
        <f t="shared" si="0"/>
        <v>0.8562346293498766</v>
      </c>
      <c r="R5" s="3">
        <f t="shared" si="0"/>
        <v>0.84631143160720657</v>
      </c>
      <c r="S5" s="3">
        <f t="shared" si="0"/>
        <v>0.79571186053717891</v>
      </c>
      <c r="T5" s="3">
        <f t="shared" si="0"/>
        <v>0.73841298864652638</v>
      </c>
      <c r="U5" s="3">
        <f t="shared" si="0"/>
        <v>0.60295633178925245</v>
      </c>
    </row>
    <row r="6" spans="1:21" x14ac:dyDescent="0.25">
      <c r="A6" s="1" t="s">
        <v>2</v>
      </c>
      <c r="B6" s="4">
        <f>SUM(B3:U3)/SUM(B4:U4)</f>
        <v>0.79246964094368066</v>
      </c>
    </row>
    <row r="7" spans="1:21" x14ac:dyDescent="0.25">
      <c r="A7" s="6"/>
    </row>
    <row r="8" spans="1:21" x14ac:dyDescent="0.25">
      <c r="A8" s="1" t="s">
        <v>0</v>
      </c>
      <c r="B8" s="1" t="s">
        <v>45</v>
      </c>
    </row>
    <row r="11" spans="1:21" x14ac:dyDescent="0.25">
      <c r="C11" s="33"/>
      <c r="D11" s="33"/>
      <c r="E11" s="33"/>
      <c r="F11" s="33"/>
      <c r="G11" s="33"/>
    </row>
    <row r="12" spans="1:21" x14ac:dyDescent="0.25">
      <c r="C12" s="34"/>
      <c r="D12" s="34"/>
      <c r="E12" s="35"/>
      <c r="F12" s="36"/>
      <c r="G12" s="34"/>
    </row>
    <row r="13" spans="1:21" x14ac:dyDescent="0.25">
      <c r="C13" s="6"/>
      <c r="D13" s="6"/>
      <c r="E13" s="37"/>
      <c r="F13" s="6"/>
      <c r="G13" s="34"/>
    </row>
    <row r="14" spans="1:21" x14ac:dyDescent="0.25">
      <c r="C14" s="6"/>
      <c r="D14" s="6"/>
      <c r="E14" s="37"/>
      <c r="F14" s="6"/>
      <c r="G14" s="34"/>
    </row>
    <row r="15" spans="1:21" x14ac:dyDescent="0.25">
      <c r="C15" s="6"/>
      <c r="D15" s="6"/>
      <c r="E15" s="37"/>
      <c r="F15" s="6"/>
      <c r="G15" s="34"/>
    </row>
    <row r="16" spans="1:21" x14ac:dyDescent="0.25">
      <c r="C16" s="6"/>
      <c r="D16" s="6"/>
      <c r="E16" s="37"/>
      <c r="F16" s="6"/>
      <c r="G16" s="34"/>
    </row>
    <row r="17" spans="3:7" x14ac:dyDescent="0.25">
      <c r="C17" s="6"/>
      <c r="D17" s="6"/>
      <c r="E17" s="37"/>
      <c r="F17" s="6"/>
      <c r="G17" s="34"/>
    </row>
    <row r="18" spans="3:7" x14ac:dyDescent="0.25">
      <c r="C18" s="6"/>
      <c r="D18" s="6"/>
      <c r="E18" s="37"/>
      <c r="F18" s="6"/>
      <c r="G18" s="34"/>
    </row>
    <row r="19" spans="3:7" x14ac:dyDescent="0.25">
      <c r="C19" s="6"/>
      <c r="D19" s="6"/>
      <c r="E19" s="37"/>
      <c r="F19" s="6"/>
      <c r="G19" s="34"/>
    </row>
    <row r="20" spans="3:7" x14ac:dyDescent="0.25">
      <c r="C20" s="6"/>
      <c r="D20" s="6"/>
      <c r="E20" s="37"/>
      <c r="F20" s="6"/>
      <c r="G20" s="34"/>
    </row>
    <row r="21" spans="3:7" x14ac:dyDescent="0.25">
      <c r="C21" s="6"/>
      <c r="D21" s="6"/>
      <c r="E21" s="37"/>
      <c r="F21" s="6"/>
      <c r="G21" s="34"/>
    </row>
    <row r="22" spans="3:7" x14ac:dyDescent="0.25">
      <c r="C22" s="6"/>
      <c r="D22" s="6"/>
      <c r="E22" s="37"/>
      <c r="F22" s="6"/>
      <c r="G22" s="34"/>
    </row>
    <row r="23" spans="3:7" x14ac:dyDescent="0.25">
      <c r="C23" s="6"/>
      <c r="D23" s="6"/>
      <c r="E23" s="37"/>
      <c r="F23" s="6"/>
      <c r="G23" s="34"/>
    </row>
    <row r="24" spans="3:7" x14ac:dyDescent="0.25">
      <c r="C24" s="6"/>
      <c r="D24" s="6"/>
      <c r="E24" s="37"/>
      <c r="F24" s="6"/>
      <c r="G24" s="34"/>
    </row>
    <row r="25" spans="3:7" x14ac:dyDescent="0.25">
      <c r="C25" s="6"/>
      <c r="D25" s="6"/>
      <c r="E25" s="37"/>
      <c r="F25" s="6"/>
      <c r="G25" s="34"/>
    </row>
    <row r="26" spans="3:7" x14ac:dyDescent="0.25">
      <c r="C26" s="6"/>
      <c r="D26" s="6"/>
      <c r="E26" s="37"/>
      <c r="F26" s="6"/>
      <c r="G26" s="34"/>
    </row>
    <row r="27" spans="3:7" x14ac:dyDescent="0.25">
      <c r="C27" s="6"/>
      <c r="D27" s="6"/>
      <c r="E27" s="37"/>
      <c r="F27" s="6"/>
      <c r="G27" s="34"/>
    </row>
    <row r="28" spans="3:7" x14ac:dyDescent="0.25">
      <c r="C28" s="6"/>
      <c r="D28" s="6"/>
      <c r="E28" s="37"/>
      <c r="F28" s="6"/>
      <c r="G28" s="34"/>
    </row>
    <row r="29" spans="3:7" x14ac:dyDescent="0.25">
      <c r="C29" s="6"/>
      <c r="D29" s="6"/>
      <c r="E29" s="37"/>
      <c r="F29" s="6"/>
      <c r="G29" s="34"/>
    </row>
    <row r="30" spans="3:7" x14ac:dyDescent="0.25">
      <c r="C30" s="6"/>
      <c r="D30" s="6"/>
      <c r="E30" s="37"/>
      <c r="F30" s="6"/>
      <c r="G30" s="34"/>
    </row>
    <row r="31" spans="3:7" x14ac:dyDescent="0.25">
      <c r="C31" s="6"/>
      <c r="D31" s="6"/>
      <c r="E31" s="37"/>
      <c r="F31" s="6"/>
      <c r="G31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Graphs</vt:lpstr>
      <vt:lpstr>S2018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Matevosjana, Julia</cp:lastModifiedBy>
  <cp:lastPrinted>2014-10-15T15:37:15Z</cp:lastPrinted>
  <dcterms:created xsi:type="dcterms:W3CDTF">2014-09-15T20:46:38Z</dcterms:created>
  <dcterms:modified xsi:type="dcterms:W3CDTF">2018-10-22T16:41:14Z</dcterms:modified>
</cp:coreProperties>
</file>