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lakey\Documents\"/>
    </mc:Choice>
  </mc:AlternateContent>
  <xr:revisionPtr revIDLastSave="0" documentId="10_ncr:100000_{FBB74FE3-C7E0-47E3-956D-BA80DDB47F17}" xr6:coauthVersionLast="31" xr6:coauthVersionMax="31" xr10:uidLastSave="{00000000-0000-0000-0000-000000000000}"/>
  <bookViews>
    <workbookView xWindow="0" yWindow="0" windowWidth="16460" windowHeight="6010" xr2:uid="{00000000-000D-0000-FFFF-FFFF00000000}"/>
  </bookViews>
  <sheets>
    <sheet name="Total" sheetId="6" r:id="rId1"/>
    <sheet name="Details" sheetId="1" r:id="rId2"/>
  </sheets>
  <definedNames>
    <definedName name="_xlnm._FilterDatabase" localSheetId="1" hidden="1">Details!$A$1:$G$170</definedName>
  </definedNames>
  <calcPr calcId="179017"/>
  <pivotCaches>
    <pivotCache cacheId="137" r:id="rId3"/>
  </pivotCaches>
</workbook>
</file>

<file path=xl/calcChain.xml><?xml version="1.0" encoding="utf-8"?>
<calcChain xmlns="http://schemas.openxmlformats.org/spreadsheetml/2006/main">
  <c r="F2" i="1" l="1"/>
  <c r="F50" i="1"/>
  <c r="F100" i="1"/>
  <c r="F147" i="1"/>
  <c r="F196" i="1"/>
  <c r="F57" i="1"/>
  <c r="F9" i="1"/>
  <c r="F108" i="1"/>
  <c r="F153" i="1"/>
  <c r="F205" i="1"/>
  <c r="F13" i="1"/>
  <c r="F112" i="1"/>
  <c r="F157" i="1"/>
  <c r="F209" i="1"/>
  <c r="F17" i="1"/>
  <c r="F25" i="1"/>
  <c r="F74" i="1"/>
  <c r="F171" i="1"/>
  <c r="F221" i="1"/>
  <c r="F75" i="1"/>
  <c r="F122" i="1"/>
  <c r="F172" i="1"/>
  <c r="F222" i="1"/>
  <c r="F33" i="1"/>
  <c r="F81" i="1"/>
  <c r="F127" i="1"/>
  <c r="F178" i="1"/>
  <c r="F228" i="1"/>
  <c r="F39" i="1"/>
  <c r="F40" i="1"/>
  <c r="F87" i="1"/>
  <c r="F133" i="1"/>
  <c r="F184" i="1"/>
  <c r="F233" i="1"/>
  <c r="F46" i="1"/>
  <c r="F91" i="1"/>
  <c r="F139" i="1"/>
  <c r="F190" i="1"/>
  <c r="F239" i="1"/>
  <c r="F93" i="1"/>
  <c r="F143" i="1"/>
  <c r="F240" i="1"/>
  <c r="F47" i="1"/>
  <c r="F94" i="1"/>
  <c r="F144" i="1"/>
  <c r="F192" i="1"/>
  <c r="F241" i="1"/>
  <c r="F164" i="1"/>
  <c r="F99" i="1"/>
  <c r="F216" i="1"/>
  <c r="F68" i="1"/>
  <c r="F246" i="1"/>
  <c r="F247" i="1"/>
  <c r="F248" i="1"/>
  <c r="F249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83" i="1"/>
  <c r="F284" i="1"/>
  <c r="F285" i="1"/>
  <c r="F286" i="1"/>
  <c r="F287" i="1"/>
  <c r="F298" i="1"/>
  <c r="F299" i="1"/>
  <c r="F300" i="1"/>
  <c r="F3" i="1"/>
  <c r="F51" i="1"/>
  <c r="F101" i="1"/>
  <c r="F148" i="1"/>
  <c r="F197" i="1"/>
  <c r="F6" i="1"/>
  <c r="F56" i="1"/>
  <c r="F105" i="1"/>
  <c r="F202" i="1"/>
  <c r="F10" i="1"/>
  <c r="F109" i="1"/>
  <c r="F154" i="1"/>
  <c r="F206" i="1"/>
  <c r="F14" i="1"/>
  <c r="F63" i="1"/>
  <c r="F113" i="1"/>
  <c r="F158" i="1"/>
  <c r="F210" i="1"/>
  <c r="F18" i="1"/>
  <c r="F69" i="1"/>
  <c r="F165" i="1"/>
  <c r="F22" i="1"/>
  <c r="F71" i="1"/>
  <c r="F119" i="1"/>
  <c r="F168" i="1"/>
  <c r="F218" i="1"/>
  <c r="F26" i="1"/>
  <c r="F28" i="1"/>
  <c r="F76" i="1"/>
  <c r="F123" i="1"/>
  <c r="F173" i="1"/>
  <c r="F223" i="1"/>
  <c r="F34" i="1"/>
  <c r="F82" i="1"/>
  <c r="F179" i="1"/>
  <c r="F229" i="1"/>
  <c r="F37" i="1"/>
  <c r="F85" i="1"/>
  <c r="F131" i="1"/>
  <c r="F182" i="1"/>
  <c r="F231" i="1"/>
  <c r="F41" i="1"/>
  <c r="F88" i="1"/>
  <c r="F134" i="1"/>
  <c r="F185" i="1"/>
  <c r="F234" i="1"/>
  <c r="F191" i="1"/>
  <c r="F140" i="1"/>
  <c r="F48" i="1"/>
  <c r="F95" i="1"/>
  <c r="F145" i="1"/>
  <c r="F193" i="1"/>
  <c r="F242" i="1"/>
  <c r="F163" i="1"/>
  <c r="F98" i="1"/>
  <c r="F215" i="1"/>
  <c r="F67" i="1"/>
  <c r="F245" i="1"/>
  <c r="F252" i="1"/>
  <c r="F263" i="1"/>
  <c r="F264" i="1"/>
  <c r="F265" i="1"/>
  <c r="F266" i="1"/>
  <c r="F267" i="1"/>
  <c r="F269" i="1"/>
  <c r="F270" i="1"/>
  <c r="F271" i="1"/>
  <c r="F272" i="1"/>
  <c r="F273" i="1"/>
  <c r="F277" i="1"/>
  <c r="F288" i="1"/>
  <c r="F289" i="1"/>
  <c r="F290" i="1"/>
  <c r="F291" i="1"/>
  <c r="F301" i="1"/>
  <c r="F4" i="1"/>
  <c r="F52" i="1"/>
  <c r="F102" i="1"/>
  <c r="F149" i="1"/>
  <c r="F198" i="1"/>
  <c r="F54" i="1"/>
  <c r="F104" i="1"/>
  <c r="F150" i="1"/>
  <c r="F201" i="1"/>
  <c r="F7" i="1"/>
  <c r="F58" i="1"/>
  <c r="F106" i="1"/>
  <c r="F203" i="1"/>
  <c r="F11" i="1"/>
  <c r="F60" i="1"/>
  <c r="F110" i="1"/>
  <c r="F155" i="1"/>
  <c r="F207" i="1"/>
  <c r="F15" i="1"/>
  <c r="F64" i="1"/>
  <c r="F114" i="1"/>
  <c r="F159" i="1"/>
  <c r="F211" i="1"/>
  <c r="F19" i="1"/>
  <c r="F65" i="1"/>
  <c r="F116" i="1"/>
  <c r="F161" i="1"/>
  <c r="F213" i="1"/>
  <c r="F166" i="1"/>
  <c r="F23" i="1"/>
  <c r="F72" i="1"/>
  <c r="F120" i="1"/>
  <c r="F169" i="1"/>
  <c r="F219" i="1"/>
  <c r="F27" i="1"/>
  <c r="F29" i="1"/>
  <c r="F77" i="1"/>
  <c r="F124" i="1"/>
  <c r="F174" i="1"/>
  <c r="F224" i="1"/>
  <c r="F31" i="1"/>
  <c r="F79" i="1"/>
  <c r="F126" i="1"/>
  <c r="F176" i="1"/>
  <c r="F226" i="1"/>
  <c r="F35" i="1"/>
  <c r="F83" i="1"/>
  <c r="F129" i="1"/>
  <c r="F180" i="1"/>
  <c r="F230" i="1"/>
  <c r="F42" i="1"/>
  <c r="F89" i="1"/>
  <c r="F135" i="1"/>
  <c r="F186" i="1"/>
  <c r="F235" i="1"/>
  <c r="F44" i="1"/>
  <c r="F137" i="1"/>
  <c r="F188" i="1"/>
  <c r="F237" i="1"/>
  <c r="F141" i="1"/>
  <c r="F96" i="1"/>
  <c r="F194" i="1"/>
  <c r="F274" i="1"/>
  <c r="F275" i="1"/>
  <c r="F276" i="1"/>
  <c r="F278" i="1"/>
  <c r="F279" i="1"/>
  <c r="F280" i="1"/>
  <c r="F281" i="1"/>
  <c r="F282" i="1"/>
  <c r="F292" i="1"/>
  <c r="F293" i="1"/>
  <c r="F294" i="1"/>
  <c r="F295" i="1"/>
  <c r="F296" i="1"/>
  <c r="F5" i="1"/>
  <c r="F53" i="1"/>
  <c r="F199" i="1"/>
  <c r="F55" i="1"/>
  <c r="F103" i="1"/>
  <c r="F200" i="1"/>
  <c r="F151" i="1"/>
  <c r="F8" i="1"/>
  <c r="F59" i="1"/>
  <c r="F107" i="1"/>
  <c r="F152" i="1"/>
  <c r="F204" i="1"/>
  <c r="F12" i="1"/>
  <c r="F61" i="1"/>
  <c r="F111" i="1"/>
  <c r="F156" i="1"/>
  <c r="F208" i="1"/>
  <c r="F62" i="1"/>
  <c r="F16" i="1"/>
  <c r="F115" i="1"/>
  <c r="F160" i="1"/>
  <c r="F212" i="1"/>
  <c r="F20" i="1"/>
  <c r="F66" i="1"/>
  <c r="F117" i="1"/>
  <c r="F162" i="1"/>
  <c r="F214" i="1"/>
  <c r="F21" i="1"/>
  <c r="F70" i="1"/>
  <c r="F118" i="1"/>
  <c r="F167" i="1"/>
  <c r="F217" i="1"/>
  <c r="F24" i="1"/>
  <c r="F73" i="1"/>
  <c r="F121" i="1"/>
  <c r="F170" i="1"/>
  <c r="F220" i="1"/>
  <c r="F30" i="1"/>
  <c r="F78" i="1"/>
  <c r="F125" i="1"/>
  <c r="F175" i="1"/>
  <c r="F225" i="1"/>
  <c r="F32" i="1"/>
  <c r="F80" i="1"/>
  <c r="F177" i="1"/>
  <c r="F227" i="1"/>
  <c r="F128" i="1"/>
  <c r="F36" i="1"/>
  <c r="F84" i="1"/>
  <c r="F130" i="1"/>
  <c r="F181" i="1"/>
  <c r="F38" i="1"/>
  <c r="F86" i="1"/>
  <c r="F132" i="1"/>
  <c r="F183" i="1"/>
  <c r="F232" i="1"/>
  <c r="F43" i="1"/>
  <c r="F90" i="1"/>
  <c r="F136" i="1"/>
  <c r="F187" i="1"/>
  <c r="F236" i="1"/>
  <c r="F45" i="1"/>
  <c r="F138" i="1"/>
  <c r="F189" i="1"/>
  <c r="F238" i="1"/>
  <c r="F92" i="1"/>
  <c r="F142" i="1"/>
  <c r="F49" i="1"/>
  <c r="F97" i="1"/>
  <c r="F146" i="1"/>
  <c r="F195" i="1"/>
  <c r="F243" i="1"/>
  <c r="F268" i="1"/>
  <c r="F297" i="1"/>
  <c r="E114" i="1"/>
  <c r="E159" i="1"/>
  <c r="E144" i="1"/>
  <c r="E192" i="1"/>
  <c r="E241" i="1"/>
  <c r="E94" i="1"/>
  <c r="E47" i="1"/>
  <c r="E112" i="1"/>
  <c r="E113" i="1"/>
  <c r="E158" i="1"/>
  <c r="E157" i="1"/>
  <c r="D7" i="6"/>
  <c r="E6" i="6"/>
  <c r="D8" i="6"/>
  <c r="B8" i="6"/>
  <c r="B6" i="6"/>
  <c r="C7" i="6"/>
  <c r="D6" i="6"/>
  <c r="F8" i="6"/>
  <c r="E7" i="6"/>
  <c r="C8" i="6"/>
  <c r="F7" i="6"/>
  <c r="B7" i="6"/>
  <c r="C6" i="6"/>
  <c r="E8" i="6"/>
  <c r="F6" i="6"/>
  <c r="G7" i="6" l="1"/>
  <c r="G6" i="6"/>
  <c r="G8" i="6"/>
</calcChain>
</file>

<file path=xl/sharedStrings.xml><?xml version="1.0" encoding="utf-8"?>
<sst xmlns="http://schemas.openxmlformats.org/spreadsheetml/2006/main" count="1372" uniqueCount="100">
  <si>
    <t>oncor</t>
  </si>
  <si>
    <t>Centerpoint</t>
  </si>
  <si>
    <t>TNMP</t>
  </si>
  <si>
    <t>AEP North</t>
  </si>
  <si>
    <t>AEP Central</t>
  </si>
  <si>
    <t>Class</t>
  </si>
  <si>
    <t>REP Cert No.</t>
  </si>
  <si>
    <t>Company</t>
  </si>
  <si>
    <t>Utility</t>
  </si>
  <si>
    <t>CHAMPION ENERGY SERVICES LLC</t>
  </si>
  <si>
    <t>DIRECT ENERGY LP</t>
  </si>
  <si>
    <t>FIRST CHOICE POWER LLC</t>
  </si>
  <si>
    <t>FULCRUM RETAIL ENERGY LLC</t>
  </si>
  <si>
    <t>GEXA ENERGY LP</t>
  </si>
  <si>
    <t>GREEN MOUNTAIN ENERGY COMPANY</t>
  </si>
  <si>
    <t>JUST ENERGY TEXAS LP</t>
  </si>
  <si>
    <t>RELIANT ENERGY RETAIL SERVICES LLC</t>
  </si>
  <si>
    <t>STREAM SPE LTD</t>
  </si>
  <si>
    <t>AMBIT TEXAS LLC</t>
  </si>
  <si>
    <t>TRIEAGLE ENERGY LP</t>
  </si>
  <si>
    <t>TXU ENERGY RETAIL COMPANY LLC</t>
  </si>
  <si>
    <t>CONSTELLATION NEWENERGY INC</t>
  </si>
  <si>
    <t>ENTRUST ENERGY INC</t>
  </si>
  <si>
    <t>BOUNCE ENERGY INC</t>
  </si>
  <si>
    <t>NEC Co-op Energy</t>
  </si>
  <si>
    <t>Row Labels</t>
  </si>
  <si>
    <t>Grand Total</t>
  </si>
  <si>
    <t>Column Labels</t>
  </si>
  <si>
    <t>VREP</t>
  </si>
  <si>
    <t>LSP</t>
  </si>
  <si>
    <t>US RETAILERS LLC</t>
  </si>
  <si>
    <t>VALUE BASED BRANDS LLC</t>
  </si>
  <si>
    <t>VEH LLC</t>
  </si>
  <si>
    <t>WTU RETAIL ENERGY LP</t>
  </si>
  <si>
    <t>Oncor</t>
  </si>
  <si>
    <t>AP GAS &amp; ELECTRIC (TX) LLC</t>
  </si>
  <si>
    <t>DIRECT ENERGY BUSINESS LLC</t>
  </si>
  <si>
    <t>EDF ENERGY SERVICES LLC</t>
  </si>
  <si>
    <t>CPL RETAIL ENERGY LP</t>
  </si>
  <si>
    <t>ENGIE RESOURCES LLC</t>
  </si>
  <si>
    <t>HUDSON ENERGY SERVICES</t>
  </si>
  <si>
    <t>MP2 ENERGY TEXAS LLC</t>
  </si>
  <si>
    <t>SUMMER ENERGY LLC</t>
  </si>
  <si>
    <t>TARA ENERGY LLC</t>
  </si>
  <si>
    <t>Resi</t>
  </si>
  <si>
    <t>SmComm</t>
  </si>
  <si>
    <t>LgComm</t>
  </si>
  <si>
    <t>AMERIPOWER LLC</t>
  </si>
  <si>
    <t>SOURCE POWER &amp; GAS LLC</t>
  </si>
  <si>
    <t>CALPINE ENERGY SOLUTIONS, LLC</t>
  </si>
  <si>
    <t>MIDAMERICAN ENERGY SERVICES LLC</t>
  </si>
  <si>
    <t>AMERICAN L&amp;P CO</t>
  </si>
  <si>
    <t>CONOCOPHILLIPS
COMPANY</t>
  </si>
  <si>
    <t>TEXPO POWER LP</t>
  </si>
  <si>
    <t>TOTAL GAS &amp;
POWER NORTH
AMERICA INC</t>
  </si>
  <si>
    <t>MEGA ENERGY</t>
  </si>
  <si>
    <t>4Large Commercial</t>
  </si>
  <si>
    <t>3Medium Commercial</t>
  </si>
  <si>
    <t>1Residential</t>
  </si>
  <si>
    <t>Sum of LSP</t>
  </si>
  <si>
    <t>Assigned</t>
  </si>
  <si>
    <t>2Small commercial</t>
  </si>
  <si>
    <t>Sum of VREP</t>
  </si>
  <si>
    <t>AMBIT TEXAS LLC Total</t>
  </si>
  <si>
    <t>AMERICAN L&amp;P CO Total</t>
  </si>
  <si>
    <t>AMERIPOWER LLC Total</t>
  </si>
  <si>
    <t>AP GAS &amp; ELECTRIC (TX) LLC Total</t>
  </si>
  <si>
    <t>BOUNCE ENERGY INC Total</t>
  </si>
  <si>
    <t>CALPINE ENERGY SOLUTIONS, LLC Total</t>
  </si>
  <si>
    <t>CHAMPION ENERGY SERVICES LLC Total</t>
  </si>
  <si>
    <t>CONOCOPHILLIPS
COMPANY Total</t>
  </si>
  <si>
    <t>CONSTELLATION NEWENERGY INC Total</t>
  </si>
  <si>
    <t>CPL RETAIL ENERGY LP Total</t>
  </si>
  <si>
    <t>DIRECT ENERGY BUSINESS LLC Total</t>
  </si>
  <si>
    <t>EDF ENERGY SERVICES LLC Total</t>
  </si>
  <si>
    <t>ENGIE RESOURCES LLC Total</t>
  </si>
  <si>
    <t>ENTRUST ENERGY INC Total</t>
  </si>
  <si>
    <t>GEXA ENERGY LP Total</t>
  </si>
  <si>
    <t>HUDSON ENERGY SERVICES Total</t>
  </si>
  <si>
    <t>JUST ENERGY TEXAS LP Total</t>
  </si>
  <si>
    <t>MEGA ENERGY Total</t>
  </si>
  <si>
    <t>MIDAMERICAN ENERGY SERVICES LLC Total</t>
  </si>
  <si>
    <t>MP2 ENERGY TEXAS LLC Total</t>
  </si>
  <si>
    <t>NEC Co-op Energy Total</t>
  </si>
  <si>
    <t>RELIANT ENERGY RETAIL SERVICES LLC Total</t>
  </si>
  <si>
    <t>SOURCE POWER &amp; GAS LLC Total</t>
  </si>
  <si>
    <t>STREAM SPE LTD Total</t>
  </si>
  <si>
    <t>SUMMER ENERGY LLC Total</t>
  </si>
  <si>
    <t>TEXPO POWER LP Total</t>
  </si>
  <si>
    <t>TOTAL GAS &amp;
POWER NORTH
AMERICA INC Total</t>
  </si>
  <si>
    <t>TRIEAGLE ENERGY LP Total</t>
  </si>
  <si>
    <t>TXU ENERGY RETAIL COMPANY LLC Total</t>
  </si>
  <si>
    <t>CNP</t>
  </si>
  <si>
    <t>MdComm</t>
  </si>
  <si>
    <t>Assumptions - 
# ESIs by Utility Area for each POLR REP</t>
  </si>
  <si>
    <t xml:space="preserve"> VREP ESIs </t>
  </si>
  <si>
    <t xml:space="preserve"> LSP ESIs</t>
  </si>
  <si>
    <t>VREP Total</t>
  </si>
  <si>
    <t>LSP Total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</si>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</sst>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pivotButton="1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0" fontId="0" fillId="0" borderId="0" xfId="0" pivotButton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0" fillId="0" borderId="1" xfId="0" applyFont="1" applyBorder="1" applyAlignment="1">
      <alignment horizontal="right" vertical="top"/>
    </xf>
    <xf numFmtId="0" fontId="4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top"/>
    </xf>
    <xf numFmtId="0" fontId="4" fillId="0" borderId="0" xfId="0" applyFont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/>
  </cellXfs>
  <cellStyles count="1">
    <cellStyle name="Normal" xfId="0" builtinId="0"/>
  </cellStyles>
  <dxfs count="1008"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0"/>
    </dxf>
    <dxf>
      <alignment wrapText="0"/>
    </dxf>
    <dxf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 Blakey" refreshedDate="43406.51285752315" createdVersion="6" refreshedVersion="6" minRefreshableVersion="3" recordCount="242" xr:uid="{DAFEE5ED-2546-49AC-9B0C-F448DE4FBDD4}">
  <cacheSource type="worksheet">
    <worksheetSource ref="A1:G243" sheet="Details"/>
  </cacheSource>
  <cacheFields count="7">
    <cacheField name="REP Cert No." numFmtId="0">
      <sharedItems containsSemiMixedTypes="0" containsString="0" containsNumber="1" containsInteger="1" minValue="10004" maxValue="10241"/>
    </cacheField>
    <cacheField name="Company" numFmtId="0">
      <sharedItems count="29">
        <s v="AMBIT TEXAS LLC"/>
        <s v="AP GAS &amp; ELECTRIC (TX) LLC"/>
        <s v="CALPINE ENERGY SOLUTIONS, LLC"/>
        <s v="CHAMPION ENERGY SERVICES LLC"/>
        <s v="CONSTELLATION NEWENERGY INC"/>
        <s v="CPL RETAIL ENERGY LP"/>
        <s v="DIRECT ENERGY BUSINESS LLC"/>
        <s v="EDF ENERGY SERVICES LLC"/>
        <s v="ENGIE RESOURCES LLC"/>
        <s v="ENTRUST ENERGY INC"/>
        <s v="GEXA ENERGY LP"/>
        <s v="HUDSON ENERGY SERVICES"/>
        <s v="JUST ENERGY TEXAS LP"/>
        <s v="MIDAMERICAN ENERGY SERVICES LLC"/>
        <s v="MP2 ENERGY TEXAS LLC"/>
        <s v="NEC Co-op Energy"/>
        <s v="RELIANT ENERGY RETAIL SERVICES LLC"/>
        <s v="SOURCE POWER &amp; GAS LLC"/>
        <s v="STREAM SPE LTD"/>
        <s v="TXU ENERGY RETAIL COMPANY LLC"/>
        <s v="AMERICAN L&amp;P CO"/>
        <s v="BOUNCE ENERGY INC"/>
        <s v="CONOCOPHILLIPS_x000a_COMPANY"/>
        <s v="TEXPO POWER LP"/>
        <s v="TRIEAGLE ENERGY LP"/>
        <s v="AMERIPOWER LLC"/>
        <s v="MEGA ENERGY"/>
        <s v="SUMMER ENERGY LLC"/>
        <s v="TOTAL GAS &amp;_x000a_POWER NORTH_x000a_AMERICA INC"/>
      </sharedItems>
    </cacheField>
    <cacheField name="Utility" numFmtId="0">
      <sharedItems count="6">
        <s v="AEP Central"/>
        <s v="AEP North"/>
        <s v="CNP"/>
        <s v="Oncor"/>
        <s v="TNMP"/>
        <s v="Centerpoint" u="1"/>
      </sharedItems>
    </cacheField>
    <cacheField name="Class" numFmtId="0">
      <sharedItems count="4">
        <s v="1Residential"/>
        <s v="2Small commercial"/>
        <s v="3Medium Commercial"/>
        <s v="4Large Commercial"/>
      </sharedItems>
    </cacheField>
    <cacheField name="VREP" numFmtId="0">
      <sharedItems containsString="0" containsBlank="1" containsNumber="1" containsInteger="1" minValue="100" maxValue="1000"/>
    </cacheField>
    <cacheField name="LSP" numFmtId="0">
      <sharedItems containsSemiMixedTypes="0" containsString="0" containsNumber="1" containsInteger="1" minValue="5" maxValue="15"/>
    </cacheField>
    <cacheField name="Assign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n v="10117"/>
    <x v="0"/>
    <x v="0"/>
    <x v="0"/>
    <m/>
    <n v="15"/>
    <s v="z"/>
  </r>
  <r>
    <n v="10117"/>
    <x v="0"/>
    <x v="0"/>
    <x v="1"/>
    <m/>
    <n v="10"/>
    <s v="z"/>
  </r>
  <r>
    <n v="10117"/>
    <x v="0"/>
    <x v="0"/>
    <x v="2"/>
    <m/>
    <n v="5"/>
    <s v="z"/>
  </r>
  <r>
    <n v="10117"/>
    <x v="0"/>
    <x v="0"/>
    <x v="3"/>
    <m/>
    <n v="5"/>
    <s v="z"/>
  </r>
  <r>
    <n v="10105"/>
    <x v="1"/>
    <x v="0"/>
    <x v="1"/>
    <m/>
    <n v="10"/>
    <s v="z"/>
  </r>
  <r>
    <n v="10017"/>
    <x v="2"/>
    <x v="0"/>
    <x v="2"/>
    <m/>
    <n v="5"/>
    <s v="z"/>
  </r>
  <r>
    <n v="10017"/>
    <x v="2"/>
    <x v="0"/>
    <x v="3"/>
    <m/>
    <n v="5"/>
    <s v="z"/>
  </r>
  <r>
    <n v="10098"/>
    <x v="3"/>
    <x v="0"/>
    <x v="0"/>
    <m/>
    <n v="15"/>
    <s v="z"/>
  </r>
  <r>
    <n v="10098"/>
    <x v="3"/>
    <x v="0"/>
    <x v="1"/>
    <m/>
    <n v="10"/>
    <s v="z"/>
  </r>
  <r>
    <n v="10098"/>
    <x v="3"/>
    <x v="0"/>
    <x v="2"/>
    <m/>
    <n v="5"/>
    <s v="z"/>
  </r>
  <r>
    <n v="10098"/>
    <x v="3"/>
    <x v="0"/>
    <x v="3"/>
    <m/>
    <n v="5"/>
    <s v="z"/>
  </r>
  <r>
    <n v="10014"/>
    <x v="4"/>
    <x v="0"/>
    <x v="0"/>
    <m/>
    <n v="15"/>
    <s v="z"/>
  </r>
  <r>
    <n v="10014"/>
    <x v="4"/>
    <x v="0"/>
    <x v="1"/>
    <m/>
    <n v="10"/>
    <s v="z"/>
  </r>
  <r>
    <n v="10014"/>
    <x v="4"/>
    <x v="0"/>
    <x v="2"/>
    <m/>
    <n v="5"/>
    <s v="z"/>
  </r>
  <r>
    <n v="10014"/>
    <x v="4"/>
    <x v="0"/>
    <x v="3"/>
    <m/>
    <n v="5"/>
    <s v="z"/>
  </r>
  <r>
    <n v="10023"/>
    <x v="5"/>
    <x v="0"/>
    <x v="0"/>
    <m/>
    <n v="15"/>
    <s v="z"/>
  </r>
  <r>
    <n v="10023"/>
    <x v="5"/>
    <x v="0"/>
    <x v="1"/>
    <m/>
    <n v="10"/>
    <s v="z"/>
  </r>
  <r>
    <n v="10011"/>
    <x v="6"/>
    <x v="0"/>
    <x v="2"/>
    <m/>
    <n v="5"/>
    <s v="z"/>
  </r>
  <r>
    <n v="10011"/>
    <x v="6"/>
    <x v="0"/>
    <x v="3"/>
    <m/>
    <n v="5"/>
    <s v="z"/>
  </r>
  <r>
    <n v="10153"/>
    <x v="7"/>
    <x v="0"/>
    <x v="3"/>
    <m/>
    <n v="5"/>
    <s v="z"/>
  </r>
  <r>
    <n v="10053"/>
    <x v="8"/>
    <x v="0"/>
    <x v="1"/>
    <m/>
    <n v="10"/>
    <s v="z"/>
  </r>
  <r>
    <n v="10053"/>
    <x v="8"/>
    <x v="0"/>
    <x v="2"/>
    <m/>
    <n v="5"/>
    <s v="z"/>
  </r>
  <r>
    <n v="10053"/>
    <x v="8"/>
    <x v="0"/>
    <x v="3"/>
    <m/>
    <n v="5"/>
    <s v="z"/>
  </r>
  <r>
    <n v="10197"/>
    <x v="9"/>
    <x v="0"/>
    <x v="0"/>
    <m/>
    <n v="15"/>
    <s v="z"/>
  </r>
  <r>
    <n v="10197"/>
    <x v="9"/>
    <x v="0"/>
    <x v="1"/>
    <m/>
    <n v="10"/>
    <s v="z"/>
  </r>
  <r>
    <n v="10197"/>
    <x v="9"/>
    <x v="0"/>
    <x v="2"/>
    <m/>
    <n v="5"/>
    <s v="z"/>
  </r>
  <r>
    <n v="10027"/>
    <x v="10"/>
    <x v="0"/>
    <x v="1"/>
    <m/>
    <n v="10"/>
    <s v="z"/>
  </r>
  <r>
    <n v="10027"/>
    <x v="10"/>
    <x v="0"/>
    <x v="2"/>
    <m/>
    <n v="5"/>
    <s v="z"/>
  </r>
  <r>
    <n v="10027"/>
    <x v="10"/>
    <x v="0"/>
    <x v="3"/>
    <m/>
    <n v="5"/>
    <s v="z"/>
  </r>
  <r>
    <n v="10092"/>
    <x v="11"/>
    <x v="0"/>
    <x v="2"/>
    <m/>
    <n v="5"/>
    <s v="z"/>
  </r>
  <r>
    <n v="10092"/>
    <x v="11"/>
    <x v="0"/>
    <x v="3"/>
    <m/>
    <n v="5"/>
    <s v="z"/>
  </r>
  <r>
    <n v="10052"/>
    <x v="12"/>
    <x v="0"/>
    <x v="0"/>
    <m/>
    <n v="15"/>
    <s v="z"/>
  </r>
  <r>
    <n v="10052"/>
    <x v="12"/>
    <x v="0"/>
    <x v="1"/>
    <m/>
    <n v="10"/>
    <s v="z"/>
  </r>
  <r>
    <n v="10233"/>
    <x v="13"/>
    <x v="0"/>
    <x v="2"/>
    <m/>
    <n v="5"/>
    <s v="z"/>
  </r>
  <r>
    <n v="10233"/>
    <x v="13"/>
    <x v="0"/>
    <x v="3"/>
    <m/>
    <n v="5"/>
    <s v="z"/>
  </r>
  <r>
    <n v="10174"/>
    <x v="14"/>
    <x v="0"/>
    <x v="1"/>
    <m/>
    <n v="10"/>
    <s v="z"/>
  </r>
  <r>
    <n v="10174"/>
    <x v="14"/>
    <x v="0"/>
    <x v="3"/>
    <m/>
    <n v="5"/>
    <s v="z"/>
  </r>
  <r>
    <n v="10166"/>
    <x v="15"/>
    <x v="0"/>
    <x v="0"/>
    <m/>
    <n v="15"/>
    <s v="z"/>
  </r>
  <r>
    <n v="10007"/>
    <x v="16"/>
    <x v="0"/>
    <x v="0"/>
    <m/>
    <n v="15"/>
    <s v="z"/>
  </r>
  <r>
    <n v="10007"/>
    <x v="16"/>
    <x v="0"/>
    <x v="1"/>
    <m/>
    <n v="10"/>
    <s v="z"/>
  </r>
  <r>
    <n v="10007"/>
    <x v="16"/>
    <x v="0"/>
    <x v="2"/>
    <m/>
    <n v="5"/>
    <s v="z"/>
  </r>
  <r>
    <n v="10007"/>
    <x v="16"/>
    <x v="0"/>
    <x v="3"/>
    <m/>
    <n v="5"/>
    <s v="z"/>
  </r>
  <r>
    <n v="10206"/>
    <x v="17"/>
    <x v="0"/>
    <x v="2"/>
    <m/>
    <n v="5"/>
    <s v="z"/>
  </r>
  <r>
    <n v="10206"/>
    <x v="17"/>
    <x v="0"/>
    <x v="3"/>
    <m/>
    <n v="5"/>
    <s v="z"/>
  </r>
  <r>
    <n v="10104"/>
    <x v="18"/>
    <x v="0"/>
    <x v="0"/>
    <m/>
    <n v="15"/>
    <s v="z"/>
  </r>
  <r>
    <n v="10004"/>
    <x v="19"/>
    <x v="0"/>
    <x v="0"/>
    <n v="1000"/>
    <n v="15"/>
    <s v="z"/>
  </r>
  <r>
    <n v="10004"/>
    <x v="19"/>
    <x v="0"/>
    <x v="1"/>
    <m/>
    <n v="10"/>
    <s v="z"/>
  </r>
  <r>
    <n v="10004"/>
    <x v="19"/>
    <x v="0"/>
    <x v="3"/>
    <m/>
    <n v="5"/>
    <s v="z"/>
  </r>
  <r>
    <n v="10117"/>
    <x v="0"/>
    <x v="1"/>
    <x v="0"/>
    <m/>
    <n v="15"/>
    <s v="z"/>
  </r>
  <r>
    <n v="10117"/>
    <x v="0"/>
    <x v="1"/>
    <x v="1"/>
    <m/>
    <n v="10"/>
    <s v="z"/>
  </r>
  <r>
    <n v="10117"/>
    <x v="0"/>
    <x v="1"/>
    <x v="2"/>
    <m/>
    <n v="5"/>
    <s v="z"/>
  </r>
  <r>
    <n v="10117"/>
    <x v="0"/>
    <x v="1"/>
    <x v="3"/>
    <m/>
    <n v="5"/>
    <s v="z"/>
  </r>
  <r>
    <n v="10147"/>
    <x v="20"/>
    <x v="1"/>
    <x v="2"/>
    <m/>
    <n v="5"/>
    <s v="z"/>
  </r>
  <r>
    <n v="10147"/>
    <x v="20"/>
    <x v="1"/>
    <x v="3"/>
    <m/>
    <n v="5"/>
    <s v="z"/>
  </r>
  <r>
    <n v="10105"/>
    <x v="1"/>
    <x v="1"/>
    <x v="1"/>
    <m/>
    <n v="10"/>
    <s v="z"/>
  </r>
  <r>
    <n v="10162"/>
    <x v="21"/>
    <x v="1"/>
    <x v="0"/>
    <m/>
    <n v="15"/>
    <s v="z"/>
  </r>
  <r>
    <n v="10017"/>
    <x v="2"/>
    <x v="1"/>
    <x v="2"/>
    <m/>
    <n v="5"/>
    <s v="z"/>
  </r>
  <r>
    <n v="10017"/>
    <x v="2"/>
    <x v="1"/>
    <x v="3"/>
    <m/>
    <n v="5"/>
    <s v="z"/>
  </r>
  <r>
    <n v="10098"/>
    <x v="3"/>
    <x v="1"/>
    <x v="2"/>
    <m/>
    <n v="5"/>
    <s v="z"/>
  </r>
  <r>
    <n v="10098"/>
    <x v="3"/>
    <x v="1"/>
    <x v="3"/>
    <m/>
    <n v="5"/>
    <s v="z"/>
  </r>
  <r>
    <n v="10037"/>
    <x v="22"/>
    <x v="1"/>
    <x v="3"/>
    <m/>
    <n v="5"/>
    <s v="z"/>
  </r>
  <r>
    <n v="10014"/>
    <x v="4"/>
    <x v="1"/>
    <x v="1"/>
    <m/>
    <n v="10"/>
    <s v="z"/>
  </r>
  <r>
    <n v="10014"/>
    <x v="4"/>
    <x v="1"/>
    <x v="2"/>
    <m/>
    <n v="5"/>
    <s v="z"/>
  </r>
  <r>
    <n v="10011"/>
    <x v="6"/>
    <x v="1"/>
    <x v="2"/>
    <m/>
    <n v="5"/>
    <s v="z"/>
  </r>
  <r>
    <n v="10011"/>
    <x v="6"/>
    <x v="1"/>
    <x v="3"/>
    <m/>
    <n v="5"/>
    <s v="z"/>
  </r>
  <r>
    <n v="10011"/>
    <x v="5"/>
    <x v="1"/>
    <x v="1"/>
    <m/>
    <n v="10"/>
    <s v="z"/>
  </r>
  <r>
    <n v="10040"/>
    <x v="5"/>
    <x v="1"/>
    <x v="0"/>
    <m/>
    <n v="15"/>
    <s v="z"/>
  </r>
  <r>
    <n v="10153"/>
    <x v="7"/>
    <x v="1"/>
    <x v="1"/>
    <m/>
    <n v="10"/>
    <s v="z"/>
  </r>
  <r>
    <n v="10153"/>
    <x v="7"/>
    <x v="1"/>
    <x v="3"/>
    <m/>
    <n v="5"/>
    <s v="z"/>
  </r>
  <r>
    <n v="10053"/>
    <x v="8"/>
    <x v="1"/>
    <x v="1"/>
    <m/>
    <n v="10"/>
    <s v="z"/>
  </r>
  <r>
    <n v="10053"/>
    <x v="8"/>
    <x v="1"/>
    <x v="2"/>
    <m/>
    <n v="5"/>
    <s v="z"/>
  </r>
  <r>
    <n v="10053"/>
    <x v="8"/>
    <x v="1"/>
    <x v="3"/>
    <m/>
    <n v="5"/>
    <s v="z"/>
  </r>
  <r>
    <n v="10197"/>
    <x v="9"/>
    <x v="1"/>
    <x v="0"/>
    <m/>
    <n v="15"/>
    <s v="z"/>
  </r>
  <r>
    <n v="10027"/>
    <x v="10"/>
    <x v="1"/>
    <x v="0"/>
    <m/>
    <n v="15"/>
    <s v="z"/>
  </r>
  <r>
    <n v="10027"/>
    <x v="10"/>
    <x v="1"/>
    <x v="1"/>
    <m/>
    <n v="10"/>
    <s v="z"/>
  </r>
  <r>
    <n v="10027"/>
    <x v="10"/>
    <x v="1"/>
    <x v="2"/>
    <m/>
    <n v="5"/>
    <s v="z"/>
  </r>
  <r>
    <n v="10027"/>
    <x v="10"/>
    <x v="1"/>
    <x v="3"/>
    <m/>
    <n v="5"/>
    <s v="z"/>
  </r>
  <r>
    <n v="10092"/>
    <x v="11"/>
    <x v="1"/>
    <x v="2"/>
    <m/>
    <n v="5"/>
    <s v="z"/>
  </r>
  <r>
    <n v="10092"/>
    <x v="11"/>
    <x v="1"/>
    <x v="3"/>
    <m/>
    <n v="5"/>
    <s v="z"/>
  </r>
  <r>
    <n v="10052"/>
    <x v="12"/>
    <x v="1"/>
    <x v="0"/>
    <m/>
    <n v="15"/>
    <s v="z"/>
  </r>
  <r>
    <n v="10052"/>
    <x v="12"/>
    <x v="1"/>
    <x v="1"/>
    <m/>
    <n v="10"/>
    <s v="z"/>
  </r>
  <r>
    <n v="10233"/>
    <x v="13"/>
    <x v="1"/>
    <x v="2"/>
    <m/>
    <n v="5"/>
    <s v="z"/>
  </r>
  <r>
    <n v="10233"/>
    <x v="13"/>
    <x v="1"/>
    <x v="3"/>
    <m/>
    <n v="5"/>
    <s v="z"/>
  </r>
  <r>
    <n v="10174"/>
    <x v="14"/>
    <x v="1"/>
    <x v="1"/>
    <m/>
    <n v="10"/>
    <s v="z"/>
  </r>
  <r>
    <n v="10174"/>
    <x v="14"/>
    <x v="1"/>
    <x v="3"/>
    <m/>
    <n v="5"/>
    <s v="z"/>
  </r>
  <r>
    <n v="10007"/>
    <x v="16"/>
    <x v="1"/>
    <x v="0"/>
    <m/>
    <n v="15"/>
    <s v="z"/>
  </r>
  <r>
    <n v="10007"/>
    <x v="16"/>
    <x v="1"/>
    <x v="1"/>
    <m/>
    <n v="10"/>
    <s v="z"/>
  </r>
  <r>
    <n v="10007"/>
    <x v="16"/>
    <x v="1"/>
    <x v="2"/>
    <m/>
    <n v="5"/>
    <s v="z"/>
  </r>
  <r>
    <n v="10007"/>
    <x v="16"/>
    <x v="1"/>
    <x v="3"/>
    <m/>
    <n v="5"/>
    <s v="z"/>
  </r>
  <r>
    <n v="10104"/>
    <x v="18"/>
    <x v="1"/>
    <x v="0"/>
    <m/>
    <n v="15"/>
    <s v="z"/>
  </r>
  <r>
    <n v="10126"/>
    <x v="23"/>
    <x v="1"/>
    <x v="3"/>
    <m/>
    <n v="5"/>
    <s v="z"/>
  </r>
  <r>
    <n v="10064"/>
    <x v="24"/>
    <x v="1"/>
    <x v="0"/>
    <m/>
    <n v="15"/>
    <s v="z"/>
  </r>
  <r>
    <n v="10004"/>
    <x v="19"/>
    <x v="1"/>
    <x v="0"/>
    <n v="1000"/>
    <n v="15"/>
    <s v="z"/>
  </r>
  <r>
    <n v="10004"/>
    <x v="19"/>
    <x v="1"/>
    <x v="1"/>
    <m/>
    <n v="10"/>
    <s v="z"/>
  </r>
  <r>
    <n v="10004"/>
    <x v="19"/>
    <x v="1"/>
    <x v="2"/>
    <m/>
    <n v="5"/>
    <s v="z"/>
  </r>
  <r>
    <n v="10004"/>
    <x v="19"/>
    <x v="1"/>
    <x v="3"/>
    <m/>
    <n v="5"/>
    <s v="z"/>
  </r>
  <r>
    <n v="10011"/>
    <x v="5"/>
    <x v="2"/>
    <x v="1"/>
    <m/>
    <n v="10"/>
    <s v="z"/>
  </r>
  <r>
    <n v="10040"/>
    <x v="5"/>
    <x v="2"/>
    <x v="0"/>
    <m/>
    <n v="15"/>
    <s v="z"/>
  </r>
  <r>
    <n v="10117"/>
    <x v="0"/>
    <x v="2"/>
    <x v="0"/>
    <m/>
    <n v="15"/>
    <s v="z"/>
  </r>
  <r>
    <n v="10117"/>
    <x v="0"/>
    <x v="2"/>
    <x v="1"/>
    <m/>
    <n v="10"/>
    <s v="z"/>
  </r>
  <r>
    <n v="10117"/>
    <x v="0"/>
    <x v="2"/>
    <x v="2"/>
    <m/>
    <n v="5"/>
    <s v="z"/>
  </r>
  <r>
    <n v="10147"/>
    <x v="20"/>
    <x v="2"/>
    <x v="3"/>
    <m/>
    <n v="5"/>
    <s v="z"/>
  </r>
  <r>
    <n v="10076"/>
    <x v="25"/>
    <x v="2"/>
    <x v="2"/>
    <m/>
    <n v="5"/>
    <s v="z"/>
  </r>
  <r>
    <n v="10105"/>
    <x v="1"/>
    <x v="2"/>
    <x v="1"/>
    <m/>
    <n v="10"/>
    <s v="z"/>
  </r>
  <r>
    <n v="10017"/>
    <x v="2"/>
    <x v="2"/>
    <x v="2"/>
    <m/>
    <n v="5"/>
    <s v="z"/>
  </r>
  <r>
    <n v="10017"/>
    <x v="2"/>
    <x v="2"/>
    <x v="3"/>
    <m/>
    <n v="5"/>
    <s v="z"/>
  </r>
  <r>
    <n v="10098"/>
    <x v="3"/>
    <x v="2"/>
    <x v="0"/>
    <m/>
    <n v="15"/>
    <s v="z"/>
  </r>
  <r>
    <n v="10098"/>
    <x v="3"/>
    <x v="2"/>
    <x v="1"/>
    <m/>
    <n v="10"/>
    <s v="z"/>
  </r>
  <r>
    <n v="10098"/>
    <x v="3"/>
    <x v="2"/>
    <x v="2"/>
    <m/>
    <n v="5"/>
    <s v="z"/>
  </r>
  <r>
    <n v="10098"/>
    <x v="3"/>
    <x v="2"/>
    <x v="3"/>
    <m/>
    <n v="5"/>
    <s v="z"/>
  </r>
  <r>
    <n v="10014"/>
    <x v="4"/>
    <x v="2"/>
    <x v="0"/>
    <n v="1000"/>
    <n v="15"/>
    <s v="z"/>
  </r>
  <r>
    <n v="10014"/>
    <x v="4"/>
    <x v="2"/>
    <x v="1"/>
    <n v="250"/>
    <n v="10"/>
    <s v="z"/>
  </r>
  <r>
    <n v="10014"/>
    <x v="4"/>
    <x v="2"/>
    <x v="2"/>
    <n v="100"/>
    <n v="5"/>
    <s v="z"/>
  </r>
  <r>
    <n v="10014"/>
    <x v="4"/>
    <x v="2"/>
    <x v="3"/>
    <m/>
    <n v="5"/>
    <s v="z"/>
  </r>
  <r>
    <n v="10011"/>
    <x v="6"/>
    <x v="2"/>
    <x v="2"/>
    <m/>
    <n v="5"/>
    <s v="z"/>
  </r>
  <r>
    <n v="10011"/>
    <x v="6"/>
    <x v="2"/>
    <x v="3"/>
    <m/>
    <n v="5"/>
    <s v="z"/>
  </r>
  <r>
    <n v="10153"/>
    <x v="7"/>
    <x v="2"/>
    <x v="3"/>
    <m/>
    <n v="5"/>
    <s v="z"/>
  </r>
  <r>
    <n v="10053"/>
    <x v="8"/>
    <x v="2"/>
    <x v="1"/>
    <m/>
    <n v="10"/>
    <s v="z"/>
  </r>
  <r>
    <n v="10053"/>
    <x v="8"/>
    <x v="2"/>
    <x v="2"/>
    <m/>
    <n v="5"/>
    <s v="z"/>
  </r>
  <r>
    <n v="10053"/>
    <x v="8"/>
    <x v="2"/>
    <x v="3"/>
    <m/>
    <n v="5"/>
    <s v="z"/>
  </r>
  <r>
    <n v="10027"/>
    <x v="10"/>
    <x v="2"/>
    <x v="0"/>
    <m/>
    <n v="15"/>
    <s v="z"/>
  </r>
  <r>
    <n v="10027"/>
    <x v="10"/>
    <x v="2"/>
    <x v="1"/>
    <m/>
    <n v="10"/>
    <s v="z"/>
  </r>
  <r>
    <n v="10027"/>
    <x v="10"/>
    <x v="2"/>
    <x v="2"/>
    <m/>
    <n v="5"/>
    <s v="z"/>
  </r>
  <r>
    <n v="10027"/>
    <x v="10"/>
    <x v="2"/>
    <x v="3"/>
    <m/>
    <n v="5"/>
    <s v="z"/>
  </r>
  <r>
    <n v="10092"/>
    <x v="11"/>
    <x v="2"/>
    <x v="2"/>
    <m/>
    <n v="5"/>
    <s v="z"/>
  </r>
  <r>
    <n v="10052"/>
    <x v="12"/>
    <x v="2"/>
    <x v="0"/>
    <m/>
    <n v="15"/>
    <s v="z"/>
  </r>
  <r>
    <n v="10141"/>
    <x v="26"/>
    <x v="2"/>
    <x v="3"/>
    <m/>
    <n v="5"/>
    <s v="z"/>
  </r>
  <r>
    <n v="10233"/>
    <x v="13"/>
    <x v="2"/>
    <x v="2"/>
    <m/>
    <n v="5"/>
    <s v="z"/>
  </r>
  <r>
    <n v="10233"/>
    <x v="13"/>
    <x v="2"/>
    <x v="3"/>
    <m/>
    <n v="5"/>
    <s v="z"/>
  </r>
  <r>
    <n v="10174"/>
    <x v="14"/>
    <x v="2"/>
    <x v="1"/>
    <m/>
    <n v="10"/>
    <s v="z"/>
  </r>
  <r>
    <n v="10174"/>
    <x v="14"/>
    <x v="2"/>
    <x v="3"/>
    <m/>
    <n v="5"/>
    <s v="z"/>
  </r>
  <r>
    <n v="10007"/>
    <x v="16"/>
    <x v="2"/>
    <x v="0"/>
    <m/>
    <n v="15"/>
    <s v="z"/>
  </r>
  <r>
    <n v="10007"/>
    <x v="16"/>
    <x v="2"/>
    <x v="1"/>
    <m/>
    <n v="10"/>
    <s v="z"/>
  </r>
  <r>
    <n v="10007"/>
    <x v="16"/>
    <x v="2"/>
    <x v="2"/>
    <m/>
    <n v="5"/>
    <s v="z"/>
  </r>
  <r>
    <n v="10007"/>
    <x v="16"/>
    <x v="2"/>
    <x v="3"/>
    <m/>
    <n v="5"/>
    <s v="z"/>
  </r>
  <r>
    <n v="10206"/>
    <x v="17"/>
    <x v="2"/>
    <x v="2"/>
    <m/>
    <n v="5"/>
    <s v="z"/>
  </r>
  <r>
    <n v="10206"/>
    <x v="17"/>
    <x v="2"/>
    <x v="3"/>
    <m/>
    <n v="5"/>
    <s v="z"/>
  </r>
  <r>
    <n v="10104"/>
    <x v="18"/>
    <x v="2"/>
    <x v="0"/>
    <m/>
    <n v="15"/>
    <s v="z"/>
  </r>
  <r>
    <n v="10205"/>
    <x v="27"/>
    <x v="2"/>
    <x v="1"/>
    <m/>
    <n v="10"/>
    <s v="z"/>
  </r>
  <r>
    <n v="10205"/>
    <x v="27"/>
    <x v="2"/>
    <x v="2"/>
    <m/>
    <n v="5"/>
    <s v="z"/>
  </r>
  <r>
    <n v="10241"/>
    <x v="28"/>
    <x v="2"/>
    <x v="3"/>
    <m/>
    <n v="5"/>
    <s v="z"/>
  </r>
  <r>
    <n v="10064"/>
    <x v="24"/>
    <x v="2"/>
    <x v="0"/>
    <m/>
    <n v="15"/>
    <s v="z"/>
  </r>
  <r>
    <n v="10004"/>
    <x v="19"/>
    <x v="2"/>
    <x v="0"/>
    <n v="1000"/>
    <n v="15"/>
    <s v="z"/>
  </r>
  <r>
    <n v="10004"/>
    <x v="19"/>
    <x v="2"/>
    <x v="1"/>
    <m/>
    <n v="10"/>
    <s v="z"/>
  </r>
  <r>
    <n v="10004"/>
    <x v="19"/>
    <x v="2"/>
    <x v="3"/>
    <m/>
    <n v="5"/>
    <s v="z"/>
  </r>
  <r>
    <n v="10117"/>
    <x v="0"/>
    <x v="3"/>
    <x v="0"/>
    <m/>
    <n v="15"/>
    <s v="z"/>
  </r>
  <r>
    <n v="10117"/>
    <x v="0"/>
    <x v="3"/>
    <x v="1"/>
    <m/>
    <n v="10"/>
    <s v="z"/>
  </r>
  <r>
    <n v="10117"/>
    <x v="0"/>
    <x v="3"/>
    <x v="2"/>
    <m/>
    <n v="5"/>
    <s v="z"/>
  </r>
  <r>
    <n v="10076"/>
    <x v="25"/>
    <x v="3"/>
    <x v="2"/>
    <m/>
    <n v="5"/>
    <s v="z"/>
  </r>
  <r>
    <n v="10076"/>
    <x v="25"/>
    <x v="3"/>
    <x v="3"/>
    <m/>
    <n v="5"/>
    <s v="z"/>
  </r>
  <r>
    <n v="10017"/>
    <x v="2"/>
    <x v="3"/>
    <x v="3"/>
    <m/>
    <n v="5"/>
    <s v="z"/>
  </r>
  <r>
    <n v="10098"/>
    <x v="3"/>
    <x v="3"/>
    <x v="0"/>
    <m/>
    <n v="15"/>
    <s v="z"/>
  </r>
  <r>
    <n v="10098"/>
    <x v="3"/>
    <x v="3"/>
    <x v="1"/>
    <m/>
    <n v="10"/>
    <s v="z"/>
  </r>
  <r>
    <n v="10098"/>
    <x v="3"/>
    <x v="3"/>
    <x v="2"/>
    <m/>
    <n v="5"/>
    <s v="z"/>
  </r>
  <r>
    <n v="10098"/>
    <x v="3"/>
    <x v="3"/>
    <x v="3"/>
    <m/>
    <n v="5"/>
    <s v="z"/>
  </r>
  <r>
    <n v="10144"/>
    <x v="4"/>
    <x v="3"/>
    <x v="0"/>
    <n v="1000"/>
    <n v="15"/>
    <s v="z"/>
  </r>
  <r>
    <n v="10014"/>
    <x v="4"/>
    <x v="3"/>
    <x v="1"/>
    <n v="250"/>
    <n v="10"/>
    <s v="z"/>
  </r>
  <r>
    <n v="10014"/>
    <x v="4"/>
    <x v="3"/>
    <x v="2"/>
    <n v="100"/>
    <n v="5"/>
    <s v="z"/>
  </r>
  <r>
    <n v="10014"/>
    <x v="4"/>
    <x v="3"/>
    <x v="3"/>
    <m/>
    <n v="5"/>
    <s v="z"/>
  </r>
  <r>
    <n v="10011"/>
    <x v="6"/>
    <x v="3"/>
    <x v="2"/>
    <m/>
    <n v="5"/>
    <s v="z"/>
  </r>
  <r>
    <n v="10011"/>
    <x v="6"/>
    <x v="3"/>
    <x v="3"/>
    <m/>
    <n v="5"/>
    <s v="z"/>
  </r>
  <r>
    <n v="10011"/>
    <x v="5"/>
    <x v="3"/>
    <x v="1"/>
    <m/>
    <n v="10"/>
    <s v="z"/>
  </r>
  <r>
    <n v="10040"/>
    <x v="5"/>
    <x v="3"/>
    <x v="0"/>
    <m/>
    <n v="15"/>
    <s v="z"/>
  </r>
  <r>
    <n v="10153"/>
    <x v="7"/>
    <x v="3"/>
    <x v="1"/>
    <m/>
    <n v="10"/>
    <s v="z"/>
  </r>
  <r>
    <n v="10153"/>
    <x v="7"/>
    <x v="3"/>
    <x v="2"/>
    <m/>
    <n v="5"/>
    <s v="z"/>
  </r>
  <r>
    <n v="10153"/>
    <x v="7"/>
    <x v="3"/>
    <x v="3"/>
    <m/>
    <n v="5"/>
    <s v="z"/>
  </r>
  <r>
    <n v="10053"/>
    <x v="8"/>
    <x v="3"/>
    <x v="1"/>
    <m/>
    <n v="10"/>
    <s v="z"/>
  </r>
  <r>
    <n v="10053"/>
    <x v="8"/>
    <x v="3"/>
    <x v="2"/>
    <m/>
    <n v="5"/>
    <s v="z"/>
  </r>
  <r>
    <n v="10053"/>
    <x v="8"/>
    <x v="3"/>
    <x v="3"/>
    <m/>
    <n v="5"/>
    <s v="z"/>
  </r>
  <r>
    <n v="10197"/>
    <x v="9"/>
    <x v="3"/>
    <x v="0"/>
    <m/>
    <n v="15"/>
    <s v="z"/>
  </r>
  <r>
    <n v="10027"/>
    <x v="10"/>
    <x v="3"/>
    <x v="0"/>
    <m/>
    <n v="15"/>
    <s v="z"/>
  </r>
  <r>
    <n v="10027"/>
    <x v="10"/>
    <x v="3"/>
    <x v="1"/>
    <m/>
    <n v="10"/>
    <s v="z"/>
  </r>
  <r>
    <n v="10027"/>
    <x v="10"/>
    <x v="3"/>
    <x v="2"/>
    <m/>
    <n v="5"/>
    <s v="z"/>
  </r>
  <r>
    <n v="10027"/>
    <x v="10"/>
    <x v="3"/>
    <x v="3"/>
    <m/>
    <n v="5"/>
    <s v="z"/>
  </r>
  <r>
    <n v="10092"/>
    <x v="11"/>
    <x v="3"/>
    <x v="2"/>
    <m/>
    <n v="5"/>
    <s v="z"/>
  </r>
  <r>
    <n v="10092"/>
    <x v="11"/>
    <x v="3"/>
    <x v="3"/>
    <m/>
    <n v="5"/>
    <s v="z"/>
  </r>
  <r>
    <n v="10052"/>
    <x v="12"/>
    <x v="3"/>
    <x v="0"/>
    <m/>
    <n v="15"/>
    <s v="z"/>
  </r>
  <r>
    <n v="10052"/>
    <x v="12"/>
    <x v="3"/>
    <x v="1"/>
    <m/>
    <n v="10"/>
    <s v="z"/>
  </r>
  <r>
    <n v="10233"/>
    <x v="13"/>
    <x v="3"/>
    <x v="2"/>
    <m/>
    <n v="5"/>
    <s v="z"/>
  </r>
  <r>
    <n v="10233"/>
    <x v="13"/>
    <x v="3"/>
    <x v="3"/>
    <m/>
    <n v="5"/>
    <s v="z"/>
  </r>
  <r>
    <n v="10174"/>
    <x v="14"/>
    <x v="3"/>
    <x v="1"/>
    <m/>
    <n v="10"/>
    <s v="z"/>
  </r>
  <r>
    <n v="10174"/>
    <x v="14"/>
    <x v="3"/>
    <x v="3"/>
    <m/>
    <n v="5"/>
    <s v="z"/>
  </r>
  <r>
    <n v="10007"/>
    <x v="16"/>
    <x v="3"/>
    <x v="0"/>
    <m/>
    <n v="15"/>
    <s v="z"/>
  </r>
  <r>
    <n v="10007"/>
    <x v="16"/>
    <x v="3"/>
    <x v="1"/>
    <m/>
    <n v="10"/>
    <s v="z"/>
  </r>
  <r>
    <n v="10007"/>
    <x v="16"/>
    <x v="3"/>
    <x v="2"/>
    <m/>
    <n v="5"/>
    <s v="z"/>
  </r>
  <r>
    <n v="10007"/>
    <x v="16"/>
    <x v="3"/>
    <x v="3"/>
    <m/>
    <n v="5"/>
    <s v="z"/>
  </r>
  <r>
    <n v="10206"/>
    <x v="17"/>
    <x v="3"/>
    <x v="2"/>
    <m/>
    <n v="5"/>
    <s v="z"/>
  </r>
  <r>
    <n v="10206"/>
    <x v="17"/>
    <x v="3"/>
    <x v="3"/>
    <m/>
    <n v="5"/>
    <s v="z"/>
  </r>
  <r>
    <n v="10104"/>
    <x v="18"/>
    <x v="3"/>
    <x v="0"/>
    <m/>
    <n v="15"/>
    <s v="z"/>
  </r>
  <r>
    <n v="10104"/>
    <x v="18"/>
    <x v="3"/>
    <x v="1"/>
    <m/>
    <n v="10"/>
    <s v="z"/>
  </r>
  <r>
    <n v="10004"/>
    <x v="19"/>
    <x v="3"/>
    <x v="0"/>
    <n v="1000"/>
    <n v="15"/>
    <s v="z"/>
  </r>
  <r>
    <n v="10004"/>
    <x v="19"/>
    <x v="3"/>
    <x v="1"/>
    <m/>
    <n v="10"/>
    <s v="z"/>
  </r>
  <r>
    <n v="10004"/>
    <x v="19"/>
    <x v="3"/>
    <x v="2"/>
    <m/>
    <n v="5"/>
    <s v="z"/>
  </r>
  <r>
    <n v="10004"/>
    <x v="19"/>
    <x v="3"/>
    <x v="3"/>
    <m/>
    <n v="5"/>
    <s v="z"/>
  </r>
  <r>
    <n v="10117"/>
    <x v="0"/>
    <x v="4"/>
    <x v="0"/>
    <m/>
    <n v="15"/>
    <s v="z"/>
  </r>
  <r>
    <n v="10117"/>
    <x v="0"/>
    <x v="4"/>
    <x v="1"/>
    <m/>
    <n v="10"/>
    <s v="z"/>
  </r>
  <r>
    <n v="10117"/>
    <x v="0"/>
    <x v="4"/>
    <x v="2"/>
    <m/>
    <n v="5"/>
    <s v="z"/>
  </r>
  <r>
    <n v="10117"/>
    <x v="0"/>
    <x v="4"/>
    <x v="3"/>
    <m/>
    <n v="5"/>
    <s v="z"/>
  </r>
  <r>
    <n v="10147"/>
    <x v="20"/>
    <x v="4"/>
    <x v="3"/>
    <m/>
    <n v="5"/>
    <s v="z"/>
  </r>
  <r>
    <n v="10076"/>
    <x v="25"/>
    <x v="4"/>
    <x v="2"/>
    <m/>
    <n v="5"/>
    <s v="z"/>
  </r>
  <r>
    <n v="10105"/>
    <x v="1"/>
    <x v="4"/>
    <x v="1"/>
    <m/>
    <n v="10"/>
    <s v="z"/>
  </r>
  <r>
    <n v="10017"/>
    <x v="2"/>
    <x v="4"/>
    <x v="2"/>
    <m/>
    <n v="5"/>
    <s v="z"/>
  </r>
  <r>
    <n v="10017"/>
    <x v="2"/>
    <x v="4"/>
    <x v="3"/>
    <m/>
    <n v="5"/>
    <s v="z"/>
  </r>
  <r>
    <n v="10098"/>
    <x v="3"/>
    <x v="4"/>
    <x v="0"/>
    <m/>
    <n v="15"/>
    <s v="z"/>
  </r>
  <r>
    <n v="10098"/>
    <x v="3"/>
    <x v="4"/>
    <x v="1"/>
    <m/>
    <n v="10"/>
    <s v="z"/>
  </r>
  <r>
    <n v="10098"/>
    <x v="3"/>
    <x v="4"/>
    <x v="2"/>
    <m/>
    <n v="5"/>
    <s v="z"/>
  </r>
  <r>
    <n v="10098"/>
    <x v="3"/>
    <x v="4"/>
    <x v="3"/>
    <m/>
    <n v="5"/>
    <s v="z"/>
  </r>
  <r>
    <n v="10014"/>
    <x v="4"/>
    <x v="4"/>
    <x v="0"/>
    <m/>
    <n v="15"/>
    <s v="z"/>
  </r>
  <r>
    <n v="10014"/>
    <x v="4"/>
    <x v="4"/>
    <x v="1"/>
    <m/>
    <n v="10"/>
    <s v="z"/>
  </r>
  <r>
    <n v="10014"/>
    <x v="4"/>
    <x v="4"/>
    <x v="2"/>
    <m/>
    <n v="5"/>
    <s v="z"/>
  </r>
  <r>
    <n v="10014"/>
    <x v="4"/>
    <x v="4"/>
    <x v="3"/>
    <m/>
    <n v="5"/>
    <s v="z"/>
  </r>
  <r>
    <n v="10011"/>
    <x v="6"/>
    <x v="4"/>
    <x v="2"/>
    <m/>
    <n v="5"/>
    <s v="z"/>
  </r>
  <r>
    <n v="10011"/>
    <x v="6"/>
    <x v="4"/>
    <x v="3"/>
    <m/>
    <n v="5"/>
    <s v="z"/>
  </r>
  <r>
    <n v="10011"/>
    <x v="5"/>
    <x v="4"/>
    <x v="1"/>
    <m/>
    <n v="10"/>
    <s v="z"/>
  </r>
  <r>
    <n v="10040"/>
    <x v="5"/>
    <x v="4"/>
    <x v="0"/>
    <m/>
    <n v="15"/>
    <s v="z"/>
  </r>
  <r>
    <n v="10153"/>
    <x v="7"/>
    <x v="4"/>
    <x v="3"/>
    <m/>
    <n v="5"/>
    <s v="z"/>
  </r>
  <r>
    <n v="10053"/>
    <x v="8"/>
    <x v="4"/>
    <x v="1"/>
    <m/>
    <n v="10"/>
    <s v="z"/>
  </r>
  <r>
    <n v="10053"/>
    <x v="8"/>
    <x v="4"/>
    <x v="2"/>
    <m/>
    <n v="5"/>
    <s v="z"/>
  </r>
  <r>
    <n v="10053"/>
    <x v="8"/>
    <x v="4"/>
    <x v="3"/>
    <m/>
    <n v="5"/>
    <s v="z"/>
  </r>
  <r>
    <n v="10197"/>
    <x v="9"/>
    <x v="4"/>
    <x v="0"/>
    <m/>
    <n v="15"/>
    <s v="z"/>
  </r>
  <r>
    <n v="10027"/>
    <x v="10"/>
    <x v="4"/>
    <x v="0"/>
    <m/>
    <n v="15"/>
    <s v="z"/>
  </r>
  <r>
    <n v="10027"/>
    <x v="10"/>
    <x v="4"/>
    <x v="1"/>
    <m/>
    <n v="10"/>
    <s v="z"/>
  </r>
  <r>
    <n v="10027"/>
    <x v="10"/>
    <x v="4"/>
    <x v="2"/>
    <m/>
    <n v="5"/>
    <s v="z"/>
  </r>
  <r>
    <n v="10027"/>
    <x v="10"/>
    <x v="4"/>
    <x v="3"/>
    <m/>
    <n v="5"/>
    <s v="z"/>
  </r>
  <r>
    <n v="10092"/>
    <x v="11"/>
    <x v="4"/>
    <x v="2"/>
    <m/>
    <n v="5"/>
    <s v="z"/>
  </r>
  <r>
    <n v="10092"/>
    <x v="11"/>
    <x v="4"/>
    <x v="3"/>
    <m/>
    <n v="5"/>
    <s v="z"/>
  </r>
  <r>
    <n v="10052"/>
    <x v="12"/>
    <x v="4"/>
    <x v="0"/>
    <m/>
    <n v="15"/>
    <s v="z"/>
  </r>
  <r>
    <n v="10052"/>
    <x v="12"/>
    <x v="4"/>
    <x v="1"/>
    <m/>
    <n v="10"/>
    <s v="z"/>
  </r>
  <r>
    <n v="10233"/>
    <x v="13"/>
    <x v="4"/>
    <x v="2"/>
    <m/>
    <n v="5"/>
    <s v="z"/>
  </r>
  <r>
    <n v="10174"/>
    <x v="14"/>
    <x v="4"/>
    <x v="1"/>
    <m/>
    <n v="10"/>
    <s v="z"/>
  </r>
  <r>
    <n v="10174"/>
    <x v="14"/>
    <x v="4"/>
    <x v="3"/>
    <m/>
    <n v="5"/>
    <s v="z"/>
  </r>
  <r>
    <n v="10007"/>
    <x v="16"/>
    <x v="4"/>
    <x v="0"/>
    <m/>
    <n v="15"/>
    <s v="z"/>
  </r>
  <r>
    <n v="10007"/>
    <x v="16"/>
    <x v="4"/>
    <x v="1"/>
    <m/>
    <n v="10"/>
    <s v="z"/>
  </r>
  <r>
    <n v="10007"/>
    <x v="16"/>
    <x v="4"/>
    <x v="2"/>
    <m/>
    <n v="5"/>
    <s v="z"/>
  </r>
  <r>
    <n v="10007"/>
    <x v="16"/>
    <x v="4"/>
    <x v="3"/>
    <m/>
    <n v="5"/>
    <s v="z"/>
  </r>
  <r>
    <n v="10206"/>
    <x v="17"/>
    <x v="4"/>
    <x v="2"/>
    <m/>
    <n v="5"/>
    <s v="z"/>
  </r>
  <r>
    <n v="10206"/>
    <x v="17"/>
    <x v="4"/>
    <x v="3"/>
    <m/>
    <n v="5"/>
    <s v="z"/>
  </r>
  <r>
    <n v="10104"/>
    <x v="18"/>
    <x v="4"/>
    <x v="0"/>
    <m/>
    <n v="15"/>
    <s v="z"/>
  </r>
  <r>
    <n v="10064"/>
    <x v="24"/>
    <x v="4"/>
    <x v="0"/>
    <m/>
    <n v="15"/>
    <s v="z"/>
  </r>
  <r>
    <n v="10004"/>
    <x v="19"/>
    <x v="4"/>
    <x v="0"/>
    <n v="1000"/>
    <n v="15"/>
    <s v="z"/>
  </r>
  <r>
    <n v="10004"/>
    <x v="19"/>
    <x v="4"/>
    <x v="1"/>
    <m/>
    <n v="10"/>
    <s v="z"/>
  </r>
  <r>
    <n v="10004"/>
    <x v="19"/>
    <x v="4"/>
    <x v="3"/>
    <m/>
    <n v="5"/>
    <s v="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54775E-A0B5-48F4-8718-988C4415FD84}" name="PivotTable5" cacheId="1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J10:P22" firstHeaderRow="1" firstDataRow="2" firstDataCol="1"/>
  <pivotFields count="7">
    <pivotField showAll="0"/>
    <pivotField axis="axisRow" showAll="0">
      <items count="30">
        <item h="1" x="0"/>
        <item h="1" x="20"/>
        <item h="1" x="25"/>
        <item h="1" x="1"/>
        <item h="1" x="21"/>
        <item h="1" x="2"/>
        <item h="1" x="3"/>
        <item h="1" x="22"/>
        <item x="4"/>
        <item h="1" x="5"/>
        <item h="1" x="6"/>
        <item h="1" x="7"/>
        <item h="1" x="8"/>
        <item h="1" x="9"/>
        <item h="1" x="10"/>
        <item h="1" x="11"/>
        <item h="1" x="12"/>
        <item h="1" x="26"/>
        <item h="1" x="13"/>
        <item h="1" x="14"/>
        <item h="1" x="15"/>
        <item h="1" x="16"/>
        <item h="1" x="17"/>
        <item h="1" x="18"/>
        <item h="1" x="27"/>
        <item h="1" x="23"/>
        <item h="1" x="28"/>
        <item h="1" x="24"/>
        <item x="19"/>
        <item t="default"/>
      </items>
    </pivotField>
    <pivotField axis="axisCol" showAll="0">
      <items count="7">
        <item x="0"/>
        <item x="1"/>
        <item x="2"/>
        <item x="3"/>
        <item x="4"/>
        <item m="1"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  <pivotField showAll="0"/>
  </pivotFields>
  <rowFields count="2">
    <field x="1"/>
    <field x="3"/>
  </rowFields>
  <rowItems count="11">
    <i>
      <x v="8"/>
    </i>
    <i r="1">
      <x/>
    </i>
    <i r="1">
      <x v="1"/>
    </i>
    <i r="1">
      <x v="2"/>
    </i>
    <i r="1">
      <x v="3"/>
    </i>
    <i>
      <x v="28"/>
    </i>
    <i r="1">
      <x/>
    </i>
    <i r="1">
      <x v="1"/>
    </i>
    <i r="1">
      <x v="2"/>
    </i>
    <i r="1">
      <x v="3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VREP" fld="4" baseField="0" baseItem="0"/>
  </dataFields>
  <formats count="15">
    <format dxfId="986">
      <pivotArea outline="0" collapsedLevelsAreSubtotals="1" fieldPosition="0"/>
    </format>
    <format dxfId="985">
      <pivotArea field="2" type="button" dataOnly="0" labelOnly="1" outline="0" axis="axisCol" fieldPosition="0"/>
    </format>
    <format dxfId="984">
      <pivotArea type="topRight" dataOnly="0" labelOnly="1" outline="0" fieldPosition="0"/>
    </format>
    <format dxfId="983">
      <pivotArea dataOnly="0" labelOnly="1" fieldPosition="0">
        <references count="1">
          <reference field="2" count="0"/>
        </references>
      </pivotArea>
    </format>
    <format dxfId="982">
      <pivotArea dataOnly="0" labelOnly="1" grandCol="1" outline="0" fieldPosition="0"/>
    </format>
    <format dxfId="981">
      <pivotArea outline="0" collapsedLevelsAreSubtotals="1" fieldPosition="0"/>
    </format>
    <format dxfId="980">
      <pivotArea field="2" type="button" dataOnly="0" labelOnly="1" outline="0" axis="axisCol" fieldPosition="0"/>
    </format>
    <format dxfId="979">
      <pivotArea type="topRight" dataOnly="0" labelOnly="1" outline="0" fieldPosition="0"/>
    </format>
    <format dxfId="978">
      <pivotArea dataOnly="0" labelOnly="1" fieldPosition="0">
        <references count="1">
          <reference field="2" count="0"/>
        </references>
      </pivotArea>
    </format>
    <format dxfId="977">
      <pivotArea dataOnly="0" labelOnly="1" grandCol="1" outline="0" fieldPosition="0"/>
    </format>
    <format dxfId="976">
      <pivotArea outline="0" collapsedLevelsAreSubtotals="1" fieldPosition="0"/>
    </format>
    <format dxfId="975">
      <pivotArea field="2" type="button" dataOnly="0" labelOnly="1" outline="0" axis="axisCol" fieldPosition="0"/>
    </format>
    <format dxfId="974">
      <pivotArea type="topRight" dataOnly="0" labelOnly="1" outline="0" fieldPosition="0"/>
    </format>
    <format dxfId="973">
      <pivotArea dataOnly="0" labelOnly="1" fieldPosition="0">
        <references count="1">
          <reference field="2" count="0"/>
        </references>
      </pivotArea>
    </format>
    <format dxfId="97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BFCA0F-A474-4713-A314-5AD39283694A}" name="PivotTable4" cacheId="1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10:G135" firstHeaderRow="1" firstDataRow="2" firstDataCol="1"/>
  <pivotFields count="7">
    <pivotField subtotalTop="0" showAll="0"/>
    <pivotField axis="axisRow" subtotalTop="0" showAll="0">
      <items count="30">
        <item x="0"/>
        <item x="20"/>
        <item x="25"/>
        <item x="1"/>
        <item x="21"/>
        <item x="2"/>
        <item x="3"/>
        <item x="22"/>
        <item x="4"/>
        <item x="5"/>
        <item x="6"/>
        <item x="7"/>
        <item x="8"/>
        <item x="9"/>
        <item x="10"/>
        <item x="11"/>
        <item x="12"/>
        <item x="26"/>
        <item x="13"/>
        <item x="14"/>
        <item x="15"/>
        <item x="16"/>
        <item x="17"/>
        <item x="18"/>
        <item x="27"/>
        <item x="23"/>
        <item x="28"/>
        <item x="24"/>
        <item x="19"/>
        <item t="default"/>
      </items>
    </pivotField>
    <pivotField axis="axisCol" subtotalTop="0" showAll="0">
      <items count="7">
        <item x="0"/>
        <item x="1"/>
        <item x="3"/>
        <item x="4"/>
        <item x="2"/>
        <item m="1" x="5"/>
        <item t="default"/>
      </items>
    </pivotField>
    <pivotField axis="axisRow" subtotalTop="0" showAll="0" sortType="ascending">
      <items count="5">
        <item x="0"/>
        <item x="1"/>
        <item x="2"/>
        <item x="3"/>
        <item t="default"/>
      </items>
    </pivotField>
    <pivotField subtotalTop="0" showAll="0"/>
    <pivotField dataField="1" subtotalTop="0" showAll="0"/>
    <pivotField subtotalTop="0" showAll="0"/>
  </pivotFields>
  <rowFields count="2">
    <field x="1"/>
    <field x="3"/>
  </rowFields>
  <rowItems count="124">
    <i>
      <x/>
    </i>
    <i r="1">
      <x/>
    </i>
    <i r="1">
      <x v="1"/>
    </i>
    <i r="1">
      <x v="2"/>
    </i>
    <i r="1">
      <x v="3"/>
    </i>
    <i t="default">
      <x/>
    </i>
    <i>
      <x v="1"/>
    </i>
    <i r="1">
      <x v="2"/>
    </i>
    <i r="1">
      <x v="3"/>
    </i>
    <i t="default">
      <x v="1"/>
    </i>
    <i>
      <x v="2"/>
    </i>
    <i r="1">
      <x v="2"/>
    </i>
    <i r="1">
      <x v="3"/>
    </i>
    <i t="default">
      <x v="2"/>
    </i>
    <i>
      <x v="3"/>
    </i>
    <i r="1">
      <x v="1"/>
    </i>
    <i t="default">
      <x v="3"/>
    </i>
    <i>
      <x v="4"/>
    </i>
    <i r="1">
      <x/>
    </i>
    <i t="default">
      <x v="4"/>
    </i>
    <i>
      <x v="5"/>
    </i>
    <i r="1">
      <x v="2"/>
    </i>
    <i r="1">
      <x v="3"/>
    </i>
    <i t="default">
      <x v="5"/>
    </i>
    <i>
      <x v="6"/>
    </i>
    <i r="1">
      <x/>
    </i>
    <i r="1">
      <x v="1"/>
    </i>
    <i r="1">
      <x v="2"/>
    </i>
    <i r="1">
      <x v="3"/>
    </i>
    <i t="default">
      <x v="6"/>
    </i>
    <i>
      <x v="7"/>
    </i>
    <i r="1">
      <x v="3"/>
    </i>
    <i t="default">
      <x v="7"/>
    </i>
    <i>
      <x v="8"/>
    </i>
    <i r="1">
      <x/>
    </i>
    <i r="1">
      <x v="1"/>
    </i>
    <i r="1">
      <x v="2"/>
    </i>
    <i r="1">
      <x v="3"/>
    </i>
    <i t="default">
      <x v="8"/>
    </i>
    <i>
      <x v="9"/>
    </i>
    <i r="1">
      <x/>
    </i>
    <i r="1">
      <x v="1"/>
    </i>
    <i t="default">
      <x v="9"/>
    </i>
    <i>
      <x v="10"/>
    </i>
    <i r="1">
      <x v="2"/>
    </i>
    <i r="1">
      <x v="3"/>
    </i>
    <i t="default">
      <x v="10"/>
    </i>
    <i>
      <x v="11"/>
    </i>
    <i r="1">
      <x v="1"/>
    </i>
    <i r="1">
      <x v="2"/>
    </i>
    <i r="1">
      <x v="3"/>
    </i>
    <i t="default">
      <x v="11"/>
    </i>
    <i>
      <x v="12"/>
    </i>
    <i r="1">
      <x v="1"/>
    </i>
    <i r="1">
      <x v="2"/>
    </i>
    <i r="1">
      <x v="3"/>
    </i>
    <i t="default">
      <x v="12"/>
    </i>
    <i>
      <x v="13"/>
    </i>
    <i r="1">
      <x/>
    </i>
    <i r="1">
      <x v="1"/>
    </i>
    <i r="1">
      <x v="2"/>
    </i>
    <i t="default">
      <x v="13"/>
    </i>
    <i>
      <x v="14"/>
    </i>
    <i r="1">
      <x/>
    </i>
    <i r="1">
      <x v="1"/>
    </i>
    <i r="1">
      <x v="2"/>
    </i>
    <i r="1">
      <x v="3"/>
    </i>
    <i t="default">
      <x v="14"/>
    </i>
    <i>
      <x v="15"/>
    </i>
    <i r="1">
      <x v="2"/>
    </i>
    <i r="1">
      <x v="3"/>
    </i>
    <i t="default">
      <x v="15"/>
    </i>
    <i>
      <x v="16"/>
    </i>
    <i r="1">
      <x/>
    </i>
    <i r="1">
      <x v="1"/>
    </i>
    <i t="default">
      <x v="16"/>
    </i>
    <i>
      <x v="17"/>
    </i>
    <i r="1">
      <x v="3"/>
    </i>
    <i t="default">
      <x v="17"/>
    </i>
    <i>
      <x v="18"/>
    </i>
    <i r="1">
      <x v="2"/>
    </i>
    <i r="1">
      <x v="3"/>
    </i>
    <i t="default">
      <x v="18"/>
    </i>
    <i>
      <x v="19"/>
    </i>
    <i r="1">
      <x v="1"/>
    </i>
    <i r="1">
      <x v="3"/>
    </i>
    <i t="default">
      <x v="19"/>
    </i>
    <i>
      <x v="20"/>
    </i>
    <i r="1">
      <x/>
    </i>
    <i t="default">
      <x v="20"/>
    </i>
    <i>
      <x v="21"/>
    </i>
    <i r="1">
      <x/>
    </i>
    <i r="1">
      <x v="1"/>
    </i>
    <i r="1">
      <x v="2"/>
    </i>
    <i r="1">
      <x v="3"/>
    </i>
    <i t="default">
      <x v="21"/>
    </i>
    <i>
      <x v="22"/>
    </i>
    <i r="1">
      <x v="2"/>
    </i>
    <i r="1">
      <x v="3"/>
    </i>
    <i t="default">
      <x v="22"/>
    </i>
    <i>
      <x v="23"/>
    </i>
    <i r="1">
      <x/>
    </i>
    <i r="1">
      <x v="1"/>
    </i>
    <i t="default">
      <x v="23"/>
    </i>
    <i>
      <x v="24"/>
    </i>
    <i r="1">
      <x v="1"/>
    </i>
    <i r="1">
      <x v="2"/>
    </i>
    <i t="default">
      <x v="24"/>
    </i>
    <i>
      <x v="25"/>
    </i>
    <i r="1">
      <x v="3"/>
    </i>
    <i t="default">
      <x v="25"/>
    </i>
    <i>
      <x v="26"/>
    </i>
    <i r="1">
      <x v="3"/>
    </i>
    <i t="default">
      <x v="26"/>
    </i>
    <i>
      <x v="27"/>
    </i>
    <i r="1">
      <x/>
    </i>
    <i t="default">
      <x v="27"/>
    </i>
    <i>
      <x v="28"/>
    </i>
    <i r="1">
      <x/>
    </i>
    <i r="1">
      <x v="1"/>
    </i>
    <i r="1">
      <x v="2"/>
    </i>
    <i r="1">
      <x v="3"/>
    </i>
    <i t="default">
      <x v="2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LSP" fld="5" baseField="0" baseItem="0"/>
  </dataFields>
  <formats count="21">
    <format dxfId="1007">
      <pivotArea outline="0" collapsedLevelsAreSubtotals="1" fieldPosition="0"/>
    </format>
    <format dxfId="1006">
      <pivotArea field="3" type="button" dataOnly="0" labelOnly="1" outline="0" axis="axisRow" fieldPosition="1"/>
    </format>
    <format dxfId="1005">
      <pivotArea field="-2" type="button" dataOnly="0" labelOnly="1" outline="0" axis="axisValues" fieldPosition="0"/>
    </format>
    <format dxfId="1004">
      <pivotArea type="topRight" dataOnly="0" labelOnly="1" outline="0" fieldPosition="0"/>
    </format>
    <format dxfId="1003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0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1001">
      <pivotArea dataOnly="0" labelOnly="1" outline="0" fieldPosition="0">
        <references count="2">
          <reference field="4294967294" count="1">
            <x v="0"/>
          </reference>
          <reference field="2" count="1" selected="0">
            <x v="1"/>
          </reference>
        </references>
      </pivotArea>
    </format>
    <format dxfId="100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2"/>
          </reference>
        </references>
      </pivotArea>
    </format>
    <format dxfId="999">
      <pivotArea dataOnly="0" labelOnly="1" outline="0" fieldPosition="0">
        <references count="2">
          <reference field="4294967294" count="1">
            <x v="0"/>
          </reference>
          <reference field="2" count="1" selected="0">
            <x v="3"/>
          </reference>
        </references>
      </pivotArea>
    </format>
    <format dxfId="998">
      <pivotArea outline="0" collapsedLevelsAreSubtotals="1" fieldPosition="0">
        <references count="2">
          <reference field="4294967294" count="1" selected="0">
            <x v="0"/>
          </reference>
          <reference field="2" count="0" selected="0"/>
        </references>
      </pivotArea>
    </format>
    <format dxfId="997">
      <pivotArea field="2" type="button" dataOnly="0" labelOnly="1" outline="0" axis="axisCol" fieldPosition="0"/>
    </format>
    <format dxfId="996">
      <pivotArea field="-2" type="button" dataOnly="0" labelOnly="1" outline="0" axis="axisValues" fieldPosition="0"/>
    </format>
    <format dxfId="995">
      <pivotArea type="topRight" dataOnly="0" labelOnly="1" outline="0" fieldPosition="0"/>
    </format>
    <format dxfId="994">
      <pivotArea dataOnly="0" labelOnly="1" fieldPosition="0">
        <references count="1">
          <reference field="2" count="0"/>
        </references>
      </pivotArea>
    </format>
    <format dxfId="993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99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1"/>
          </reference>
        </references>
      </pivotArea>
    </format>
    <format dxfId="991">
      <pivotArea dataOnly="0" labelOnly="1" outline="0" fieldPosition="0">
        <references count="2">
          <reference field="4294967294" count="1">
            <x v="0"/>
          </reference>
          <reference field="2" count="1" selected="0">
            <x v="2"/>
          </reference>
        </references>
      </pivotArea>
    </format>
    <format dxfId="99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3"/>
          </reference>
        </references>
      </pivotArea>
    </format>
    <format dxfId="989">
      <pivotArea field="1" type="button" dataOnly="0" labelOnly="1" outline="0" axis="axisRow" fieldPosition="0"/>
    </format>
    <format dxfId="988">
      <pivotArea dataOnly="0" labelOnly="1" fieldPosition="0">
        <references count="1">
          <reference field="2" count="0"/>
        </references>
      </pivotArea>
    </format>
    <format dxfId="98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76A3-4B1A-4C68-AB01-0A45B4A29496}">
  <dimension ref="A1:U200"/>
  <sheetViews>
    <sheetView tabSelected="1" zoomScale="70" zoomScaleNormal="70" workbookViewId="0"/>
  </sheetViews>
  <sheetFormatPr defaultRowHeight="14.5" x14ac:dyDescent="0.35"/>
  <cols>
    <col min="1" max="1" width="40.36328125" bestFit="1" customWidth="1"/>
    <col min="2" max="9" width="8.54296875" style="5" customWidth="1"/>
    <col min="10" max="10" width="32" style="5" bestFit="1" customWidth="1"/>
    <col min="11" max="16" width="8.81640625" style="20" customWidth="1"/>
    <col min="17" max="17" width="15.7265625" bestFit="1" customWidth="1"/>
    <col min="18" max="18" width="18.36328125" bestFit="1" customWidth="1"/>
    <col min="19" max="19" width="10" bestFit="1" customWidth="1"/>
    <col min="20" max="20" width="15.36328125" bestFit="1" customWidth="1"/>
    <col min="21" max="21" width="10.6328125" bestFit="1" customWidth="1"/>
    <col min="22" max="22" width="15.7265625" bestFit="1" customWidth="1"/>
    <col min="23" max="23" width="18.36328125" bestFit="1" customWidth="1"/>
    <col min="24" max="24" width="10" bestFit="1" customWidth="1"/>
    <col min="25" max="25" width="15.36328125" bestFit="1" customWidth="1"/>
    <col min="26" max="26" width="10.6328125" bestFit="1" customWidth="1"/>
    <col min="27" max="27" width="10.7265625" bestFit="1" customWidth="1"/>
  </cols>
  <sheetData>
    <row r="1" spans="1:21" s="1" customFormat="1" ht="29" x14ac:dyDescent="0.35">
      <c r="A1" s="27" t="s">
        <v>94</v>
      </c>
      <c r="B1" s="28" t="s">
        <v>44</v>
      </c>
      <c r="C1" s="28" t="s">
        <v>45</v>
      </c>
      <c r="D1" s="28" t="s">
        <v>93</v>
      </c>
      <c r="E1" s="28" t="s">
        <v>46</v>
      </c>
      <c r="F1" s="17"/>
      <c r="G1" s="17"/>
      <c r="H1" s="17"/>
      <c r="I1" s="17"/>
      <c r="J1" s="17"/>
      <c r="K1" s="20"/>
      <c r="L1" s="20"/>
      <c r="M1" s="20"/>
      <c r="N1" s="20"/>
      <c r="O1" s="20"/>
      <c r="P1" s="20"/>
    </row>
    <row r="2" spans="1:21" x14ac:dyDescent="0.35">
      <c r="A2" t="s">
        <v>95</v>
      </c>
      <c r="B2" s="26">
        <v>1000</v>
      </c>
      <c r="C2" s="26">
        <v>250</v>
      </c>
      <c r="D2" s="26">
        <v>100</v>
      </c>
      <c r="E2" s="30"/>
    </row>
    <row r="3" spans="1:21" x14ac:dyDescent="0.35">
      <c r="A3" t="s">
        <v>96</v>
      </c>
      <c r="B3" s="26">
        <v>15</v>
      </c>
      <c r="C3" s="26">
        <v>10</v>
      </c>
      <c r="D3" s="26">
        <v>5</v>
      </c>
      <c r="E3" s="26">
        <v>5</v>
      </c>
      <c r="J3"/>
    </row>
    <row r="4" spans="1:21" x14ac:dyDescent="0.35">
      <c r="J4"/>
    </row>
    <row r="5" spans="1:21" ht="29" x14ac:dyDescent="0.35">
      <c r="B5" s="18" t="s">
        <v>4</v>
      </c>
      <c r="C5" s="18" t="s">
        <v>3</v>
      </c>
      <c r="D5" s="18" t="s">
        <v>34</v>
      </c>
      <c r="E5" s="18" t="s">
        <v>2</v>
      </c>
      <c r="F5" s="18" t="s">
        <v>92</v>
      </c>
      <c r="G5" s="16" t="s">
        <v>26</v>
      </c>
      <c r="J5"/>
    </row>
    <row r="6" spans="1:21" x14ac:dyDescent="0.35">
      <c r="A6" t="s">
        <v>97</v>
      </c>
      <c r="B6" s="23">
        <f>+GETPIVOTDATA("VREP",$J$10,"Utility","AEP Central")</f>
        <v>1000</v>
      </c>
      <c r="C6" s="23">
        <f>+GETPIVOTDATA("VREP",$J$10,"Utility","AEP North")</f>
        <v>1000</v>
      </c>
      <c r="D6" s="23">
        <f>+GETPIVOTDATA("VREP",$J$10,"Utility","Oncor")</f>
        <v>2350</v>
      </c>
      <c r="E6" s="23">
        <f>+GETPIVOTDATA("VREP",$J$10,"Utility","TNMP")</f>
        <v>1000</v>
      </c>
      <c r="F6" s="23">
        <f>+GETPIVOTDATA("VREP",$J$10,"Utility","CNP")</f>
        <v>2350</v>
      </c>
      <c r="G6" s="23">
        <f>SUM(B6:F6)</f>
        <v>7700</v>
      </c>
      <c r="J6"/>
    </row>
    <row r="7" spans="1:21" x14ac:dyDescent="0.35">
      <c r="A7" s="24" t="s">
        <v>98</v>
      </c>
      <c r="B7" s="25">
        <f>+GETPIVOTDATA("LSP",$A$10,"Utility","AEP Central")</f>
        <v>400</v>
      </c>
      <c r="C7" s="25">
        <f>+GETPIVOTDATA("LSP",$A$10,"Utility","AEP North")</f>
        <v>395</v>
      </c>
      <c r="D7" s="25">
        <f>+GETPIVOTDATA("LSP",$A$10,"Utility","Oncor")</f>
        <v>405</v>
      </c>
      <c r="E7" s="25">
        <f>+GETPIVOTDATA("LSP",$A$10,"Utility","TNMP")</f>
        <v>405</v>
      </c>
      <c r="F7" s="25">
        <f>+GETPIVOTDATA("LSP",$A$10,"Utility","CNP")</f>
        <v>400</v>
      </c>
      <c r="G7" s="25">
        <f>SUM(B7:F7)</f>
        <v>2005</v>
      </c>
      <c r="J7"/>
    </row>
    <row r="8" spans="1:21" x14ac:dyDescent="0.35">
      <c r="A8" t="s">
        <v>26</v>
      </c>
      <c r="B8" s="19">
        <f>+GETPIVOTDATA("LSP",$A$10,"Utility","AEP Central")+GETPIVOTDATA("VREP",$J$10,"Utility","AEP Central")</f>
        <v>1400</v>
      </c>
      <c r="C8" s="19">
        <f>+GETPIVOTDATA("LSP",$A$10,"Utility","AEP North")+GETPIVOTDATA("VREP",$J$10,"Utility","AEP North")</f>
        <v>1395</v>
      </c>
      <c r="D8" s="19">
        <f>+GETPIVOTDATA("LSP",$A$10,"Utility","Oncor")+GETPIVOTDATA("VREP",$J$10,"Utility","Oncor")</f>
        <v>2755</v>
      </c>
      <c r="E8" s="19">
        <f>+GETPIVOTDATA("LSP",$A$10,"Utility","TNMP")+GETPIVOTDATA("VREP",$J$10,"Utility","TNMP")</f>
        <v>1405</v>
      </c>
      <c r="F8" s="19">
        <f>+GETPIVOTDATA("LSP",$A$10,"Utility","CNP")+GETPIVOTDATA("VREP",$J$10,"Utility","CNP")</f>
        <v>2750</v>
      </c>
      <c r="G8" s="29">
        <f>SUM(B8:F8)</f>
        <v>9705</v>
      </c>
      <c r="J8"/>
    </row>
    <row r="10" spans="1:21" ht="29" x14ac:dyDescent="0.35">
      <c r="A10" s="4" t="s">
        <v>59</v>
      </c>
      <c r="B10" s="12" t="s">
        <v>27</v>
      </c>
      <c r="H10"/>
      <c r="I10"/>
      <c r="J10" s="4" t="s">
        <v>62</v>
      </c>
      <c r="K10" s="21" t="s">
        <v>27</v>
      </c>
    </row>
    <row r="11" spans="1:21" s="1" customFormat="1" ht="29" x14ac:dyDescent="0.35">
      <c r="A11" s="15" t="s">
        <v>25</v>
      </c>
      <c r="B11" s="17" t="s">
        <v>4</v>
      </c>
      <c r="C11" s="17" t="s">
        <v>3</v>
      </c>
      <c r="D11" s="17" t="s">
        <v>34</v>
      </c>
      <c r="E11" s="17" t="s">
        <v>2</v>
      </c>
      <c r="F11" s="17" t="s">
        <v>92</v>
      </c>
      <c r="G11" s="1" t="s">
        <v>26</v>
      </c>
      <c r="H11"/>
      <c r="J11" s="4" t="s">
        <v>25</v>
      </c>
      <c r="K11" s="20" t="s">
        <v>4</v>
      </c>
      <c r="L11" s="20" t="s">
        <v>3</v>
      </c>
      <c r="M11" s="20" t="s">
        <v>92</v>
      </c>
      <c r="N11" s="20" t="s">
        <v>34</v>
      </c>
      <c r="O11" s="20" t="s">
        <v>2</v>
      </c>
      <c r="P11" s="20" t="s">
        <v>26</v>
      </c>
      <c r="S11"/>
      <c r="T11"/>
      <c r="U11"/>
    </row>
    <row r="12" spans="1:21" s="1" customFormat="1" x14ac:dyDescent="0.35">
      <c r="A12" s="2" t="s">
        <v>18</v>
      </c>
      <c r="B12" s="13"/>
      <c r="C12" s="13"/>
      <c r="D12" s="13"/>
      <c r="E12" s="13"/>
      <c r="F12" s="13"/>
      <c r="G12" s="14"/>
      <c r="H12"/>
      <c r="I12"/>
      <c r="J12" s="2" t="s">
        <v>21</v>
      </c>
      <c r="K12" s="22"/>
      <c r="L12" s="22"/>
      <c r="M12" s="22">
        <v>1350</v>
      </c>
      <c r="N12" s="22">
        <v>1350</v>
      </c>
      <c r="O12" s="22"/>
      <c r="P12" s="22">
        <v>2700</v>
      </c>
      <c r="S12"/>
      <c r="T12"/>
      <c r="U12"/>
    </row>
    <row r="13" spans="1:21" x14ac:dyDescent="0.35">
      <c r="A13" s="11" t="s">
        <v>58</v>
      </c>
      <c r="B13" s="13">
        <v>15</v>
      </c>
      <c r="C13" s="13">
        <v>15</v>
      </c>
      <c r="D13" s="13">
        <v>15</v>
      </c>
      <c r="E13" s="13">
        <v>15</v>
      </c>
      <c r="F13" s="13">
        <v>15</v>
      </c>
      <c r="G13" s="14">
        <v>75</v>
      </c>
      <c r="H13"/>
      <c r="I13"/>
      <c r="J13" s="11" t="s">
        <v>58</v>
      </c>
      <c r="K13" s="22"/>
      <c r="L13" s="22"/>
      <c r="M13" s="22">
        <v>1000</v>
      </c>
      <c r="N13" s="22">
        <v>1000</v>
      </c>
      <c r="O13" s="22"/>
      <c r="P13" s="22">
        <v>2000</v>
      </c>
    </row>
    <row r="14" spans="1:21" x14ac:dyDescent="0.35">
      <c r="A14" s="11" t="s">
        <v>61</v>
      </c>
      <c r="B14" s="13">
        <v>10</v>
      </c>
      <c r="C14" s="13">
        <v>10</v>
      </c>
      <c r="D14" s="13">
        <v>10</v>
      </c>
      <c r="E14" s="13">
        <v>10</v>
      </c>
      <c r="F14" s="13">
        <v>10</v>
      </c>
      <c r="G14" s="14">
        <v>50</v>
      </c>
      <c r="H14"/>
      <c r="I14"/>
      <c r="J14" s="11" t="s">
        <v>61</v>
      </c>
      <c r="K14" s="22"/>
      <c r="L14" s="22"/>
      <c r="M14" s="22">
        <v>250</v>
      </c>
      <c r="N14" s="22">
        <v>250</v>
      </c>
      <c r="O14" s="22"/>
      <c r="P14" s="22">
        <v>500</v>
      </c>
    </row>
    <row r="15" spans="1:21" x14ac:dyDescent="0.35">
      <c r="A15" s="11" t="s">
        <v>57</v>
      </c>
      <c r="B15" s="13">
        <v>5</v>
      </c>
      <c r="C15" s="13">
        <v>5</v>
      </c>
      <c r="D15" s="13">
        <v>5</v>
      </c>
      <c r="E15" s="13">
        <v>5</v>
      </c>
      <c r="F15" s="13">
        <v>5</v>
      </c>
      <c r="G15" s="14">
        <v>25</v>
      </c>
      <c r="H15"/>
      <c r="I15"/>
      <c r="J15" s="11" t="s">
        <v>57</v>
      </c>
      <c r="K15" s="22"/>
      <c r="L15" s="22"/>
      <c r="M15" s="22">
        <v>100</v>
      </c>
      <c r="N15" s="22">
        <v>100</v>
      </c>
      <c r="O15" s="22"/>
      <c r="P15" s="22">
        <v>200</v>
      </c>
    </row>
    <row r="16" spans="1:21" x14ac:dyDescent="0.35">
      <c r="A16" s="11" t="s">
        <v>56</v>
      </c>
      <c r="B16" s="13">
        <v>5</v>
      </c>
      <c r="C16" s="13">
        <v>5</v>
      </c>
      <c r="D16" s="13"/>
      <c r="E16" s="13">
        <v>5</v>
      </c>
      <c r="F16" s="13"/>
      <c r="G16" s="14">
        <v>15</v>
      </c>
      <c r="H16"/>
      <c r="I16"/>
      <c r="J16" s="11" t="s">
        <v>56</v>
      </c>
      <c r="K16" s="22"/>
      <c r="L16" s="22"/>
      <c r="M16" s="22"/>
      <c r="N16" s="22"/>
      <c r="O16" s="22"/>
      <c r="P16" s="22"/>
    </row>
    <row r="17" spans="1:16" x14ac:dyDescent="0.35">
      <c r="A17" s="2" t="s">
        <v>63</v>
      </c>
      <c r="B17" s="13">
        <v>35</v>
      </c>
      <c r="C17" s="13">
        <v>35</v>
      </c>
      <c r="D17" s="13">
        <v>30</v>
      </c>
      <c r="E17" s="13">
        <v>35</v>
      </c>
      <c r="F17" s="13">
        <v>30</v>
      </c>
      <c r="G17" s="14">
        <v>165</v>
      </c>
      <c r="H17"/>
      <c r="I17"/>
      <c r="J17" s="2" t="s">
        <v>20</v>
      </c>
      <c r="K17" s="22">
        <v>1000</v>
      </c>
      <c r="L17" s="22">
        <v>1000</v>
      </c>
      <c r="M17" s="22">
        <v>1000</v>
      </c>
      <c r="N17" s="22">
        <v>1000</v>
      </c>
      <c r="O17" s="22">
        <v>1000</v>
      </c>
      <c r="P17" s="22">
        <v>5000</v>
      </c>
    </row>
    <row r="18" spans="1:16" x14ac:dyDescent="0.35">
      <c r="A18" s="2" t="s">
        <v>51</v>
      </c>
      <c r="B18" s="13"/>
      <c r="C18" s="13"/>
      <c r="D18" s="13"/>
      <c r="E18" s="13"/>
      <c r="F18" s="13"/>
      <c r="G18" s="14"/>
      <c r="H18"/>
      <c r="I18"/>
      <c r="J18" s="11" t="s">
        <v>58</v>
      </c>
      <c r="K18" s="22">
        <v>1000</v>
      </c>
      <c r="L18" s="22">
        <v>1000</v>
      </c>
      <c r="M18" s="22">
        <v>1000</v>
      </c>
      <c r="N18" s="22">
        <v>1000</v>
      </c>
      <c r="O18" s="22">
        <v>1000</v>
      </c>
      <c r="P18" s="22">
        <v>5000</v>
      </c>
    </row>
    <row r="19" spans="1:16" x14ac:dyDescent="0.35">
      <c r="A19" s="11" t="s">
        <v>57</v>
      </c>
      <c r="B19" s="13"/>
      <c r="C19" s="13">
        <v>5</v>
      </c>
      <c r="D19" s="13"/>
      <c r="E19" s="13"/>
      <c r="F19" s="13"/>
      <c r="G19" s="14">
        <v>5</v>
      </c>
      <c r="H19"/>
      <c r="I19"/>
      <c r="J19" s="11" t="s">
        <v>61</v>
      </c>
      <c r="K19" s="22"/>
      <c r="L19" s="22"/>
      <c r="M19" s="22"/>
      <c r="N19" s="22"/>
      <c r="O19" s="22"/>
      <c r="P19" s="22"/>
    </row>
    <row r="20" spans="1:16" x14ac:dyDescent="0.35">
      <c r="A20" s="11" t="s">
        <v>56</v>
      </c>
      <c r="B20" s="13"/>
      <c r="C20" s="13">
        <v>5</v>
      </c>
      <c r="D20" s="13"/>
      <c r="E20" s="13">
        <v>5</v>
      </c>
      <c r="F20" s="13">
        <v>5</v>
      </c>
      <c r="G20" s="14">
        <v>15</v>
      </c>
      <c r="H20"/>
      <c r="I20"/>
      <c r="J20" s="11" t="s">
        <v>57</v>
      </c>
      <c r="K20" s="22"/>
      <c r="L20" s="22"/>
      <c r="M20" s="22"/>
      <c r="N20" s="22"/>
      <c r="O20" s="22"/>
      <c r="P20" s="22"/>
    </row>
    <row r="21" spans="1:16" x14ac:dyDescent="0.35">
      <c r="A21" s="2" t="s">
        <v>64</v>
      </c>
      <c r="B21" s="13"/>
      <c r="C21" s="13">
        <v>10</v>
      </c>
      <c r="D21" s="13"/>
      <c r="E21" s="13">
        <v>5</v>
      </c>
      <c r="F21" s="13">
        <v>5</v>
      </c>
      <c r="G21" s="14">
        <v>20</v>
      </c>
      <c r="H21"/>
      <c r="I21"/>
      <c r="J21" s="11" t="s">
        <v>56</v>
      </c>
      <c r="K21" s="22"/>
      <c r="L21" s="22"/>
      <c r="M21" s="22"/>
      <c r="N21" s="22"/>
      <c r="O21" s="22"/>
      <c r="P21" s="22"/>
    </row>
    <row r="22" spans="1:16" x14ac:dyDescent="0.35">
      <c r="A22" s="2" t="s">
        <v>47</v>
      </c>
      <c r="B22" s="13"/>
      <c r="C22" s="13"/>
      <c r="D22" s="13"/>
      <c r="E22" s="13"/>
      <c r="F22" s="13"/>
      <c r="G22" s="14"/>
      <c r="H22"/>
      <c r="I22"/>
      <c r="J22" s="2" t="s">
        <v>26</v>
      </c>
      <c r="K22" s="22">
        <v>1000</v>
      </c>
      <c r="L22" s="22">
        <v>1000</v>
      </c>
      <c r="M22" s="22">
        <v>2350</v>
      </c>
      <c r="N22" s="22">
        <v>2350</v>
      </c>
      <c r="O22" s="22">
        <v>1000</v>
      </c>
      <c r="P22" s="22">
        <v>7700</v>
      </c>
    </row>
    <row r="23" spans="1:16" x14ac:dyDescent="0.35">
      <c r="A23" s="11" t="s">
        <v>57</v>
      </c>
      <c r="B23" s="13"/>
      <c r="C23" s="13"/>
      <c r="D23" s="13">
        <v>5</v>
      </c>
      <c r="E23" s="13">
        <v>5</v>
      </c>
      <c r="F23" s="13">
        <v>5</v>
      </c>
      <c r="G23" s="14">
        <v>15</v>
      </c>
      <c r="H23"/>
      <c r="I23"/>
      <c r="J23"/>
    </row>
    <row r="24" spans="1:16" x14ac:dyDescent="0.35">
      <c r="A24" s="11" t="s">
        <v>56</v>
      </c>
      <c r="B24" s="13"/>
      <c r="C24" s="13"/>
      <c r="D24" s="13">
        <v>5</v>
      </c>
      <c r="E24" s="13"/>
      <c r="F24" s="13"/>
      <c r="G24" s="14">
        <v>5</v>
      </c>
      <c r="H24"/>
      <c r="I24"/>
      <c r="J24"/>
    </row>
    <row r="25" spans="1:16" x14ac:dyDescent="0.35">
      <c r="A25" s="2" t="s">
        <v>65</v>
      </c>
      <c r="B25" s="13"/>
      <c r="C25" s="13"/>
      <c r="D25" s="13">
        <v>10</v>
      </c>
      <c r="E25" s="13">
        <v>5</v>
      </c>
      <c r="F25" s="13">
        <v>5</v>
      </c>
      <c r="G25" s="14">
        <v>20</v>
      </c>
      <c r="H25"/>
      <c r="I25"/>
      <c r="J25"/>
    </row>
    <row r="26" spans="1:16" x14ac:dyDescent="0.35">
      <c r="A26" s="2" t="s">
        <v>35</v>
      </c>
      <c r="B26" s="13"/>
      <c r="C26" s="13"/>
      <c r="D26" s="13"/>
      <c r="E26" s="13"/>
      <c r="F26" s="13"/>
      <c r="G26" s="14"/>
      <c r="H26"/>
      <c r="I26"/>
      <c r="J26"/>
    </row>
    <row r="27" spans="1:16" x14ac:dyDescent="0.35">
      <c r="A27" s="11" t="s">
        <v>61</v>
      </c>
      <c r="B27" s="13">
        <v>10</v>
      </c>
      <c r="C27" s="13">
        <v>10</v>
      </c>
      <c r="D27" s="13"/>
      <c r="E27" s="13">
        <v>10</v>
      </c>
      <c r="F27" s="13">
        <v>10</v>
      </c>
      <c r="G27" s="14">
        <v>40</v>
      </c>
      <c r="H27"/>
      <c r="I27"/>
      <c r="J27"/>
    </row>
    <row r="28" spans="1:16" x14ac:dyDescent="0.35">
      <c r="A28" s="2" t="s">
        <v>66</v>
      </c>
      <c r="B28" s="13">
        <v>10</v>
      </c>
      <c r="C28" s="13">
        <v>10</v>
      </c>
      <c r="D28" s="13"/>
      <c r="E28" s="13">
        <v>10</v>
      </c>
      <c r="F28" s="13">
        <v>10</v>
      </c>
      <c r="G28" s="14">
        <v>40</v>
      </c>
      <c r="H28"/>
      <c r="I28"/>
      <c r="J28"/>
    </row>
    <row r="29" spans="1:16" x14ac:dyDescent="0.35">
      <c r="A29" s="2" t="s">
        <v>23</v>
      </c>
      <c r="B29" s="13"/>
      <c r="C29" s="13"/>
      <c r="D29" s="13"/>
      <c r="E29" s="13"/>
      <c r="F29" s="13"/>
      <c r="G29" s="14"/>
      <c r="H29"/>
      <c r="I29"/>
      <c r="J29"/>
    </row>
    <row r="30" spans="1:16" x14ac:dyDescent="0.35">
      <c r="A30" s="11" t="s">
        <v>58</v>
      </c>
      <c r="B30" s="13"/>
      <c r="C30" s="13">
        <v>15</v>
      </c>
      <c r="D30" s="13"/>
      <c r="E30" s="13"/>
      <c r="F30" s="13"/>
      <c r="G30" s="14">
        <v>15</v>
      </c>
      <c r="H30"/>
      <c r="I30"/>
      <c r="J30"/>
    </row>
    <row r="31" spans="1:16" x14ac:dyDescent="0.35">
      <c r="A31" s="2" t="s">
        <v>67</v>
      </c>
      <c r="B31" s="13"/>
      <c r="C31" s="13">
        <v>15</v>
      </c>
      <c r="D31" s="13"/>
      <c r="E31" s="13"/>
      <c r="F31" s="13"/>
      <c r="G31" s="14">
        <v>15</v>
      </c>
      <c r="H31"/>
      <c r="I31"/>
      <c r="J31"/>
    </row>
    <row r="32" spans="1:16" x14ac:dyDescent="0.35">
      <c r="A32" s="2" t="s">
        <v>49</v>
      </c>
      <c r="B32" s="13"/>
      <c r="C32" s="13"/>
      <c r="D32" s="13"/>
      <c r="E32" s="13"/>
      <c r="F32" s="13"/>
      <c r="G32" s="14"/>
      <c r="H32"/>
      <c r="I32"/>
      <c r="J32"/>
    </row>
    <row r="33" spans="1:10" x14ac:dyDescent="0.35">
      <c r="A33" s="11" t="s">
        <v>57</v>
      </c>
      <c r="B33" s="13">
        <v>5</v>
      </c>
      <c r="C33" s="13">
        <v>5</v>
      </c>
      <c r="D33" s="13"/>
      <c r="E33" s="13">
        <v>5</v>
      </c>
      <c r="F33" s="13">
        <v>5</v>
      </c>
      <c r="G33" s="14">
        <v>20</v>
      </c>
      <c r="H33"/>
      <c r="I33"/>
      <c r="J33"/>
    </row>
    <row r="34" spans="1:10" x14ac:dyDescent="0.35">
      <c r="A34" s="11" t="s">
        <v>56</v>
      </c>
      <c r="B34" s="13">
        <v>5</v>
      </c>
      <c r="C34" s="13">
        <v>5</v>
      </c>
      <c r="D34" s="13">
        <v>5</v>
      </c>
      <c r="E34" s="13">
        <v>5</v>
      </c>
      <c r="F34" s="13">
        <v>5</v>
      </c>
      <c r="G34" s="14">
        <v>25</v>
      </c>
      <c r="H34"/>
      <c r="I34"/>
      <c r="J34"/>
    </row>
    <row r="35" spans="1:10" x14ac:dyDescent="0.35">
      <c r="A35" s="2" t="s">
        <v>68</v>
      </c>
      <c r="B35" s="13">
        <v>10</v>
      </c>
      <c r="C35" s="13">
        <v>10</v>
      </c>
      <c r="D35" s="13">
        <v>5</v>
      </c>
      <c r="E35" s="13">
        <v>10</v>
      </c>
      <c r="F35" s="13">
        <v>10</v>
      </c>
      <c r="G35" s="14">
        <v>45</v>
      </c>
      <c r="H35"/>
      <c r="I35"/>
      <c r="J35"/>
    </row>
    <row r="36" spans="1:10" x14ac:dyDescent="0.35">
      <c r="A36" s="2" t="s">
        <v>9</v>
      </c>
      <c r="B36" s="13"/>
      <c r="C36" s="13"/>
      <c r="D36" s="13"/>
      <c r="E36" s="13"/>
      <c r="F36" s="13"/>
      <c r="G36" s="14"/>
      <c r="H36"/>
      <c r="I36"/>
      <c r="J36"/>
    </row>
    <row r="37" spans="1:10" x14ac:dyDescent="0.35">
      <c r="A37" s="11" t="s">
        <v>58</v>
      </c>
      <c r="B37" s="13">
        <v>15</v>
      </c>
      <c r="C37" s="13"/>
      <c r="D37" s="13">
        <v>15</v>
      </c>
      <c r="E37" s="13">
        <v>15</v>
      </c>
      <c r="F37" s="13">
        <v>15</v>
      </c>
      <c r="G37" s="14">
        <v>60</v>
      </c>
      <c r="H37"/>
      <c r="I37"/>
      <c r="J37"/>
    </row>
    <row r="38" spans="1:10" x14ac:dyDescent="0.35">
      <c r="A38" s="11" t="s">
        <v>61</v>
      </c>
      <c r="B38" s="13">
        <v>10</v>
      </c>
      <c r="C38" s="13"/>
      <c r="D38" s="13">
        <v>10</v>
      </c>
      <c r="E38" s="13">
        <v>10</v>
      </c>
      <c r="F38" s="13">
        <v>10</v>
      </c>
      <c r="G38" s="14">
        <v>40</v>
      </c>
      <c r="H38"/>
      <c r="I38"/>
      <c r="J38"/>
    </row>
    <row r="39" spans="1:10" x14ac:dyDescent="0.35">
      <c r="A39" s="11" t="s">
        <v>57</v>
      </c>
      <c r="B39" s="13">
        <v>5</v>
      </c>
      <c r="C39" s="13">
        <v>5</v>
      </c>
      <c r="D39" s="13">
        <v>5</v>
      </c>
      <c r="E39" s="13">
        <v>5</v>
      </c>
      <c r="F39" s="13">
        <v>5</v>
      </c>
      <c r="G39" s="14">
        <v>25</v>
      </c>
      <c r="H39"/>
      <c r="I39"/>
      <c r="J39"/>
    </row>
    <row r="40" spans="1:10" x14ac:dyDescent="0.35">
      <c r="A40" s="11" t="s">
        <v>56</v>
      </c>
      <c r="B40" s="13">
        <v>5</v>
      </c>
      <c r="C40" s="13">
        <v>5</v>
      </c>
      <c r="D40" s="13">
        <v>5</v>
      </c>
      <c r="E40" s="13">
        <v>5</v>
      </c>
      <c r="F40" s="13">
        <v>5</v>
      </c>
      <c r="G40" s="14">
        <v>25</v>
      </c>
      <c r="H40"/>
      <c r="I40"/>
      <c r="J40"/>
    </row>
    <row r="41" spans="1:10" x14ac:dyDescent="0.35">
      <c r="A41" s="2" t="s">
        <v>69</v>
      </c>
      <c r="B41" s="13">
        <v>35</v>
      </c>
      <c r="C41" s="13">
        <v>10</v>
      </c>
      <c r="D41" s="13">
        <v>35</v>
      </c>
      <c r="E41" s="13">
        <v>35</v>
      </c>
      <c r="F41" s="13">
        <v>35</v>
      </c>
      <c r="G41" s="14">
        <v>150</v>
      </c>
      <c r="H41"/>
      <c r="I41"/>
      <c r="J41"/>
    </row>
    <row r="42" spans="1:10" x14ac:dyDescent="0.35">
      <c r="A42" s="2" t="s">
        <v>52</v>
      </c>
      <c r="B42" s="13"/>
      <c r="C42" s="13"/>
      <c r="D42" s="13"/>
      <c r="E42" s="13"/>
      <c r="F42" s="13"/>
      <c r="G42" s="14"/>
      <c r="H42"/>
      <c r="I42"/>
      <c r="J42"/>
    </row>
    <row r="43" spans="1:10" x14ac:dyDescent="0.35">
      <c r="A43" s="11" t="s">
        <v>56</v>
      </c>
      <c r="B43" s="13"/>
      <c r="C43" s="13">
        <v>5</v>
      </c>
      <c r="D43" s="13"/>
      <c r="E43" s="13"/>
      <c r="F43" s="13"/>
      <c r="G43" s="14">
        <v>5</v>
      </c>
      <c r="H43"/>
      <c r="I43"/>
      <c r="J43"/>
    </row>
    <row r="44" spans="1:10" x14ac:dyDescent="0.35">
      <c r="A44" s="2" t="s">
        <v>70</v>
      </c>
      <c r="B44" s="13"/>
      <c r="C44" s="13">
        <v>5</v>
      </c>
      <c r="D44" s="13"/>
      <c r="E44" s="13"/>
      <c r="F44" s="13"/>
      <c r="G44" s="14">
        <v>5</v>
      </c>
      <c r="H44"/>
      <c r="I44"/>
      <c r="J44"/>
    </row>
    <row r="45" spans="1:10" x14ac:dyDescent="0.35">
      <c r="A45" s="2" t="s">
        <v>21</v>
      </c>
      <c r="B45" s="13"/>
      <c r="C45" s="13"/>
      <c r="D45" s="13"/>
      <c r="E45" s="13"/>
      <c r="F45" s="13"/>
      <c r="G45" s="14"/>
      <c r="H45"/>
      <c r="I45"/>
      <c r="J45"/>
    </row>
    <row r="46" spans="1:10" x14ac:dyDescent="0.35">
      <c r="A46" s="11" t="s">
        <v>58</v>
      </c>
      <c r="B46" s="13">
        <v>15</v>
      </c>
      <c r="C46" s="13"/>
      <c r="D46" s="13">
        <v>15</v>
      </c>
      <c r="E46" s="13">
        <v>15</v>
      </c>
      <c r="F46" s="13">
        <v>15</v>
      </c>
      <c r="G46" s="14">
        <v>60</v>
      </c>
      <c r="H46"/>
      <c r="I46"/>
      <c r="J46"/>
    </row>
    <row r="47" spans="1:10" x14ac:dyDescent="0.35">
      <c r="A47" s="11" t="s">
        <v>61</v>
      </c>
      <c r="B47" s="13">
        <v>10</v>
      </c>
      <c r="C47" s="13">
        <v>10</v>
      </c>
      <c r="D47" s="13">
        <v>10</v>
      </c>
      <c r="E47" s="13">
        <v>10</v>
      </c>
      <c r="F47" s="13">
        <v>10</v>
      </c>
      <c r="G47" s="14">
        <v>50</v>
      </c>
      <c r="H47"/>
      <c r="I47"/>
      <c r="J47"/>
    </row>
    <row r="48" spans="1:10" x14ac:dyDescent="0.35">
      <c r="A48" s="11" t="s">
        <v>57</v>
      </c>
      <c r="B48" s="13">
        <v>5</v>
      </c>
      <c r="C48" s="13">
        <v>5</v>
      </c>
      <c r="D48" s="13">
        <v>5</v>
      </c>
      <c r="E48" s="13">
        <v>5</v>
      </c>
      <c r="F48" s="13">
        <v>5</v>
      </c>
      <c r="G48" s="14">
        <v>25</v>
      </c>
      <c r="H48"/>
      <c r="I48"/>
      <c r="J48"/>
    </row>
    <row r="49" spans="1:10" x14ac:dyDescent="0.35">
      <c r="A49" s="11" t="s">
        <v>56</v>
      </c>
      <c r="B49" s="13">
        <v>5</v>
      </c>
      <c r="C49" s="13"/>
      <c r="D49" s="13">
        <v>5</v>
      </c>
      <c r="E49" s="13">
        <v>5</v>
      </c>
      <c r="F49" s="13">
        <v>5</v>
      </c>
      <c r="G49" s="14">
        <v>20</v>
      </c>
      <c r="H49"/>
      <c r="I49"/>
      <c r="J49"/>
    </row>
    <row r="50" spans="1:10" x14ac:dyDescent="0.35">
      <c r="A50" s="2" t="s">
        <v>71</v>
      </c>
      <c r="B50" s="13">
        <v>35</v>
      </c>
      <c r="C50" s="13">
        <v>15</v>
      </c>
      <c r="D50" s="13">
        <v>35</v>
      </c>
      <c r="E50" s="13">
        <v>35</v>
      </c>
      <c r="F50" s="13">
        <v>35</v>
      </c>
      <c r="G50" s="14">
        <v>155</v>
      </c>
      <c r="H50"/>
      <c r="I50"/>
      <c r="J50"/>
    </row>
    <row r="51" spans="1:10" x14ac:dyDescent="0.35">
      <c r="A51" s="2" t="s">
        <v>38</v>
      </c>
      <c r="B51" s="13"/>
      <c r="C51" s="13"/>
      <c r="D51" s="13"/>
      <c r="E51" s="13"/>
      <c r="F51" s="13"/>
      <c r="G51" s="14"/>
      <c r="H51"/>
      <c r="I51"/>
      <c r="J51"/>
    </row>
    <row r="52" spans="1:10" x14ac:dyDescent="0.35">
      <c r="A52" s="11" t="s">
        <v>58</v>
      </c>
      <c r="B52" s="13">
        <v>15</v>
      </c>
      <c r="C52" s="13">
        <v>15</v>
      </c>
      <c r="D52" s="13">
        <v>15</v>
      </c>
      <c r="E52" s="13">
        <v>15</v>
      </c>
      <c r="F52" s="13">
        <v>15</v>
      </c>
      <c r="G52" s="14">
        <v>75</v>
      </c>
      <c r="H52"/>
      <c r="I52"/>
      <c r="J52"/>
    </row>
    <row r="53" spans="1:10" x14ac:dyDescent="0.35">
      <c r="A53" s="11" t="s">
        <v>61</v>
      </c>
      <c r="B53" s="13">
        <v>10</v>
      </c>
      <c r="C53" s="13">
        <v>10</v>
      </c>
      <c r="D53" s="13">
        <v>10</v>
      </c>
      <c r="E53" s="13">
        <v>10</v>
      </c>
      <c r="F53" s="13">
        <v>10</v>
      </c>
      <c r="G53" s="14">
        <v>50</v>
      </c>
      <c r="H53"/>
      <c r="I53"/>
      <c r="J53"/>
    </row>
    <row r="54" spans="1:10" x14ac:dyDescent="0.35">
      <c r="A54" s="2" t="s">
        <v>72</v>
      </c>
      <c r="B54" s="13">
        <v>25</v>
      </c>
      <c r="C54" s="13">
        <v>25</v>
      </c>
      <c r="D54" s="13">
        <v>25</v>
      </c>
      <c r="E54" s="13">
        <v>25</v>
      </c>
      <c r="F54" s="13">
        <v>25</v>
      </c>
      <c r="G54" s="14">
        <v>125</v>
      </c>
      <c r="H54"/>
      <c r="I54"/>
      <c r="J54"/>
    </row>
    <row r="55" spans="1:10" x14ac:dyDescent="0.35">
      <c r="A55" s="2" t="s">
        <v>36</v>
      </c>
      <c r="B55" s="13"/>
      <c r="C55" s="13"/>
      <c r="D55" s="13"/>
      <c r="E55" s="13"/>
      <c r="F55" s="13"/>
      <c r="G55" s="14"/>
      <c r="H55"/>
      <c r="I55"/>
      <c r="J55"/>
    </row>
    <row r="56" spans="1:10" x14ac:dyDescent="0.35">
      <c r="A56" s="11" t="s">
        <v>57</v>
      </c>
      <c r="B56" s="13">
        <v>5</v>
      </c>
      <c r="C56" s="13">
        <v>5</v>
      </c>
      <c r="D56" s="13">
        <v>5</v>
      </c>
      <c r="E56" s="13">
        <v>5</v>
      </c>
      <c r="F56" s="13">
        <v>5</v>
      </c>
      <c r="G56" s="14">
        <v>25</v>
      </c>
      <c r="H56"/>
      <c r="I56"/>
      <c r="J56"/>
    </row>
    <row r="57" spans="1:10" x14ac:dyDescent="0.35">
      <c r="A57" s="11" t="s">
        <v>56</v>
      </c>
      <c r="B57" s="13">
        <v>5</v>
      </c>
      <c r="C57" s="13">
        <v>5</v>
      </c>
      <c r="D57" s="13">
        <v>5</v>
      </c>
      <c r="E57" s="13">
        <v>5</v>
      </c>
      <c r="F57" s="13">
        <v>5</v>
      </c>
      <c r="G57" s="14">
        <v>25</v>
      </c>
      <c r="H57"/>
      <c r="I57"/>
      <c r="J57"/>
    </row>
    <row r="58" spans="1:10" x14ac:dyDescent="0.35">
      <c r="A58" s="2" t="s">
        <v>73</v>
      </c>
      <c r="B58" s="13">
        <v>10</v>
      </c>
      <c r="C58" s="13">
        <v>10</v>
      </c>
      <c r="D58" s="13">
        <v>10</v>
      </c>
      <c r="E58" s="13">
        <v>10</v>
      </c>
      <c r="F58" s="13">
        <v>10</v>
      </c>
      <c r="G58" s="14">
        <v>50</v>
      </c>
      <c r="H58"/>
      <c r="I58"/>
      <c r="J58"/>
    </row>
    <row r="59" spans="1:10" x14ac:dyDescent="0.35">
      <c r="A59" s="2" t="s">
        <v>37</v>
      </c>
      <c r="B59" s="13"/>
      <c r="C59" s="13"/>
      <c r="D59" s="13"/>
      <c r="E59" s="13"/>
      <c r="F59" s="13"/>
      <c r="G59" s="14"/>
      <c r="H59"/>
      <c r="I59"/>
      <c r="J59"/>
    </row>
    <row r="60" spans="1:10" x14ac:dyDescent="0.35">
      <c r="A60" s="11" t="s">
        <v>61</v>
      </c>
      <c r="B60" s="13"/>
      <c r="C60" s="13">
        <v>10</v>
      </c>
      <c r="D60" s="13">
        <v>10</v>
      </c>
      <c r="E60" s="13"/>
      <c r="F60" s="13"/>
      <c r="G60" s="14">
        <v>20</v>
      </c>
      <c r="H60"/>
      <c r="I60"/>
      <c r="J60"/>
    </row>
    <row r="61" spans="1:10" x14ac:dyDescent="0.35">
      <c r="A61" s="11" t="s">
        <v>57</v>
      </c>
      <c r="B61" s="13"/>
      <c r="C61" s="13"/>
      <c r="D61" s="13">
        <v>5</v>
      </c>
      <c r="E61" s="13"/>
      <c r="F61" s="13"/>
      <c r="G61" s="14">
        <v>5</v>
      </c>
      <c r="H61"/>
      <c r="I61"/>
      <c r="J61"/>
    </row>
    <row r="62" spans="1:10" x14ac:dyDescent="0.35">
      <c r="A62" s="11" t="s">
        <v>56</v>
      </c>
      <c r="B62" s="13">
        <v>5</v>
      </c>
      <c r="C62" s="13">
        <v>5</v>
      </c>
      <c r="D62" s="13">
        <v>5</v>
      </c>
      <c r="E62" s="13">
        <v>5</v>
      </c>
      <c r="F62" s="13">
        <v>5</v>
      </c>
      <c r="G62" s="14">
        <v>25</v>
      </c>
      <c r="H62"/>
      <c r="I62"/>
      <c r="J62"/>
    </row>
    <row r="63" spans="1:10" x14ac:dyDescent="0.35">
      <c r="A63" s="2" t="s">
        <v>74</v>
      </c>
      <c r="B63" s="13">
        <v>5</v>
      </c>
      <c r="C63" s="13">
        <v>15</v>
      </c>
      <c r="D63" s="13">
        <v>20</v>
      </c>
      <c r="E63" s="13">
        <v>5</v>
      </c>
      <c r="F63" s="13">
        <v>5</v>
      </c>
      <c r="G63" s="14">
        <v>50</v>
      </c>
      <c r="H63"/>
      <c r="I63"/>
      <c r="J63"/>
    </row>
    <row r="64" spans="1:10" x14ac:dyDescent="0.35">
      <c r="A64" s="2" t="s">
        <v>39</v>
      </c>
      <c r="B64" s="13"/>
      <c r="C64" s="13"/>
      <c r="D64" s="13"/>
      <c r="E64" s="13"/>
      <c r="F64" s="13"/>
      <c r="G64" s="14"/>
      <c r="H64"/>
      <c r="I64"/>
      <c r="J64"/>
    </row>
    <row r="65" spans="1:10" x14ac:dyDescent="0.35">
      <c r="A65" s="11" t="s">
        <v>61</v>
      </c>
      <c r="B65" s="13">
        <v>10</v>
      </c>
      <c r="C65" s="13">
        <v>10</v>
      </c>
      <c r="D65" s="13">
        <v>10</v>
      </c>
      <c r="E65" s="13">
        <v>10</v>
      </c>
      <c r="F65" s="13">
        <v>10</v>
      </c>
      <c r="G65" s="14">
        <v>50</v>
      </c>
      <c r="H65"/>
      <c r="I65"/>
      <c r="J65"/>
    </row>
    <row r="66" spans="1:10" x14ac:dyDescent="0.35">
      <c r="A66" s="11" t="s">
        <v>57</v>
      </c>
      <c r="B66" s="13">
        <v>5</v>
      </c>
      <c r="C66" s="13">
        <v>5</v>
      </c>
      <c r="D66" s="13">
        <v>5</v>
      </c>
      <c r="E66" s="13">
        <v>5</v>
      </c>
      <c r="F66" s="13">
        <v>5</v>
      </c>
      <c r="G66" s="14">
        <v>25</v>
      </c>
      <c r="H66"/>
      <c r="I66"/>
      <c r="J66"/>
    </row>
    <row r="67" spans="1:10" x14ac:dyDescent="0.35">
      <c r="A67" s="11" t="s">
        <v>56</v>
      </c>
      <c r="B67" s="13">
        <v>5</v>
      </c>
      <c r="C67" s="13">
        <v>5</v>
      </c>
      <c r="D67" s="13">
        <v>5</v>
      </c>
      <c r="E67" s="13">
        <v>5</v>
      </c>
      <c r="F67" s="13">
        <v>5</v>
      </c>
      <c r="G67" s="14">
        <v>25</v>
      </c>
      <c r="H67"/>
      <c r="I67"/>
      <c r="J67"/>
    </row>
    <row r="68" spans="1:10" x14ac:dyDescent="0.35">
      <c r="A68" s="2" t="s">
        <v>75</v>
      </c>
      <c r="B68" s="13">
        <v>20</v>
      </c>
      <c r="C68" s="13">
        <v>20</v>
      </c>
      <c r="D68" s="13">
        <v>20</v>
      </c>
      <c r="E68" s="13">
        <v>20</v>
      </c>
      <c r="F68" s="13">
        <v>20</v>
      </c>
      <c r="G68" s="14">
        <v>100</v>
      </c>
      <c r="H68"/>
      <c r="I68"/>
      <c r="J68"/>
    </row>
    <row r="69" spans="1:10" x14ac:dyDescent="0.35">
      <c r="A69" s="2" t="s">
        <v>22</v>
      </c>
      <c r="B69" s="13"/>
      <c r="C69" s="13"/>
      <c r="D69" s="13"/>
      <c r="E69" s="13"/>
      <c r="F69" s="13"/>
      <c r="G69" s="14"/>
      <c r="H69"/>
      <c r="I69"/>
      <c r="J69"/>
    </row>
    <row r="70" spans="1:10" x14ac:dyDescent="0.35">
      <c r="A70" s="11" t="s">
        <v>58</v>
      </c>
      <c r="B70" s="13">
        <v>15</v>
      </c>
      <c r="C70" s="13">
        <v>15</v>
      </c>
      <c r="D70" s="13">
        <v>15</v>
      </c>
      <c r="E70" s="13">
        <v>15</v>
      </c>
      <c r="F70" s="13"/>
      <c r="G70" s="14">
        <v>60</v>
      </c>
      <c r="H70"/>
      <c r="I70"/>
      <c r="J70"/>
    </row>
    <row r="71" spans="1:10" x14ac:dyDescent="0.35">
      <c r="A71" s="11" t="s">
        <v>61</v>
      </c>
      <c r="B71" s="13">
        <v>10</v>
      </c>
      <c r="C71" s="13"/>
      <c r="D71" s="13"/>
      <c r="E71" s="13"/>
      <c r="F71" s="13"/>
      <c r="G71" s="14">
        <v>10</v>
      </c>
      <c r="H71"/>
      <c r="I71"/>
      <c r="J71"/>
    </row>
    <row r="72" spans="1:10" x14ac:dyDescent="0.35">
      <c r="A72" s="11" t="s">
        <v>57</v>
      </c>
      <c r="B72" s="13">
        <v>5</v>
      </c>
      <c r="C72" s="13"/>
      <c r="D72" s="13"/>
      <c r="E72" s="13"/>
      <c r="F72" s="13"/>
      <c r="G72" s="14">
        <v>5</v>
      </c>
      <c r="H72"/>
      <c r="I72"/>
      <c r="J72"/>
    </row>
    <row r="73" spans="1:10" x14ac:dyDescent="0.35">
      <c r="A73" s="2" t="s">
        <v>76</v>
      </c>
      <c r="B73" s="13">
        <v>30</v>
      </c>
      <c r="C73" s="13">
        <v>15</v>
      </c>
      <c r="D73" s="13">
        <v>15</v>
      </c>
      <c r="E73" s="13">
        <v>15</v>
      </c>
      <c r="F73" s="13"/>
      <c r="G73" s="14">
        <v>75</v>
      </c>
      <c r="H73"/>
      <c r="I73"/>
      <c r="J73"/>
    </row>
    <row r="74" spans="1:10" x14ac:dyDescent="0.35">
      <c r="A74" s="2" t="s">
        <v>13</v>
      </c>
      <c r="B74" s="13"/>
      <c r="C74" s="13"/>
      <c r="D74" s="13"/>
      <c r="E74" s="13"/>
      <c r="F74" s="13"/>
      <c r="G74" s="14"/>
      <c r="H74"/>
      <c r="I74"/>
      <c r="J74"/>
    </row>
    <row r="75" spans="1:10" x14ac:dyDescent="0.35">
      <c r="A75" s="11" t="s">
        <v>58</v>
      </c>
      <c r="B75" s="13"/>
      <c r="C75" s="13">
        <v>15</v>
      </c>
      <c r="D75" s="13">
        <v>15</v>
      </c>
      <c r="E75" s="13">
        <v>15</v>
      </c>
      <c r="F75" s="13">
        <v>15</v>
      </c>
      <c r="G75" s="14">
        <v>60</v>
      </c>
      <c r="H75"/>
      <c r="I75"/>
      <c r="J75"/>
    </row>
    <row r="76" spans="1:10" x14ac:dyDescent="0.35">
      <c r="A76" s="11" t="s">
        <v>61</v>
      </c>
      <c r="B76" s="13">
        <v>10</v>
      </c>
      <c r="C76" s="13">
        <v>10</v>
      </c>
      <c r="D76" s="13">
        <v>10</v>
      </c>
      <c r="E76" s="13">
        <v>10</v>
      </c>
      <c r="F76" s="13">
        <v>10</v>
      </c>
      <c r="G76" s="14">
        <v>50</v>
      </c>
      <c r="H76"/>
      <c r="I76"/>
      <c r="J76"/>
    </row>
    <row r="77" spans="1:10" x14ac:dyDescent="0.35">
      <c r="A77" s="11" t="s">
        <v>57</v>
      </c>
      <c r="B77" s="13">
        <v>5</v>
      </c>
      <c r="C77" s="13">
        <v>5</v>
      </c>
      <c r="D77" s="13">
        <v>5</v>
      </c>
      <c r="E77" s="13">
        <v>5</v>
      </c>
      <c r="F77" s="13">
        <v>5</v>
      </c>
      <c r="G77" s="14">
        <v>25</v>
      </c>
      <c r="H77"/>
      <c r="I77"/>
      <c r="J77"/>
    </row>
    <row r="78" spans="1:10" x14ac:dyDescent="0.35">
      <c r="A78" s="11" t="s">
        <v>56</v>
      </c>
      <c r="B78" s="13">
        <v>5</v>
      </c>
      <c r="C78" s="13">
        <v>5</v>
      </c>
      <c r="D78" s="13">
        <v>5</v>
      </c>
      <c r="E78" s="13">
        <v>5</v>
      </c>
      <c r="F78" s="13">
        <v>5</v>
      </c>
      <c r="G78" s="14">
        <v>25</v>
      </c>
      <c r="H78"/>
      <c r="I78"/>
      <c r="J78"/>
    </row>
    <row r="79" spans="1:10" x14ac:dyDescent="0.35">
      <c r="A79" s="2" t="s">
        <v>77</v>
      </c>
      <c r="B79" s="13">
        <v>20</v>
      </c>
      <c r="C79" s="13">
        <v>35</v>
      </c>
      <c r="D79" s="13">
        <v>35</v>
      </c>
      <c r="E79" s="13">
        <v>35</v>
      </c>
      <c r="F79" s="13">
        <v>35</v>
      </c>
      <c r="G79" s="14">
        <v>160</v>
      </c>
      <c r="H79"/>
      <c r="I79"/>
      <c r="J79"/>
    </row>
    <row r="80" spans="1:10" x14ac:dyDescent="0.35">
      <c r="A80" s="2" t="s">
        <v>40</v>
      </c>
      <c r="B80" s="13"/>
      <c r="C80" s="13"/>
      <c r="D80" s="13"/>
      <c r="E80" s="13"/>
      <c r="F80" s="13"/>
      <c r="G80" s="14"/>
      <c r="H80"/>
      <c r="I80"/>
      <c r="J80"/>
    </row>
    <row r="81" spans="1:10" x14ac:dyDescent="0.35">
      <c r="A81" s="11" t="s">
        <v>57</v>
      </c>
      <c r="B81" s="13">
        <v>5</v>
      </c>
      <c r="C81" s="13">
        <v>5</v>
      </c>
      <c r="D81" s="13">
        <v>5</v>
      </c>
      <c r="E81" s="13">
        <v>5</v>
      </c>
      <c r="F81" s="13">
        <v>5</v>
      </c>
      <c r="G81" s="14">
        <v>25</v>
      </c>
      <c r="H81"/>
      <c r="I81"/>
      <c r="J81"/>
    </row>
    <row r="82" spans="1:10" x14ac:dyDescent="0.35">
      <c r="A82" s="11" t="s">
        <v>56</v>
      </c>
      <c r="B82" s="13">
        <v>5</v>
      </c>
      <c r="C82" s="13">
        <v>5</v>
      </c>
      <c r="D82" s="13">
        <v>5</v>
      </c>
      <c r="E82" s="13">
        <v>5</v>
      </c>
      <c r="F82" s="13"/>
      <c r="G82" s="14">
        <v>20</v>
      </c>
      <c r="H82"/>
      <c r="I82"/>
      <c r="J82"/>
    </row>
    <row r="83" spans="1:10" x14ac:dyDescent="0.35">
      <c r="A83" s="2" t="s">
        <v>78</v>
      </c>
      <c r="B83" s="13">
        <v>10</v>
      </c>
      <c r="C83" s="13">
        <v>10</v>
      </c>
      <c r="D83" s="13">
        <v>10</v>
      </c>
      <c r="E83" s="13">
        <v>10</v>
      </c>
      <c r="F83" s="13">
        <v>5</v>
      </c>
      <c r="G83" s="14">
        <v>45</v>
      </c>
      <c r="H83"/>
      <c r="I83"/>
      <c r="J83"/>
    </row>
    <row r="84" spans="1:10" x14ac:dyDescent="0.35">
      <c r="A84" s="2" t="s">
        <v>15</v>
      </c>
      <c r="B84" s="13"/>
      <c r="C84" s="13"/>
      <c r="D84" s="13"/>
      <c r="E84" s="13"/>
      <c r="F84" s="13"/>
      <c r="G84" s="14"/>
      <c r="H84"/>
      <c r="I84"/>
      <c r="J84"/>
    </row>
    <row r="85" spans="1:10" x14ac:dyDescent="0.35">
      <c r="A85" s="11" t="s">
        <v>58</v>
      </c>
      <c r="B85" s="13">
        <v>15</v>
      </c>
      <c r="C85" s="13">
        <v>15</v>
      </c>
      <c r="D85" s="13">
        <v>15</v>
      </c>
      <c r="E85" s="13">
        <v>15</v>
      </c>
      <c r="F85" s="13">
        <v>15</v>
      </c>
      <c r="G85" s="14">
        <v>75</v>
      </c>
      <c r="H85"/>
      <c r="I85"/>
      <c r="J85"/>
    </row>
    <row r="86" spans="1:10" x14ac:dyDescent="0.35">
      <c r="A86" s="11" t="s">
        <v>61</v>
      </c>
      <c r="B86" s="13">
        <v>10</v>
      </c>
      <c r="C86" s="13">
        <v>10</v>
      </c>
      <c r="D86" s="13">
        <v>10</v>
      </c>
      <c r="E86" s="13">
        <v>10</v>
      </c>
      <c r="F86" s="13"/>
      <c r="G86" s="14">
        <v>40</v>
      </c>
      <c r="H86"/>
      <c r="I86"/>
      <c r="J86"/>
    </row>
    <row r="87" spans="1:10" x14ac:dyDescent="0.35">
      <c r="A87" s="2" t="s">
        <v>79</v>
      </c>
      <c r="B87" s="13">
        <v>25</v>
      </c>
      <c r="C87" s="13">
        <v>25</v>
      </c>
      <c r="D87" s="13">
        <v>25</v>
      </c>
      <c r="E87" s="13">
        <v>25</v>
      </c>
      <c r="F87" s="13">
        <v>15</v>
      </c>
      <c r="G87" s="14">
        <v>115</v>
      </c>
      <c r="H87"/>
      <c r="I87"/>
      <c r="J87"/>
    </row>
    <row r="88" spans="1:10" x14ac:dyDescent="0.35">
      <c r="A88" s="2" t="s">
        <v>55</v>
      </c>
      <c r="B88" s="13"/>
      <c r="C88" s="13"/>
      <c r="D88" s="13"/>
      <c r="E88" s="13"/>
      <c r="F88" s="13"/>
      <c r="G88" s="14"/>
      <c r="H88"/>
      <c r="I88"/>
      <c r="J88"/>
    </row>
    <row r="89" spans="1:10" x14ac:dyDescent="0.35">
      <c r="A89" s="11" t="s">
        <v>56</v>
      </c>
      <c r="B89" s="13"/>
      <c r="C89" s="13"/>
      <c r="D89" s="13"/>
      <c r="E89" s="13"/>
      <c r="F89" s="13">
        <v>5</v>
      </c>
      <c r="G89" s="14">
        <v>5</v>
      </c>
      <c r="H89"/>
      <c r="I89"/>
      <c r="J89"/>
    </row>
    <row r="90" spans="1:10" x14ac:dyDescent="0.35">
      <c r="A90" s="2" t="s">
        <v>80</v>
      </c>
      <c r="B90" s="13"/>
      <c r="C90" s="13"/>
      <c r="D90" s="13"/>
      <c r="E90" s="13"/>
      <c r="F90" s="13">
        <v>5</v>
      </c>
      <c r="G90" s="14">
        <v>5</v>
      </c>
      <c r="H90"/>
      <c r="I90"/>
      <c r="J90"/>
    </row>
    <row r="91" spans="1:10" x14ac:dyDescent="0.35">
      <c r="A91" s="2" t="s">
        <v>50</v>
      </c>
      <c r="B91" s="13"/>
      <c r="C91" s="13"/>
      <c r="D91" s="13"/>
      <c r="E91" s="13"/>
      <c r="F91" s="13"/>
      <c r="G91" s="14"/>
      <c r="H91"/>
      <c r="I91"/>
      <c r="J91"/>
    </row>
    <row r="92" spans="1:10" x14ac:dyDescent="0.35">
      <c r="A92" s="11" t="s">
        <v>57</v>
      </c>
      <c r="B92" s="13">
        <v>5</v>
      </c>
      <c r="C92" s="13">
        <v>5</v>
      </c>
      <c r="D92" s="13">
        <v>5</v>
      </c>
      <c r="E92" s="13">
        <v>5</v>
      </c>
      <c r="F92" s="13">
        <v>5</v>
      </c>
      <c r="G92" s="14">
        <v>25</v>
      </c>
      <c r="H92"/>
      <c r="I92"/>
      <c r="J92"/>
    </row>
    <row r="93" spans="1:10" x14ac:dyDescent="0.35">
      <c r="A93" s="11" t="s">
        <v>56</v>
      </c>
      <c r="B93" s="13">
        <v>5</v>
      </c>
      <c r="C93" s="13">
        <v>5</v>
      </c>
      <c r="D93" s="13">
        <v>5</v>
      </c>
      <c r="E93" s="13"/>
      <c r="F93" s="13">
        <v>5</v>
      </c>
      <c r="G93" s="14">
        <v>20</v>
      </c>
      <c r="H93"/>
      <c r="I93"/>
      <c r="J93"/>
    </row>
    <row r="94" spans="1:10" x14ac:dyDescent="0.35">
      <c r="A94" s="2" t="s">
        <v>81</v>
      </c>
      <c r="B94" s="13">
        <v>10</v>
      </c>
      <c r="C94" s="13">
        <v>10</v>
      </c>
      <c r="D94" s="13">
        <v>10</v>
      </c>
      <c r="E94" s="13">
        <v>5</v>
      </c>
      <c r="F94" s="13">
        <v>10</v>
      </c>
      <c r="G94" s="14">
        <v>45</v>
      </c>
      <c r="H94"/>
      <c r="I94"/>
      <c r="J94"/>
    </row>
    <row r="95" spans="1:10" x14ac:dyDescent="0.35">
      <c r="A95" s="2" t="s">
        <v>41</v>
      </c>
      <c r="B95" s="13"/>
      <c r="C95" s="13"/>
      <c r="D95" s="13"/>
      <c r="E95" s="13"/>
      <c r="F95" s="13"/>
      <c r="G95" s="14"/>
      <c r="H95"/>
      <c r="I95"/>
      <c r="J95"/>
    </row>
    <row r="96" spans="1:10" x14ac:dyDescent="0.35">
      <c r="A96" s="11" t="s">
        <v>61</v>
      </c>
      <c r="B96" s="13">
        <v>10</v>
      </c>
      <c r="C96" s="13">
        <v>10</v>
      </c>
      <c r="D96" s="13">
        <v>10</v>
      </c>
      <c r="E96" s="13">
        <v>10</v>
      </c>
      <c r="F96" s="13">
        <v>10</v>
      </c>
      <c r="G96" s="14">
        <v>50</v>
      </c>
      <c r="H96"/>
      <c r="I96"/>
      <c r="J96"/>
    </row>
    <row r="97" spans="1:10" x14ac:dyDescent="0.35">
      <c r="A97" s="11" t="s">
        <v>56</v>
      </c>
      <c r="B97" s="13">
        <v>5</v>
      </c>
      <c r="C97" s="13">
        <v>5</v>
      </c>
      <c r="D97" s="13">
        <v>5</v>
      </c>
      <c r="E97" s="13">
        <v>5</v>
      </c>
      <c r="F97" s="13">
        <v>5</v>
      </c>
      <c r="G97" s="14">
        <v>25</v>
      </c>
      <c r="H97"/>
      <c r="I97"/>
      <c r="J97"/>
    </row>
    <row r="98" spans="1:10" x14ac:dyDescent="0.35">
      <c r="A98" s="2" t="s">
        <v>82</v>
      </c>
      <c r="B98" s="13">
        <v>15</v>
      </c>
      <c r="C98" s="13">
        <v>15</v>
      </c>
      <c r="D98" s="13">
        <v>15</v>
      </c>
      <c r="E98" s="13">
        <v>15</v>
      </c>
      <c r="F98" s="13">
        <v>15</v>
      </c>
      <c r="G98" s="14">
        <v>75</v>
      </c>
      <c r="H98"/>
      <c r="I98"/>
      <c r="J98"/>
    </row>
    <row r="99" spans="1:10" x14ac:dyDescent="0.35">
      <c r="A99" s="2" t="s">
        <v>24</v>
      </c>
      <c r="B99" s="13"/>
      <c r="C99" s="13"/>
      <c r="D99" s="13"/>
      <c r="E99" s="13"/>
      <c r="F99" s="13"/>
      <c r="G99" s="14"/>
      <c r="H99"/>
      <c r="I99"/>
      <c r="J99"/>
    </row>
    <row r="100" spans="1:10" x14ac:dyDescent="0.35">
      <c r="A100" s="11" t="s">
        <v>58</v>
      </c>
      <c r="B100" s="13">
        <v>15</v>
      </c>
      <c r="C100" s="13"/>
      <c r="D100" s="13"/>
      <c r="E100" s="13"/>
      <c r="F100" s="13"/>
      <c r="G100" s="14">
        <v>15</v>
      </c>
      <c r="H100"/>
      <c r="I100"/>
      <c r="J100"/>
    </row>
    <row r="101" spans="1:10" x14ac:dyDescent="0.35">
      <c r="A101" s="2" t="s">
        <v>83</v>
      </c>
      <c r="B101" s="13">
        <v>15</v>
      </c>
      <c r="C101" s="13"/>
      <c r="D101" s="13"/>
      <c r="E101" s="13"/>
      <c r="F101" s="13"/>
      <c r="G101" s="14">
        <v>15</v>
      </c>
      <c r="H101"/>
      <c r="I101"/>
      <c r="J101"/>
    </row>
    <row r="102" spans="1:10" x14ac:dyDescent="0.35">
      <c r="A102" s="2" t="s">
        <v>16</v>
      </c>
      <c r="B102" s="13"/>
      <c r="C102" s="13"/>
      <c r="D102" s="13"/>
      <c r="E102" s="13"/>
      <c r="F102" s="13"/>
      <c r="G102" s="14"/>
      <c r="H102"/>
      <c r="I102"/>
      <c r="J102"/>
    </row>
    <row r="103" spans="1:10" x14ac:dyDescent="0.35">
      <c r="A103" s="11" t="s">
        <v>58</v>
      </c>
      <c r="B103" s="13">
        <v>15</v>
      </c>
      <c r="C103" s="13">
        <v>15</v>
      </c>
      <c r="D103" s="13">
        <v>15</v>
      </c>
      <c r="E103" s="13">
        <v>15</v>
      </c>
      <c r="F103" s="13">
        <v>15</v>
      </c>
      <c r="G103" s="14">
        <v>75</v>
      </c>
      <c r="H103"/>
      <c r="I103"/>
      <c r="J103"/>
    </row>
    <row r="104" spans="1:10" x14ac:dyDescent="0.35">
      <c r="A104" s="11" t="s">
        <v>61</v>
      </c>
      <c r="B104" s="13">
        <v>10</v>
      </c>
      <c r="C104" s="13">
        <v>10</v>
      </c>
      <c r="D104" s="13">
        <v>10</v>
      </c>
      <c r="E104" s="13">
        <v>10</v>
      </c>
      <c r="F104" s="13">
        <v>10</v>
      </c>
      <c r="G104" s="14">
        <v>50</v>
      </c>
      <c r="H104"/>
      <c r="I104"/>
      <c r="J104"/>
    </row>
    <row r="105" spans="1:10" x14ac:dyDescent="0.35">
      <c r="A105" s="11" t="s">
        <v>57</v>
      </c>
      <c r="B105" s="13">
        <v>5</v>
      </c>
      <c r="C105" s="13">
        <v>5</v>
      </c>
      <c r="D105" s="13">
        <v>5</v>
      </c>
      <c r="E105" s="13">
        <v>5</v>
      </c>
      <c r="F105" s="13">
        <v>5</v>
      </c>
      <c r="G105" s="14">
        <v>25</v>
      </c>
      <c r="H105"/>
      <c r="I105"/>
      <c r="J105"/>
    </row>
    <row r="106" spans="1:10" x14ac:dyDescent="0.35">
      <c r="A106" s="11" t="s">
        <v>56</v>
      </c>
      <c r="B106" s="13">
        <v>5</v>
      </c>
      <c r="C106" s="13">
        <v>5</v>
      </c>
      <c r="D106" s="13">
        <v>5</v>
      </c>
      <c r="E106" s="13">
        <v>5</v>
      </c>
      <c r="F106" s="13">
        <v>5</v>
      </c>
      <c r="G106" s="14">
        <v>25</v>
      </c>
      <c r="H106"/>
      <c r="I106"/>
      <c r="J106"/>
    </row>
    <row r="107" spans="1:10" x14ac:dyDescent="0.35">
      <c r="A107" s="2" t="s">
        <v>84</v>
      </c>
      <c r="B107" s="13">
        <v>35</v>
      </c>
      <c r="C107" s="13">
        <v>35</v>
      </c>
      <c r="D107" s="13">
        <v>35</v>
      </c>
      <c r="E107" s="13">
        <v>35</v>
      </c>
      <c r="F107" s="13">
        <v>35</v>
      </c>
      <c r="G107" s="14">
        <v>175</v>
      </c>
      <c r="H107"/>
      <c r="I107"/>
      <c r="J107"/>
    </row>
    <row r="108" spans="1:10" x14ac:dyDescent="0.35">
      <c r="A108" s="2" t="s">
        <v>48</v>
      </c>
      <c r="B108" s="13"/>
      <c r="C108" s="13"/>
      <c r="D108" s="13"/>
      <c r="E108" s="13"/>
      <c r="F108" s="13"/>
      <c r="G108" s="14"/>
      <c r="H108"/>
      <c r="I108"/>
      <c r="J108"/>
    </row>
    <row r="109" spans="1:10" x14ac:dyDescent="0.35">
      <c r="A109" s="11" t="s">
        <v>57</v>
      </c>
      <c r="B109" s="13">
        <v>5</v>
      </c>
      <c r="C109" s="13"/>
      <c r="D109" s="13">
        <v>5</v>
      </c>
      <c r="E109" s="13">
        <v>5</v>
      </c>
      <c r="F109" s="13">
        <v>5</v>
      </c>
      <c r="G109" s="14">
        <v>20</v>
      </c>
      <c r="H109"/>
      <c r="I109"/>
      <c r="J109"/>
    </row>
    <row r="110" spans="1:10" x14ac:dyDescent="0.35">
      <c r="A110" s="11" t="s">
        <v>56</v>
      </c>
      <c r="B110" s="13">
        <v>5</v>
      </c>
      <c r="C110" s="13"/>
      <c r="D110" s="13">
        <v>5</v>
      </c>
      <c r="E110" s="13">
        <v>5</v>
      </c>
      <c r="F110" s="13">
        <v>5</v>
      </c>
      <c r="G110" s="14">
        <v>20</v>
      </c>
      <c r="H110"/>
      <c r="I110"/>
      <c r="J110"/>
    </row>
    <row r="111" spans="1:10" x14ac:dyDescent="0.35">
      <c r="A111" s="2" t="s">
        <v>85</v>
      </c>
      <c r="B111" s="13">
        <v>10</v>
      </c>
      <c r="C111" s="13"/>
      <c r="D111" s="13">
        <v>10</v>
      </c>
      <c r="E111" s="13">
        <v>10</v>
      </c>
      <c r="F111" s="13">
        <v>10</v>
      </c>
      <c r="G111" s="14">
        <v>40</v>
      </c>
      <c r="H111"/>
      <c r="I111"/>
      <c r="J111"/>
    </row>
    <row r="112" spans="1:10" x14ac:dyDescent="0.35">
      <c r="A112" s="2" t="s">
        <v>17</v>
      </c>
      <c r="B112" s="13"/>
      <c r="C112" s="13"/>
      <c r="D112" s="13"/>
      <c r="E112" s="13"/>
      <c r="F112" s="13"/>
      <c r="G112" s="14"/>
      <c r="H112"/>
      <c r="I112"/>
      <c r="J112"/>
    </row>
    <row r="113" spans="1:10" x14ac:dyDescent="0.35">
      <c r="A113" s="11" t="s">
        <v>58</v>
      </c>
      <c r="B113" s="13">
        <v>15</v>
      </c>
      <c r="C113" s="13">
        <v>15</v>
      </c>
      <c r="D113" s="13">
        <v>15</v>
      </c>
      <c r="E113" s="13">
        <v>15</v>
      </c>
      <c r="F113" s="13">
        <v>15</v>
      </c>
      <c r="G113" s="14">
        <v>75</v>
      </c>
      <c r="H113"/>
      <c r="I113"/>
      <c r="J113"/>
    </row>
    <row r="114" spans="1:10" x14ac:dyDescent="0.35">
      <c r="A114" s="11" t="s">
        <v>61</v>
      </c>
      <c r="B114" s="13"/>
      <c r="C114" s="13"/>
      <c r="D114" s="13">
        <v>10</v>
      </c>
      <c r="E114" s="13"/>
      <c r="F114" s="13"/>
      <c r="G114" s="14">
        <v>10</v>
      </c>
      <c r="H114"/>
      <c r="I114"/>
      <c r="J114"/>
    </row>
    <row r="115" spans="1:10" x14ac:dyDescent="0.35">
      <c r="A115" s="2" t="s">
        <v>86</v>
      </c>
      <c r="B115" s="13">
        <v>15</v>
      </c>
      <c r="C115" s="13">
        <v>15</v>
      </c>
      <c r="D115" s="13">
        <v>25</v>
      </c>
      <c r="E115" s="13">
        <v>15</v>
      </c>
      <c r="F115" s="13">
        <v>15</v>
      </c>
      <c r="G115" s="14">
        <v>85</v>
      </c>
      <c r="H115"/>
      <c r="I115"/>
      <c r="J115"/>
    </row>
    <row r="116" spans="1:10" x14ac:dyDescent="0.35">
      <c r="A116" s="2" t="s">
        <v>42</v>
      </c>
      <c r="B116" s="13"/>
      <c r="C116" s="13"/>
      <c r="D116" s="13"/>
      <c r="E116" s="13"/>
      <c r="F116" s="13"/>
      <c r="G116" s="14"/>
      <c r="H116"/>
      <c r="I116"/>
      <c r="J116"/>
    </row>
    <row r="117" spans="1:10" x14ac:dyDescent="0.35">
      <c r="A117" s="11" t="s">
        <v>61</v>
      </c>
      <c r="B117" s="13"/>
      <c r="C117" s="13"/>
      <c r="D117" s="13"/>
      <c r="E117" s="13"/>
      <c r="F117" s="13">
        <v>10</v>
      </c>
      <c r="G117" s="14">
        <v>10</v>
      </c>
      <c r="H117"/>
      <c r="I117"/>
      <c r="J117"/>
    </row>
    <row r="118" spans="1:10" x14ac:dyDescent="0.35">
      <c r="A118" s="11" t="s">
        <v>57</v>
      </c>
      <c r="B118" s="13"/>
      <c r="C118" s="13"/>
      <c r="D118" s="13"/>
      <c r="E118" s="13"/>
      <c r="F118" s="13">
        <v>5</v>
      </c>
      <c r="G118" s="14">
        <v>5</v>
      </c>
      <c r="H118"/>
      <c r="I118"/>
      <c r="J118"/>
    </row>
    <row r="119" spans="1:10" x14ac:dyDescent="0.35">
      <c r="A119" s="2" t="s">
        <v>87</v>
      </c>
      <c r="B119" s="13"/>
      <c r="C119" s="13"/>
      <c r="D119" s="13"/>
      <c r="E119" s="13"/>
      <c r="F119" s="13">
        <v>15</v>
      </c>
      <c r="G119" s="14">
        <v>15</v>
      </c>
      <c r="H119"/>
      <c r="I119"/>
      <c r="J119"/>
    </row>
    <row r="120" spans="1:10" x14ac:dyDescent="0.35">
      <c r="A120" s="2" t="s">
        <v>53</v>
      </c>
      <c r="B120" s="13"/>
      <c r="C120" s="13"/>
      <c r="D120" s="13"/>
      <c r="E120" s="13"/>
      <c r="F120" s="13"/>
      <c r="G120" s="14"/>
      <c r="H120"/>
      <c r="I120"/>
      <c r="J120"/>
    </row>
    <row r="121" spans="1:10" x14ac:dyDescent="0.35">
      <c r="A121" s="11" t="s">
        <v>56</v>
      </c>
      <c r="B121" s="13"/>
      <c r="C121" s="13">
        <v>5</v>
      </c>
      <c r="D121" s="13"/>
      <c r="E121" s="13"/>
      <c r="F121" s="13"/>
      <c r="G121" s="14">
        <v>5</v>
      </c>
      <c r="H121"/>
      <c r="I121"/>
      <c r="J121"/>
    </row>
    <row r="122" spans="1:10" x14ac:dyDescent="0.35">
      <c r="A122" s="2" t="s">
        <v>88</v>
      </c>
      <c r="B122" s="13"/>
      <c r="C122" s="13">
        <v>5</v>
      </c>
      <c r="D122" s="13"/>
      <c r="E122" s="13"/>
      <c r="F122" s="13"/>
      <c r="G122" s="14">
        <v>5</v>
      </c>
      <c r="H122"/>
      <c r="I122"/>
      <c r="J122"/>
    </row>
    <row r="123" spans="1:10" x14ac:dyDescent="0.35">
      <c r="A123" s="2" t="s">
        <v>54</v>
      </c>
      <c r="B123" s="13"/>
      <c r="C123" s="13"/>
      <c r="D123" s="13"/>
      <c r="E123" s="13"/>
      <c r="F123" s="13"/>
      <c r="G123" s="14"/>
      <c r="H123"/>
      <c r="I123"/>
      <c r="J123"/>
    </row>
    <row r="124" spans="1:10" x14ac:dyDescent="0.35">
      <c r="A124" s="11" t="s">
        <v>56</v>
      </c>
      <c r="B124" s="13"/>
      <c r="C124" s="13"/>
      <c r="D124" s="13"/>
      <c r="E124" s="13"/>
      <c r="F124" s="13">
        <v>5</v>
      </c>
      <c r="G124" s="14">
        <v>5</v>
      </c>
      <c r="H124"/>
      <c r="I124"/>
      <c r="J124"/>
    </row>
    <row r="125" spans="1:10" x14ac:dyDescent="0.35">
      <c r="A125" s="2" t="s">
        <v>89</v>
      </c>
      <c r="B125" s="13"/>
      <c r="C125" s="13"/>
      <c r="D125" s="13"/>
      <c r="E125" s="13"/>
      <c r="F125" s="13">
        <v>5</v>
      </c>
      <c r="G125" s="14">
        <v>5</v>
      </c>
      <c r="H125"/>
      <c r="I125"/>
      <c r="J125"/>
    </row>
    <row r="126" spans="1:10" x14ac:dyDescent="0.35">
      <c r="A126" s="2" t="s">
        <v>19</v>
      </c>
      <c r="B126" s="13"/>
      <c r="C126" s="13"/>
      <c r="D126" s="13"/>
      <c r="E126" s="13"/>
      <c r="F126" s="13"/>
      <c r="G126" s="14"/>
      <c r="H126"/>
      <c r="I126"/>
      <c r="J126"/>
    </row>
    <row r="127" spans="1:10" x14ac:dyDescent="0.35">
      <c r="A127" s="11" t="s">
        <v>58</v>
      </c>
      <c r="B127" s="13"/>
      <c r="C127" s="13">
        <v>15</v>
      </c>
      <c r="D127" s="13"/>
      <c r="E127" s="13">
        <v>15</v>
      </c>
      <c r="F127" s="13">
        <v>15</v>
      </c>
      <c r="G127" s="14">
        <v>45</v>
      </c>
      <c r="H127"/>
      <c r="I127"/>
      <c r="J127"/>
    </row>
    <row r="128" spans="1:10" x14ac:dyDescent="0.35">
      <c r="A128" s="2" t="s">
        <v>90</v>
      </c>
      <c r="B128" s="13"/>
      <c r="C128" s="13">
        <v>15</v>
      </c>
      <c r="D128" s="13"/>
      <c r="E128" s="13">
        <v>15</v>
      </c>
      <c r="F128" s="13">
        <v>15</v>
      </c>
      <c r="G128" s="14">
        <v>45</v>
      </c>
      <c r="H128"/>
      <c r="I128"/>
      <c r="J128"/>
    </row>
    <row r="129" spans="1:10" x14ac:dyDescent="0.35">
      <c r="A129" s="2" t="s">
        <v>20</v>
      </c>
      <c r="B129" s="13"/>
      <c r="C129" s="13"/>
      <c r="D129" s="13"/>
      <c r="E129" s="13"/>
      <c r="F129" s="13"/>
      <c r="G129" s="14"/>
      <c r="H129"/>
      <c r="I129"/>
      <c r="J129"/>
    </row>
    <row r="130" spans="1:10" x14ac:dyDescent="0.35">
      <c r="A130" s="11" t="s">
        <v>58</v>
      </c>
      <c r="B130" s="13">
        <v>15</v>
      </c>
      <c r="C130" s="13">
        <v>15</v>
      </c>
      <c r="D130" s="13">
        <v>15</v>
      </c>
      <c r="E130" s="13">
        <v>15</v>
      </c>
      <c r="F130" s="13">
        <v>15</v>
      </c>
      <c r="G130" s="14">
        <v>75</v>
      </c>
      <c r="H130"/>
      <c r="I130"/>
      <c r="J130"/>
    </row>
    <row r="131" spans="1:10" x14ac:dyDescent="0.35">
      <c r="A131" s="11" t="s">
        <v>61</v>
      </c>
      <c r="B131" s="13">
        <v>10</v>
      </c>
      <c r="C131" s="13">
        <v>10</v>
      </c>
      <c r="D131" s="13">
        <v>10</v>
      </c>
      <c r="E131" s="13">
        <v>10</v>
      </c>
      <c r="F131" s="13">
        <v>10</v>
      </c>
      <c r="G131" s="14">
        <v>50</v>
      </c>
      <c r="H131"/>
      <c r="I131"/>
      <c r="J131"/>
    </row>
    <row r="132" spans="1:10" x14ac:dyDescent="0.35">
      <c r="A132" s="11" t="s">
        <v>57</v>
      </c>
      <c r="B132" s="13"/>
      <c r="C132" s="13">
        <v>5</v>
      </c>
      <c r="D132" s="13">
        <v>5</v>
      </c>
      <c r="E132" s="13"/>
      <c r="F132" s="13"/>
      <c r="G132" s="14">
        <v>10</v>
      </c>
      <c r="H132"/>
      <c r="I132"/>
      <c r="J132"/>
    </row>
    <row r="133" spans="1:10" x14ac:dyDescent="0.35">
      <c r="A133" s="11" t="s">
        <v>56</v>
      </c>
      <c r="B133" s="13">
        <v>5</v>
      </c>
      <c r="C133" s="13">
        <v>5</v>
      </c>
      <c r="D133" s="13">
        <v>5</v>
      </c>
      <c r="E133" s="13">
        <v>5</v>
      </c>
      <c r="F133" s="13">
        <v>5</v>
      </c>
      <c r="G133" s="14">
        <v>25</v>
      </c>
      <c r="H133"/>
      <c r="I133"/>
      <c r="J133"/>
    </row>
    <row r="134" spans="1:10" x14ac:dyDescent="0.35">
      <c r="A134" s="2" t="s">
        <v>91</v>
      </c>
      <c r="B134" s="13">
        <v>30</v>
      </c>
      <c r="C134" s="13">
        <v>35</v>
      </c>
      <c r="D134" s="13">
        <v>35</v>
      </c>
      <c r="E134" s="13">
        <v>30</v>
      </c>
      <c r="F134" s="13">
        <v>30</v>
      </c>
      <c r="G134" s="14">
        <v>160</v>
      </c>
      <c r="H134"/>
      <c r="I134"/>
      <c r="J134"/>
    </row>
    <row r="135" spans="1:10" x14ac:dyDescent="0.35">
      <c r="A135" s="2" t="s">
        <v>26</v>
      </c>
      <c r="B135" s="13">
        <v>400</v>
      </c>
      <c r="C135" s="13">
        <v>395</v>
      </c>
      <c r="D135" s="13">
        <v>405</v>
      </c>
      <c r="E135" s="13">
        <v>405</v>
      </c>
      <c r="F135" s="13">
        <v>400</v>
      </c>
      <c r="G135" s="14">
        <v>2005</v>
      </c>
      <c r="H135"/>
      <c r="I135"/>
      <c r="J135"/>
    </row>
    <row r="136" spans="1:10" x14ac:dyDescent="0.35">
      <c r="B136"/>
      <c r="C136"/>
      <c r="D136"/>
      <c r="E136"/>
      <c r="F136"/>
      <c r="G136"/>
      <c r="H136"/>
      <c r="I136"/>
      <c r="J136"/>
    </row>
    <row r="137" spans="1:10" x14ac:dyDescent="0.35">
      <c r="B137"/>
      <c r="C137"/>
      <c r="D137"/>
      <c r="E137"/>
      <c r="F137"/>
      <c r="G137"/>
      <c r="H137"/>
      <c r="I137"/>
      <c r="J137"/>
    </row>
    <row r="138" spans="1:10" x14ac:dyDescent="0.35">
      <c r="B138"/>
      <c r="C138"/>
      <c r="D138"/>
      <c r="E138"/>
      <c r="F138"/>
      <c r="G138"/>
      <c r="H138"/>
      <c r="I138"/>
      <c r="J138"/>
    </row>
    <row r="139" spans="1:10" x14ac:dyDescent="0.35">
      <c r="B139"/>
      <c r="C139"/>
      <c r="D139"/>
      <c r="E139"/>
      <c r="F139"/>
      <c r="G139"/>
      <c r="H139"/>
      <c r="I139"/>
      <c r="J139"/>
    </row>
    <row r="140" spans="1:10" x14ac:dyDescent="0.35">
      <c r="B140"/>
      <c r="C140"/>
      <c r="D140"/>
      <c r="E140"/>
      <c r="F140"/>
      <c r="G140"/>
      <c r="H140"/>
      <c r="I140"/>
      <c r="J140"/>
    </row>
    <row r="141" spans="1:10" x14ac:dyDescent="0.35">
      <c r="B141"/>
      <c r="C141"/>
      <c r="D141"/>
      <c r="E141"/>
      <c r="F141"/>
      <c r="G141"/>
      <c r="H141"/>
      <c r="I141"/>
      <c r="J141"/>
    </row>
    <row r="142" spans="1:10" x14ac:dyDescent="0.35">
      <c r="B142"/>
      <c r="C142"/>
      <c r="D142"/>
      <c r="E142"/>
      <c r="F142"/>
      <c r="G142"/>
      <c r="H142"/>
      <c r="I142"/>
      <c r="J142"/>
    </row>
    <row r="143" spans="1:10" x14ac:dyDescent="0.35">
      <c r="B143"/>
      <c r="C143"/>
      <c r="D143"/>
      <c r="E143"/>
      <c r="F143"/>
      <c r="G143"/>
      <c r="H143"/>
      <c r="I143"/>
      <c r="J143"/>
    </row>
    <row r="144" spans="1:10" x14ac:dyDescent="0.35">
      <c r="B144"/>
      <c r="C144"/>
      <c r="D144"/>
      <c r="E144"/>
      <c r="F144"/>
      <c r="G144"/>
      <c r="H144"/>
      <c r="I144"/>
      <c r="J144"/>
    </row>
    <row r="145" spans="2:10" x14ac:dyDescent="0.35">
      <c r="B145"/>
      <c r="C145"/>
      <c r="D145"/>
      <c r="E145"/>
      <c r="F145"/>
      <c r="G145"/>
      <c r="H145"/>
      <c r="I145"/>
      <c r="J145"/>
    </row>
    <row r="146" spans="2:10" x14ac:dyDescent="0.35">
      <c r="B146"/>
      <c r="C146"/>
      <c r="D146"/>
      <c r="E146"/>
      <c r="F146"/>
      <c r="G146"/>
      <c r="H146"/>
      <c r="I146"/>
      <c r="J146"/>
    </row>
    <row r="147" spans="2:10" x14ac:dyDescent="0.35">
      <c r="B147"/>
      <c r="C147"/>
      <c r="D147"/>
      <c r="E147"/>
      <c r="F147"/>
      <c r="G147"/>
      <c r="H147"/>
      <c r="I147"/>
      <c r="J147"/>
    </row>
    <row r="148" spans="2:10" x14ac:dyDescent="0.35">
      <c r="B148"/>
      <c r="C148"/>
      <c r="D148"/>
      <c r="E148"/>
      <c r="F148"/>
      <c r="G148"/>
      <c r="H148"/>
      <c r="I148"/>
      <c r="J148"/>
    </row>
    <row r="149" spans="2:10" x14ac:dyDescent="0.35">
      <c r="B149"/>
      <c r="C149"/>
      <c r="D149"/>
      <c r="E149"/>
      <c r="F149"/>
      <c r="G149"/>
      <c r="H149"/>
      <c r="I149"/>
      <c r="J149"/>
    </row>
    <row r="150" spans="2:10" x14ac:dyDescent="0.35">
      <c r="B150"/>
      <c r="C150"/>
      <c r="D150"/>
      <c r="E150"/>
      <c r="F150"/>
      <c r="G150"/>
      <c r="H150"/>
      <c r="I150"/>
      <c r="J150"/>
    </row>
    <row r="151" spans="2:10" x14ac:dyDescent="0.35">
      <c r="B151"/>
      <c r="C151"/>
      <c r="D151"/>
      <c r="E151"/>
      <c r="F151"/>
      <c r="G151"/>
      <c r="H151"/>
      <c r="I151"/>
      <c r="J151"/>
    </row>
    <row r="152" spans="2:10" x14ac:dyDescent="0.35">
      <c r="B152"/>
      <c r="C152"/>
      <c r="D152"/>
      <c r="E152"/>
      <c r="F152"/>
      <c r="G152"/>
      <c r="H152"/>
      <c r="I152"/>
      <c r="J152"/>
    </row>
    <row r="153" spans="2:10" x14ac:dyDescent="0.35">
      <c r="B153"/>
      <c r="C153"/>
      <c r="D153"/>
      <c r="E153"/>
      <c r="F153"/>
      <c r="G153"/>
      <c r="H153"/>
      <c r="I153"/>
      <c r="J153"/>
    </row>
    <row r="154" spans="2:10" x14ac:dyDescent="0.35">
      <c r="B154"/>
      <c r="C154"/>
      <c r="D154"/>
      <c r="E154"/>
      <c r="F154"/>
      <c r="G154"/>
      <c r="H154"/>
      <c r="I154"/>
      <c r="J154"/>
    </row>
    <row r="155" spans="2:10" x14ac:dyDescent="0.35">
      <c r="B155"/>
      <c r="C155"/>
      <c r="D155"/>
      <c r="E155"/>
      <c r="F155"/>
      <c r="G155"/>
      <c r="H155"/>
      <c r="I155"/>
      <c r="J155"/>
    </row>
    <row r="156" spans="2:10" x14ac:dyDescent="0.35">
      <c r="B156"/>
      <c r="C156"/>
      <c r="D156"/>
      <c r="E156"/>
      <c r="F156"/>
      <c r="G156"/>
      <c r="H156"/>
      <c r="I156"/>
      <c r="J156"/>
    </row>
    <row r="157" spans="2:10" x14ac:dyDescent="0.35">
      <c r="B157"/>
      <c r="C157"/>
      <c r="D157"/>
      <c r="E157"/>
      <c r="F157"/>
      <c r="G157"/>
      <c r="H157"/>
      <c r="I157"/>
      <c r="J157"/>
    </row>
    <row r="158" spans="2:10" x14ac:dyDescent="0.35">
      <c r="B158"/>
      <c r="C158"/>
      <c r="D158"/>
      <c r="E158"/>
      <c r="F158"/>
      <c r="G158"/>
      <c r="H158"/>
      <c r="I158"/>
      <c r="J158"/>
    </row>
    <row r="159" spans="2:10" x14ac:dyDescent="0.35">
      <c r="B159"/>
      <c r="C159"/>
      <c r="D159"/>
      <c r="E159"/>
      <c r="F159"/>
      <c r="G159"/>
      <c r="H159"/>
      <c r="I159"/>
      <c r="J159"/>
    </row>
    <row r="160" spans="2:10" x14ac:dyDescent="0.35">
      <c r="B160"/>
      <c r="C160"/>
      <c r="D160"/>
      <c r="E160"/>
      <c r="F160"/>
      <c r="G160"/>
      <c r="H160"/>
      <c r="I160"/>
      <c r="J160"/>
    </row>
    <row r="161" spans="2:10" x14ac:dyDescent="0.35">
      <c r="B161"/>
      <c r="C161"/>
      <c r="D161"/>
      <c r="E161"/>
      <c r="F161"/>
      <c r="G161"/>
      <c r="H161"/>
      <c r="I161"/>
      <c r="J161"/>
    </row>
    <row r="162" spans="2:10" x14ac:dyDescent="0.35">
      <c r="B162"/>
      <c r="C162"/>
      <c r="D162"/>
      <c r="E162"/>
      <c r="F162"/>
      <c r="G162"/>
      <c r="H162"/>
      <c r="I162"/>
      <c r="J162"/>
    </row>
    <row r="163" spans="2:10" x14ac:dyDescent="0.35">
      <c r="B163"/>
      <c r="C163"/>
      <c r="D163"/>
      <c r="E163"/>
      <c r="F163"/>
      <c r="G163"/>
      <c r="H163"/>
      <c r="I163"/>
      <c r="J163"/>
    </row>
    <row r="164" spans="2:10" x14ac:dyDescent="0.35">
      <c r="B164"/>
      <c r="C164"/>
      <c r="D164"/>
      <c r="E164"/>
      <c r="F164"/>
      <c r="G164"/>
      <c r="H164"/>
      <c r="I164"/>
      <c r="J164"/>
    </row>
    <row r="165" spans="2:10" x14ac:dyDescent="0.35">
      <c r="B165"/>
      <c r="C165"/>
      <c r="D165"/>
      <c r="E165"/>
      <c r="F165"/>
      <c r="G165"/>
      <c r="H165"/>
      <c r="I165"/>
      <c r="J165"/>
    </row>
    <row r="166" spans="2:10" x14ac:dyDescent="0.35">
      <c r="B166"/>
      <c r="C166"/>
      <c r="D166"/>
      <c r="E166"/>
      <c r="F166"/>
      <c r="G166"/>
      <c r="H166"/>
      <c r="I166"/>
      <c r="J166"/>
    </row>
    <row r="167" spans="2:10" x14ac:dyDescent="0.35">
      <c r="B167"/>
      <c r="C167"/>
      <c r="D167"/>
      <c r="E167"/>
      <c r="F167"/>
      <c r="G167"/>
      <c r="H167"/>
      <c r="I167"/>
      <c r="J167"/>
    </row>
    <row r="168" spans="2:10" x14ac:dyDescent="0.35">
      <c r="B168"/>
      <c r="C168"/>
      <c r="D168"/>
      <c r="E168"/>
      <c r="F168"/>
      <c r="G168"/>
      <c r="H168"/>
      <c r="I168"/>
      <c r="J168"/>
    </row>
    <row r="169" spans="2:10" x14ac:dyDescent="0.35">
      <c r="B169"/>
      <c r="C169"/>
      <c r="D169"/>
      <c r="E169"/>
      <c r="F169"/>
      <c r="G169"/>
      <c r="H169"/>
      <c r="I169"/>
      <c r="J169"/>
    </row>
    <row r="170" spans="2:10" x14ac:dyDescent="0.35">
      <c r="B170"/>
      <c r="C170"/>
      <c r="D170"/>
      <c r="E170"/>
      <c r="F170"/>
      <c r="G170"/>
      <c r="H170"/>
      <c r="I170"/>
      <c r="J170"/>
    </row>
    <row r="171" spans="2:10" x14ac:dyDescent="0.35">
      <c r="B171"/>
      <c r="C171"/>
      <c r="D171"/>
      <c r="E171"/>
      <c r="F171"/>
      <c r="G171"/>
      <c r="H171"/>
      <c r="I171"/>
      <c r="J171"/>
    </row>
    <row r="172" spans="2:10" x14ac:dyDescent="0.35">
      <c r="B172"/>
      <c r="C172"/>
      <c r="D172"/>
      <c r="E172"/>
      <c r="F172"/>
      <c r="G172"/>
      <c r="H172"/>
      <c r="I172"/>
      <c r="J172"/>
    </row>
    <row r="173" spans="2:10" x14ac:dyDescent="0.35">
      <c r="B173"/>
      <c r="C173"/>
      <c r="D173"/>
      <c r="E173"/>
      <c r="F173"/>
      <c r="G173"/>
      <c r="H173"/>
      <c r="I173"/>
      <c r="J173"/>
    </row>
    <row r="174" spans="2:10" x14ac:dyDescent="0.35">
      <c r="B174"/>
      <c r="C174"/>
      <c r="D174"/>
      <c r="E174"/>
      <c r="F174"/>
      <c r="G174"/>
      <c r="H174"/>
      <c r="I174"/>
      <c r="J174"/>
    </row>
    <row r="175" spans="2:10" x14ac:dyDescent="0.35">
      <c r="B175"/>
      <c r="C175"/>
      <c r="D175"/>
      <c r="E175"/>
      <c r="F175"/>
      <c r="G175"/>
      <c r="H175"/>
      <c r="I175"/>
      <c r="J175"/>
    </row>
    <row r="176" spans="2:10" x14ac:dyDescent="0.35">
      <c r="B176"/>
      <c r="C176"/>
      <c r="D176"/>
      <c r="E176"/>
      <c r="F176"/>
      <c r="G176"/>
      <c r="H176"/>
      <c r="I176"/>
      <c r="J176"/>
    </row>
    <row r="177" spans="2:10" x14ac:dyDescent="0.35">
      <c r="B177"/>
      <c r="C177"/>
      <c r="D177"/>
      <c r="E177"/>
      <c r="F177"/>
      <c r="G177"/>
      <c r="H177"/>
      <c r="I177"/>
      <c r="J177"/>
    </row>
    <row r="178" spans="2:10" x14ac:dyDescent="0.35">
      <c r="B178"/>
      <c r="C178"/>
      <c r="D178"/>
      <c r="E178"/>
      <c r="F178"/>
      <c r="G178"/>
      <c r="H178"/>
      <c r="I178"/>
      <c r="J178"/>
    </row>
    <row r="179" spans="2:10" x14ac:dyDescent="0.35">
      <c r="B179"/>
      <c r="C179"/>
      <c r="D179"/>
      <c r="E179"/>
      <c r="F179"/>
      <c r="G179"/>
      <c r="H179"/>
      <c r="I179"/>
      <c r="J179"/>
    </row>
    <row r="180" spans="2:10" x14ac:dyDescent="0.35">
      <c r="B180"/>
      <c r="C180"/>
      <c r="D180"/>
      <c r="E180"/>
      <c r="F180"/>
      <c r="G180"/>
      <c r="H180"/>
      <c r="I180"/>
      <c r="J180"/>
    </row>
    <row r="181" spans="2:10" x14ac:dyDescent="0.35">
      <c r="B181"/>
      <c r="C181"/>
      <c r="D181"/>
      <c r="E181"/>
      <c r="F181"/>
      <c r="G181"/>
      <c r="H181"/>
      <c r="I181"/>
      <c r="J181"/>
    </row>
    <row r="182" spans="2:10" x14ac:dyDescent="0.35">
      <c r="B182"/>
      <c r="C182"/>
      <c r="D182"/>
      <c r="E182"/>
      <c r="F182"/>
      <c r="G182"/>
      <c r="H182"/>
      <c r="I182"/>
      <c r="J182"/>
    </row>
    <row r="183" spans="2:10" x14ac:dyDescent="0.35">
      <c r="B183"/>
      <c r="C183"/>
      <c r="D183"/>
      <c r="E183"/>
      <c r="F183"/>
      <c r="G183"/>
      <c r="H183"/>
      <c r="I183"/>
      <c r="J183"/>
    </row>
    <row r="184" spans="2:10" x14ac:dyDescent="0.35">
      <c r="B184"/>
      <c r="C184"/>
      <c r="D184"/>
      <c r="E184"/>
      <c r="F184"/>
      <c r="G184"/>
      <c r="H184"/>
      <c r="I184"/>
      <c r="J184"/>
    </row>
    <row r="185" spans="2:10" x14ac:dyDescent="0.35">
      <c r="B185"/>
      <c r="C185"/>
      <c r="D185"/>
      <c r="E185"/>
      <c r="F185"/>
      <c r="G185"/>
      <c r="H185"/>
      <c r="I185"/>
      <c r="J185"/>
    </row>
    <row r="186" spans="2:10" x14ac:dyDescent="0.35">
      <c r="B186"/>
      <c r="C186"/>
      <c r="D186"/>
      <c r="E186"/>
      <c r="F186"/>
      <c r="G186"/>
      <c r="H186"/>
      <c r="I186"/>
      <c r="J186"/>
    </row>
    <row r="187" spans="2:10" x14ac:dyDescent="0.35">
      <c r="B187"/>
      <c r="C187"/>
      <c r="D187"/>
      <c r="E187"/>
      <c r="F187"/>
      <c r="G187"/>
      <c r="H187"/>
      <c r="I187"/>
      <c r="J187"/>
    </row>
    <row r="188" spans="2:10" x14ac:dyDescent="0.35">
      <c r="B188"/>
      <c r="C188"/>
      <c r="D188"/>
      <c r="E188"/>
      <c r="F188"/>
      <c r="G188"/>
      <c r="H188"/>
      <c r="I188"/>
      <c r="J188"/>
    </row>
    <row r="189" spans="2:10" x14ac:dyDescent="0.35">
      <c r="B189"/>
      <c r="C189"/>
      <c r="D189"/>
      <c r="E189"/>
      <c r="F189"/>
      <c r="G189"/>
      <c r="H189"/>
      <c r="I189"/>
      <c r="J189"/>
    </row>
    <row r="190" spans="2:10" x14ac:dyDescent="0.35">
      <c r="B190"/>
      <c r="C190"/>
      <c r="D190"/>
      <c r="E190"/>
      <c r="F190"/>
      <c r="G190"/>
      <c r="H190"/>
      <c r="I190"/>
      <c r="J190"/>
    </row>
    <row r="191" spans="2:10" x14ac:dyDescent="0.35">
      <c r="B191"/>
      <c r="C191"/>
      <c r="D191"/>
      <c r="E191"/>
      <c r="F191"/>
      <c r="G191"/>
      <c r="H191"/>
      <c r="I191"/>
      <c r="J191"/>
    </row>
    <row r="192" spans="2:10" x14ac:dyDescent="0.35">
      <c r="B192"/>
      <c r="C192"/>
      <c r="D192"/>
      <c r="E192"/>
      <c r="F192"/>
      <c r="G192"/>
      <c r="H192"/>
      <c r="I192"/>
      <c r="J192"/>
    </row>
    <row r="193" spans="2:10" x14ac:dyDescent="0.35">
      <c r="B193"/>
      <c r="C193"/>
      <c r="D193"/>
      <c r="E193"/>
      <c r="F193"/>
      <c r="G193"/>
      <c r="H193"/>
      <c r="I193"/>
      <c r="J193"/>
    </row>
    <row r="194" spans="2:10" x14ac:dyDescent="0.35">
      <c r="B194"/>
      <c r="C194"/>
      <c r="D194"/>
      <c r="E194"/>
      <c r="F194"/>
      <c r="G194"/>
      <c r="H194"/>
      <c r="I194"/>
      <c r="J194"/>
    </row>
    <row r="195" spans="2:10" x14ac:dyDescent="0.35">
      <c r="B195"/>
      <c r="C195"/>
      <c r="D195"/>
      <c r="E195"/>
      <c r="F195"/>
      <c r="G195"/>
      <c r="H195"/>
      <c r="I195"/>
      <c r="J195"/>
    </row>
    <row r="196" spans="2:10" x14ac:dyDescent="0.35">
      <c r="B196"/>
      <c r="C196"/>
      <c r="D196"/>
      <c r="E196"/>
      <c r="F196"/>
      <c r="G196"/>
      <c r="H196"/>
      <c r="I196"/>
      <c r="J196"/>
    </row>
    <row r="197" spans="2:10" x14ac:dyDescent="0.35">
      <c r="B197"/>
      <c r="C197"/>
      <c r="D197"/>
      <c r="E197"/>
      <c r="F197"/>
      <c r="G197"/>
      <c r="H197"/>
      <c r="I197"/>
      <c r="J197"/>
    </row>
    <row r="198" spans="2:10" x14ac:dyDescent="0.35">
      <c r="B198"/>
      <c r="C198"/>
      <c r="D198"/>
      <c r="E198"/>
      <c r="F198"/>
      <c r="G198"/>
      <c r="H198"/>
      <c r="I198"/>
      <c r="J198"/>
    </row>
    <row r="199" spans="2:10" x14ac:dyDescent="0.35">
      <c r="B199"/>
      <c r="C199"/>
      <c r="D199"/>
      <c r="E199"/>
      <c r="F199"/>
      <c r="G199"/>
      <c r="H199"/>
      <c r="I199"/>
      <c r="J199"/>
    </row>
    <row r="200" spans="2:10" x14ac:dyDescent="0.35">
      <c r="B200"/>
      <c r="C200"/>
      <c r="D200"/>
      <c r="E200"/>
      <c r="F200"/>
      <c r="G200"/>
      <c r="H200"/>
      <c r="I200"/>
      <c r="J200"/>
    </row>
  </sheetData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1"/>
  <sheetViews>
    <sheetView topLeftCell="A95" zoomScale="60" zoomScaleNormal="60" workbookViewId="0">
      <selection activeCell="C99" sqref="C99"/>
    </sheetView>
  </sheetViews>
  <sheetFormatPr defaultRowHeight="14.5" x14ac:dyDescent="0.35"/>
  <cols>
    <col min="1" max="1" width="13.90625" style="3" customWidth="1"/>
    <col min="2" max="2" width="27.453125" style="3" customWidth="1"/>
    <col min="3" max="3" width="18.26953125" style="3" customWidth="1"/>
    <col min="4" max="4" width="20.453125" style="3" customWidth="1"/>
    <col min="5" max="5" width="17" style="3" customWidth="1"/>
    <col min="6" max="8" width="22.7265625" style="3" customWidth="1"/>
    <col min="9" max="9" width="20.90625" style="3" customWidth="1"/>
    <col min="10" max="10" width="13.26953125" style="3" customWidth="1"/>
    <col min="11" max="11" width="25.36328125" style="3" customWidth="1"/>
    <col min="12" max="12" width="20.6328125" style="3" customWidth="1"/>
    <col min="13" max="13" width="14.26953125" style="3" customWidth="1"/>
    <col min="14" max="14" width="22.453125" style="3" customWidth="1"/>
    <col min="15" max="15" width="21.90625" style="3" customWidth="1"/>
    <col min="16" max="16384" width="8.7265625" style="3"/>
  </cols>
  <sheetData>
    <row r="1" spans="1:7" x14ac:dyDescent="0.35">
      <c r="A1" s="31" t="s">
        <v>6</v>
      </c>
      <c r="B1" s="31" t="s">
        <v>7</v>
      </c>
      <c r="C1" s="31" t="s">
        <v>8</v>
      </c>
      <c r="D1" s="32" t="s">
        <v>5</v>
      </c>
      <c r="E1" s="33" t="s">
        <v>28</v>
      </c>
      <c r="F1" s="33" t="s">
        <v>29</v>
      </c>
      <c r="G1" s="33" t="s">
        <v>60</v>
      </c>
    </row>
    <row r="2" spans="1:7" x14ac:dyDescent="0.35">
      <c r="A2" s="34">
        <v>10117</v>
      </c>
      <c r="B2" s="31" t="s">
        <v>18</v>
      </c>
      <c r="C2" s="32" t="s">
        <v>4</v>
      </c>
      <c r="D2" s="32" t="s">
        <v>58</v>
      </c>
      <c r="E2" s="33"/>
      <c r="F2" s="35">
        <f>IF(+G2="Assigned", 2, +Total!$B$3)</f>
        <v>15</v>
      </c>
      <c r="G2" s="33" t="s">
        <v>99</v>
      </c>
    </row>
    <row r="3" spans="1:7" x14ac:dyDescent="0.35">
      <c r="A3" s="34">
        <v>10117</v>
      </c>
      <c r="B3" s="31" t="s">
        <v>18</v>
      </c>
      <c r="C3" s="32" t="s">
        <v>4</v>
      </c>
      <c r="D3" s="37" t="s">
        <v>61</v>
      </c>
      <c r="E3" s="33"/>
      <c r="F3" s="35">
        <f>IF(+G3="Assigned", 2, +Total!$C$3)</f>
        <v>10</v>
      </c>
      <c r="G3" s="33" t="s">
        <v>99</v>
      </c>
    </row>
    <row r="4" spans="1:7" x14ac:dyDescent="0.35">
      <c r="A4" s="32">
        <v>10117</v>
      </c>
      <c r="B4" s="31" t="s">
        <v>18</v>
      </c>
      <c r="C4" s="32" t="s">
        <v>4</v>
      </c>
      <c r="D4" s="32" t="s">
        <v>57</v>
      </c>
      <c r="E4" s="33"/>
      <c r="F4" s="35">
        <f>IF(+G4="Assigned", 2, +Total!$D$3)</f>
        <v>5</v>
      </c>
      <c r="G4" s="33" t="s">
        <v>99</v>
      </c>
    </row>
    <row r="5" spans="1:7" x14ac:dyDescent="0.35">
      <c r="A5" s="32">
        <v>10117</v>
      </c>
      <c r="B5" s="31" t="s">
        <v>18</v>
      </c>
      <c r="C5" s="32" t="s">
        <v>4</v>
      </c>
      <c r="D5" s="32" t="s">
        <v>56</v>
      </c>
      <c r="E5" s="33"/>
      <c r="F5" s="35">
        <f>IF(+G5="Assigned", 2, +Total!$E$3)</f>
        <v>5</v>
      </c>
      <c r="G5" s="33" t="s">
        <v>99</v>
      </c>
    </row>
    <row r="6" spans="1:7" x14ac:dyDescent="0.35">
      <c r="A6" s="34">
        <v>10105</v>
      </c>
      <c r="B6" s="31" t="s">
        <v>35</v>
      </c>
      <c r="C6" s="32" t="s">
        <v>4</v>
      </c>
      <c r="D6" s="37" t="s">
        <v>61</v>
      </c>
      <c r="E6" s="33"/>
      <c r="F6" s="35">
        <f>IF(+G6="Assigned", 2, +Total!$C$3)</f>
        <v>10</v>
      </c>
      <c r="G6" s="33" t="s">
        <v>99</v>
      </c>
    </row>
    <row r="7" spans="1:7" x14ac:dyDescent="0.35">
      <c r="A7" s="32">
        <v>10017</v>
      </c>
      <c r="B7" s="32" t="s">
        <v>49</v>
      </c>
      <c r="C7" s="32" t="s">
        <v>4</v>
      </c>
      <c r="D7" s="32" t="s">
        <v>57</v>
      </c>
      <c r="E7" s="33"/>
      <c r="F7" s="35">
        <f>IF(+G7="Assigned", 2, +Total!$D$3)</f>
        <v>5</v>
      </c>
      <c r="G7" s="33" t="s">
        <v>99</v>
      </c>
    </row>
    <row r="8" spans="1:7" x14ac:dyDescent="0.35">
      <c r="A8" s="32">
        <v>10017</v>
      </c>
      <c r="B8" s="32" t="s">
        <v>49</v>
      </c>
      <c r="C8" s="32" t="s">
        <v>4</v>
      </c>
      <c r="D8" s="32" t="s">
        <v>56</v>
      </c>
      <c r="E8" s="33"/>
      <c r="F8" s="35">
        <f>IF(+G8="Assigned", 2, +Total!$E$3)</f>
        <v>5</v>
      </c>
      <c r="G8" s="33" t="s">
        <v>99</v>
      </c>
    </row>
    <row r="9" spans="1:7" x14ac:dyDescent="0.35">
      <c r="A9" s="34">
        <v>10098</v>
      </c>
      <c r="B9" s="31" t="s">
        <v>9</v>
      </c>
      <c r="C9" s="32" t="s">
        <v>4</v>
      </c>
      <c r="D9" s="32" t="s">
        <v>58</v>
      </c>
      <c r="E9" s="33"/>
      <c r="F9" s="35">
        <f>IF(+G9="Assigned", 2, +Total!$B$3)</f>
        <v>15</v>
      </c>
      <c r="G9" s="33" t="s">
        <v>99</v>
      </c>
    </row>
    <row r="10" spans="1:7" x14ac:dyDescent="0.35">
      <c r="A10" s="34">
        <v>10098</v>
      </c>
      <c r="B10" s="31" t="s">
        <v>9</v>
      </c>
      <c r="C10" s="32" t="s">
        <v>4</v>
      </c>
      <c r="D10" s="37" t="s">
        <v>61</v>
      </c>
      <c r="E10" s="33"/>
      <c r="F10" s="35">
        <f>IF(+G10="Assigned", 2, +Total!$C$3)</f>
        <v>10</v>
      </c>
      <c r="G10" s="33" t="s">
        <v>99</v>
      </c>
    </row>
    <row r="11" spans="1:7" x14ac:dyDescent="0.35">
      <c r="A11" s="32">
        <v>10098</v>
      </c>
      <c r="B11" s="31" t="s">
        <v>9</v>
      </c>
      <c r="C11" s="32" t="s">
        <v>4</v>
      </c>
      <c r="D11" s="32" t="s">
        <v>57</v>
      </c>
      <c r="E11" s="33"/>
      <c r="F11" s="35">
        <f>IF(+G11="Assigned", 2, +Total!$D$3)</f>
        <v>5</v>
      </c>
      <c r="G11" s="33" t="s">
        <v>99</v>
      </c>
    </row>
    <row r="12" spans="1:7" x14ac:dyDescent="0.35">
      <c r="A12" s="32">
        <v>10098</v>
      </c>
      <c r="B12" s="31" t="s">
        <v>9</v>
      </c>
      <c r="C12" s="32" t="s">
        <v>4</v>
      </c>
      <c r="D12" s="32" t="s">
        <v>56</v>
      </c>
      <c r="E12" s="33"/>
      <c r="F12" s="35">
        <f>IF(+G12="Assigned", 2, +Total!$E$3)</f>
        <v>5</v>
      </c>
      <c r="G12" s="33" t="s">
        <v>99</v>
      </c>
    </row>
    <row r="13" spans="1:7" x14ac:dyDescent="0.35">
      <c r="A13" s="34">
        <v>10014</v>
      </c>
      <c r="B13" s="31" t="s">
        <v>21</v>
      </c>
      <c r="C13" s="32" t="s">
        <v>4</v>
      </c>
      <c r="D13" s="32" t="s">
        <v>58</v>
      </c>
      <c r="E13" s="33"/>
      <c r="F13" s="35">
        <f>IF(+G13="Assigned", 2, +Total!$B$3)</f>
        <v>15</v>
      </c>
      <c r="G13" s="33" t="s">
        <v>99</v>
      </c>
    </row>
    <row r="14" spans="1:7" x14ac:dyDescent="0.35">
      <c r="A14" s="34">
        <v>10014</v>
      </c>
      <c r="B14" s="31" t="s">
        <v>21</v>
      </c>
      <c r="C14" s="32" t="s">
        <v>4</v>
      </c>
      <c r="D14" s="37" t="s">
        <v>61</v>
      </c>
      <c r="E14" s="33"/>
      <c r="F14" s="35">
        <f>IF(+G14="Assigned", 2, +Total!$C$3)</f>
        <v>10</v>
      </c>
      <c r="G14" s="33" t="s">
        <v>99</v>
      </c>
    </row>
    <row r="15" spans="1:7" x14ac:dyDescent="0.35">
      <c r="A15" s="32">
        <v>10014</v>
      </c>
      <c r="B15" s="31" t="s">
        <v>21</v>
      </c>
      <c r="C15" s="32" t="s">
        <v>4</v>
      </c>
      <c r="D15" s="32" t="s">
        <v>57</v>
      </c>
      <c r="E15" s="33"/>
      <c r="F15" s="35">
        <f>IF(+G15="Assigned", 2, +Total!$D$3)</f>
        <v>5</v>
      </c>
      <c r="G15" s="33" t="s">
        <v>99</v>
      </c>
    </row>
    <row r="16" spans="1:7" x14ac:dyDescent="0.35">
      <c r="A16" s="32">
        <v>10014</v>
      </c>
      <c r="B16" s="31" t="s">
        <v>21</v>
      </c>
      <c r="C16" s="32" t="s">
        <v>4</v>
      </c>
      <c r="D16" s="32" t="s">
        <v>56</v>
      </c>
      <c r="E16" s="33"/>
      <c r="F16" s="35">
        <f>IF(+G16="Assigned", 2, +Total!$E$3)</f>
        <v>5</v>
      </c>
      <c r="G16" s="33" t="s">
        <v>99</v>
      </c>
    </row>
    <row r="17" spans="1:7" x14ac:dyDescent="0.35">
      <c r="A17" s="34">
        <v>10023</v>
      </c>
      <c r="B17" s="31" t="s">
        <v>38</v>
      </c>
      <c r="C17" s="32" t="s">
        <v>4</v>
      </c>
      <c r="D17" s="32" t="s">
        <v>58</v>
      </c>
      <c r="E17" s="35"/>
      <c r="F17" s="35">
        <f>IF(+G17="Assigned", 2, +Total!$B$3)</f>
        <v>15</v>
      </c>
      <c r="G17" s="33" t="s">
        <v>99</v>
      </c>
    </row>
    <row r="18" spans="1:7" x14ac:dyDescent="0.35">
      <c r="A18" s="34">
        <v>10023</v>
      </c>
      <c r="B18" s="31" t="s">
        <v>38</v>
      </c>
      <c r="C18" s="32" t="s">
        <v>4</v>
      </c>
      <c r="D18" s="37" t="s">
        <v>61</v>
      </c>
      <c r="E18" s="38"/>
      <c r="F18" s="35">
        <f>IF(+G18="Assigned", 2, +Total!$C$3)</f>
        <v>10</v>
      </c>
      <c r="G18" s="33" t="s">
        <v>99</v>
      </c>
    </row>
    <row r="19" spans="1:7" x14ac:dyDescent="0.35">
      <c r="A19" s="32">
        <v>10011</v>
      </c>
      <c r="B19" s="31" t="s">
        <v>36</v>
      </c>
      <c r="C19" s="32" t="s">
        <v>4</v>
      </c>
      <c r="D19" s="32" t="s">
        <v>57</v>
      </c>
      <c r="E19" s="35"/>
      <c r="F19" s="35">
        <f>IF(+G19="Assigned", 2, +Total!$D$3)</f>
        <v>5</v>
      </c>
      <c r="G19" s="33" t="s">
        <v>99</v>
      </c>
    </row>
    <row r="20" spans="1:7" x14ac:dyDescent="0.35">
      <c r="A20" s="32">
        <v>10011</v>
      </c>
      <c r="B20" s="31" t="s">
        <v>36</v>
      </c>
      <c r="C20" s="32" t="s">
        <v>4</v>
      </c>
      <c r="D20" s="32" t="s">
        <v>56</v>
      </c>
      <c r="E20" s="35"/>
      <c r="F20" s="35">
        <f>IF(+G20="Assigned", 2, +Total!$E$3)</f>
        <v>5</v>
      </c>
      <c r="G20" s="33" t="s">
        <v>99</v>
      </c>
    </row>
    <row r="21" spans="1:7" x14ac:dyDescent="0.35">
      <c r="A21" s="32">
        <v>10153</v>
      </c>
      <c r="B21" s="31" t="s">
        <v>37</v>
      </c>
      <c r="C21" s="32" t="s">
        <v>4</v>
      </c>
      <c r="D21" s="32" t="s">
        <v>56</v>
      </c>
      <c r="E21" s="36"/>
      <c r="F21" s="35">
        <f>IF(+G21="Assigned", 2, +Total!$E$3)</f>
        <v>5</v>
      </c>
      <c r="G21" s="33" t="s">
        <v>99</v>
      </c>
    </row>
    <row r="22" spans="1:7" x14ac:dyDescent="0.35">
      <c r="A22" s="34">
        <v>10053</v>
      </c>
      <c r="B22" s="31" t="s">
        <v>39</v>
      </c>
      <c r="C22" s="32" t="s">
        <v>4</v>
      </c>
      <c r="D22" s="37" t="s">
        <v>61</v>
      </c>
      <c r="E22" s="36"/>
      <c r="F22" s="35">
        <f>IF(+G22="Assigned", 2, +Total!$C$3)</f>
        <v>10</v>
      </c>
      <c r="G22" s="33" t="s">
        <v>99</v>
      </c>
    </row>
    <row r="23" spans="1:7" x14ac:dyDescent="0.35">
      <c r="A23" s="32">
        <v>10053</v>
      </c>
      <c r="B23" s="31" t="s">
        <v>39</v>
      </c>
      <c r="C23" s="32" t="s">
        <v>4</v>
      </c>
      <c r="D23" s="32" t="s">
        <v>57</v>
      </c>
      <c r="E23" s="36"/>
      <c r="F23" s="35">
        <f>IF(+G23="Assigned", 2, +Total!$D$3)</f>
        <v>5</v>
      </c>
      <c r="G23" s="33" t="s">
        <v>99</v>
      </c>
    </row>
    <row r="24" spans="1:7" x14ac:dyDescent="0.35">
      <c r="A24" s="32">
        <v>10053</v>
      </c>
      <c r="B24" s="31" t="s">
        <v>39</v>
      </c>
      <c r="C24" s="32" t="s">
        <v>4</v>
      </c>
      <c r="D24" s="32" t="s">
        <v>56</v>
      </c>
      <c r="E24" s="36"/>
      <c r="F24" s="35">
        <f>IF(+G24="Assigned", 2, +Total!$E$3)</f>
        <v>5</v>
      </c>
      <c r="G24" s="33" t="s">
        <v>99</v>
      </c>
    </row>
    <row r="25" spans="1:7" x14ac:dyDescent="0.35">
      <c r="A25" s="34">
        <v>10197</v>
      </c>
      <c r="B25" s="31" t="s">
        <v>22</v>
      </c>
      <c r="C25" s="32" t="s">
        <v>4</v>
      </c>
      <c r="D25" s="32" t="s">
        <v>58</v>
      </c>
      <c r="E25" s="36"/>
      <c r="F25" s="35">
        <f>IF(+G25="Assigned", 2, +Total!$B$3)</f>
        <v>15</v>
      </c>
      <c r="G25" s="33" t="s">
        <v>99</v>
      </c>
    </row>
    <row r="26" spans="1:7" x14ac:dyDescent="0.35">
      <c r="A26" s="34">
        <v>10197</v>
      </c>
      <c r="B26" s="31" t="s">
        <v>22</v>
      </c>
      <c r="C26" s="32" t="s">
        <v>4</v>
      </c>
      <c r="D26" s="37" t="s">
        <v>61</v>
      </c>
      <c r="E26" s="33"/>
      <c r="F26" s="35">
        <f>IF(+G26="Assigned", 2, +Total!$C$3)</f>
        <v>10</v>
      </c>
      <c r="G26" s="33" t="s">
        <v>99</v>
      </c>
    </row>
    <row r="27" spans="1:7" x14ac:dyDescent="0.35">
      <c r="A27" s="32">
        <v>10197</v>
      </c>
      <c r="B27" s="31" t="s">
        <v>22</v>
      </c>
      <c r="C27" s="32" t="s">
        <v>4</v>
      </c>
      <c r="D27" s="32" t="s">
        <v>57</v>
      </c>
      <c r="E27" s="33"/>
      <c r="F27" s="35">
        <f>IF(+G27="Assigned", 2, +Total!$D$3)</f>
        <v>5</v>
      </c>
      <c r="G27" s="33" t="s">
        <v>99</v>
      </c>
    </row>
    <row r="28" spans="1:7" x14ac:dyDescent="0.35">
      <c r="A28" s="34">
        <v>10027</v>
      </c>
      <c r="B28" s="31" t="s">
        <v>13</v>
      </c>
      <c r="C28" s="32" t="s">
        <v>4</v>
      </c>
      <c r="D28" s="37" t="s">
        <v>61</v>
      </c>
      <c r="E28" s="33"/>
      <c r="F28" s="35">
        <f>IF(+G28="Assigned", 2, +Total!$C$3)</f>
        <v>10</v>
      </c>
      <c r="G28" s="33" t="s">
        <v>99</v>
      </c>
    </row>
    <row r="29" spans="1:7" x14ac:dyDescent="0.35">
      <c r="A29" s="32">
        <v>10027</v>
      </c>
      <c r="B29" s="31" t="s">
        <v>13</v>
      </c>
      <c r="C29" s="32" t="s">
        <v>4</v>
      </c>
      <c r="D29" s="32" t="s">
        <v>57</v>
      </c>
      <c r="E29" s="33"/>
      <c r="F29" s="35">
        <f>IF(+G29="Assigned", 2, +Total!$D$3)</f>
        <v>5</v>
      </c>
      <c r="G29" s="33" t="s">
        <v>99</v>
      </c>
    </row>
    <row r="30" spans="1:7" x14ac:dyDescent="0.35">
      <c r="A30" s="32">
        <v>10027</v>
      </c>
      <c r="B30" s="31" t="s">
        <v>13</v>
      </c>
      <c r="C30" s="32" t="s">
        <v>4</v>
      </c>
      <c r="D30" s="32" t="s">
        <v>56</v>
      </c>
      <c r="E30" s="33"/>
      <c r="F30" s="35">
        <f>IF(+G30="Assigned", 2, +Total!$E$3)</f>
        <v>5</v>
      </c>
      <c r="G30" s="33" t="s">
        <v>99</v>
      </c>
    </row>
    <row r="31" spans="1:7" x14ac:dyDescent="0.35">
      <c r="A31" s="32">
        <v>10092</v>
      </c>
      <c r="B31" s="31" t="s">
        <v>40</v>
      </c>
      <c r="C31" s="32" t="s">
        <v>4</v>
      </c>
      <c r="D31" s="32" t="s">
        <v>57</v>
      </c>
      <c r="E31" s="33"/>
      <c r="F31" s="35">
        <f>IF(+G31="Assigned", 2, +Total!$D$3)</f>
        <v>5</v>
      </c>
      <c r="G31" s="33" t="s">
        <v>99</v>
      </c>
    </row>
    <row r="32" spans="1:7" x14ac:dyDescent="0.35">
      <c r="A32" s="32">
        <v>10092</v>
      </c>
      <c r="B32" s="31" t="s">
        <v>40</v>
      </c>
      <c r="C32" s="32" t="s">
        <v>4</v>
      </c>
      <c r="D32" s="32" t="s">
        <v>56</v>
      </c>
      <c r="E32" s="33"/>
      <c r="F32" s="35">
        <f>IF(+G32="Assigned", 2, +Total!$E$3)</f>
        <v>5</v>
      </c>
      <c r="G32" s="33" t="s">
        <v>99</v>
      </c>
    </row>
    <row r="33" spans="1:7" x14ac:dyDescent="0.35">
      <c r="A33" s="34">
        <v>10052</v>
      </c>
      <c r="B33" s="31" t="s">
        <v>15</v>
      </c>
      <c r="C33" s="32" t="s">
        <v>4</v>
      </c>
      <c r="D33" s="32" t="s">
        <v>58</v>
      </c>
      <c r="E33" s="33"/>
      <c r="F33" s="35">
        <f>IF(+G33="Assigned", 2, +Total!$B$3)</f>
        <v>15</v>
      </c>
      <c r="G33" s="33" t="s">
        <v>99</v>
      </c>
    </row>
    <row r="34" spans="1:7" x14ac:dyDescent="0.35">
      <c r="A34" s="34">
        <v>10052</v>
      </c>
      <c r="B34" s="31" t="s">
        <v>15</v>
      </c>
      <c r="C34" s="32" t="s">
        <v>4</v>
      </c>
      <c r="D34" s="37" t="s">
        <v>61</v>
      </c>
      <c r="E34" s="33"/>
      <c r="F34" s="35">
        <f>IF(+G34="Assigned", 2, +Total!$C$3)</f>
        <v>10</v>
      </c>
      <c r="G34" s="33" t="s">
        <v>99</v>
      </c>
    </row>
    <row r="35" spans="1:7" x14ac:dyDescent="0.35">
      <c r="A35" s="32">
        <v>10233</v>
      </c>
      <c r="B35" s="32" t="s">
        <v>50</v>
      </c>
      <c r="C35" s="32" t="s">
        <v>4</v>
      </c>
      <c r="D35" s="32" t="s">
        <v>57</v>
      </c>
      <c r="E35" s="33"/>
      <c r="F35" s="35">
        <f>IF(+G35="Assigned", 2, +Total!$D$3)</f>
        <v>5</v>
      </c>
      <c r="G35" s="33" t="s">
        <v>99</v>
      </c>
    </row>
    <row r="36" spans="1:7" x14ac:dyDescent="0.35">
      <c r="A36" s="32">
        <v>10233</v>
      </c>
      <c r="B36" s="32" t="s">
        <v>50</v>
      </c>
      <c r="C36" s="32" t="s">
        <v>4</v>
      </c>
      <c r="D36" s="32" t="s">
        <v>56</v>
      </c>
      <c r="E36" s="33"/>
      <c r="F36" s="35">
        <f>IF(+G36="Assigned", 2, +Total!$E$3)</f>
        <v>5</v>
      </c>
      <c r="G36" s="33" t="s">
        <v>99</v>
      </c>
    </row>
    <row r="37" spans="1:7" x14ac:dyDescent="0.35">
      <c r="A37" s="34">
        <v>10174</v>
      </c>
      <c r="B37" s="31" t="s">
        <v>41</v>
      </c>
      <c r="C37" s="32" t="s">
        <v>4</v>
      </c>
      <c r="D37" s="37" t="s">
        <v>61</v>
      </c>
      <c r="E37" s="33"/>
      <c r="F37" s="35">
        <f>IF(+G37="Assigned", 2, +Total!$C$3)</f>
        <v>10</v>
      </c>
      <c r="G37" s="33" t="s">
        <v>99</v>
      </c>
    </row>
    <row r="38" spans="1:7" x14ac:dyDescent="0.35">
      <c r="A38" s="32">
        <v>10174</v>
      </c>
      <c r="B38" s="31" t="s">
        <v>41</v>
      </c>
      <c r="C38" s="32" t="s">
        <v>4</v>
      </c>
      <c r="D38" s="32" t="s">
        <v>56</v>
      </c>
      <c r="E38" s="33"/>
      <c r="F38" s="35">
        <f>IF(+G38="Assigned", 2, +Total!$E$3)</f>
        <v>5</v>
      </c>
      <c r="G38" s="33" t="s">
        <v>99</v>
      </c>
    </row>
    <row r="39" spans="1:7" x14ac:dyDescent="0.35">
      <c r="A39" s="34">
        <v>10166</v>
      </c>
      <c r="B39" s="31" t="s">
        <v>24</v>
      </c>
      <c r="C39" s="32" t="s">
        <v>4</v>
      </c>
      <c r="D39" s="32" t="s">
        <v>58</v>
      </c>
      <c r="E39" s="33"/>
      <c r="F39" s="35">
        <f>IF(+G39="Assigned", 2, +Total!$B$3)</f>
        <v>15</v>
      </c>
      <c r="G39" s="33" t="s">
        <v>99</v>
      </c>
    </row>
    <row r="40" spans="1:7" x14ac:dyDescent="0.35">
      <c r="A40" s="34">
        <v>10007</v>
      </c>
      <c r="B40" s="31" t="s">
        <v>16</v>
      </c>
      <c r="C40" s="32" t="s">
        <v>4</v>
      </c>
      <c r="D40" s="32" t="s">
        <v>58</v>
      </c>
      <c r="E40" s="33"/>
      <c r="F40" s="35">
        <f>IF(+G40="Assigned", 2, +Total!$B$3)</f>
        <v>15</v>
      </c>
      <c r="G40" s="33" t="s">
        <v>99</v>
      </c>
    </row>
    <row r="41" spans="1:7" x14ac:dyDescent="0.35">
      <c r="A41" s="34">
        <v>10007</v>
      </c>
      <c r="B41" s="31" t="s">
        <v>16</v>
      </c>
      <c r="C41" s="32" t="s">
        <v>4</v>
      </c>
      <c r="D41" s="37" t="s">
        <v>61</v>
      </c>
      <c r="E41" s="33"/>
      <c r="F41" s="35">
        <f>IF(+G41="Assigned", 2, +Total!$C$3)</f>
        <v>10</v>
      </c>
      <c r="G41" s="33" t="s">
        <v>99</v>
      </c>
    </row>
    <row r="42" spans="1:7" x14ac:dyDescent="0.35">
      <c r="A42" s="32">
        <v>10007</v>
      </c>
      <c r="B42" s="31" t="s">
        <v>16</v>
      </c>
      <c r="C42" s="32" t="s">
        <v>4</v>
      </c>
      <c r="D42" s="32" t="s">
        <v>57</v>
      </c>
      <c r="E42" s="33"/>
      <c r="F42" s="35">
        <f>IF(+G42="Assigned", 2, +Total!$D$3)</f>
        <v>5</v>
      </c>
      <c r="G42" s="33" t="s">
        <v>99</v>
      </c>
    </row>
    <row r="43" spans="1:7" x14ac:dyDescent="0.35">
      <c r="A43" s="32">
        <v>10007</v>
      </c>
      <c r="B43" s="31" t="s">
        <v>16</v>
      </c>
      <c r="C43" s="32" t="s">
        <v>4</v>
      </c>
      <c r="D43" s="32" t="s">
        <v>56</v>
      </c>
      <c r="E43" s="33"/>
      <c r="F43" s="35">
        <f>IF(+G43="Assigned", 2, +Total!$E$3)</f>
        <v>5</v>
      </c>
      <c r="G43" s="33" t="s">
        <v>99</v>
      </c>
    </row>
    <row r="44" spans="1:7" x14ac:dyDescent="0.35">
      <c r="A44" s="32">
        <v>10206</v>
      </c>
      <c r="B44" s="32" t="s">
        <v>48</v>
      </c>
      <c r="C44" s="32" t="s">
        <v>4</v>
      </c>
      <c r="D44" s="32" t="s">
        <v>57</v>
      </c>
      <c r="E44" s="33"/>
      <c r="F44" s="35">
        <f>IF(+G44="Assigned", 2, +Total!$D$3)</f>
        <v>5</v>
      </c>
      <c r="G44" s="33" t="s">
        <v>99</v>
      </c>
    </row>
    <row r="45" spans="1:7" x14ac:dyDescent="0.35">
      <c r="A45" s="32">
        <v>10206</v>
      </c>
      <c r="B45" s="32" t="s">
        <v>48</v>
      </c>
      <c r="C45" s="32" t="s">
        <v>4</v>
      </c>
      <c r="D45" s="32" t="s">
        <v>56</v>
      </c>
      <c r="E45" s="33"/>
      <c r="F45" s="35">
        <f>IF(+G45="Assigned", 2, +Total!$E$3)</f>
        <v>5</v>
      </c>
      <c r="G45" s="33" t="s">
        <v>99</v>
      </c>
    </row>
    <row r="46" spans="1:7" x14ac:dyDescent="0.35">
      <c r="A46" s="34">
        <v>10104</v>
      </c>
      <c r="B46" s="31" t="s">
        <v>17</v>
      </c>
      <c r="C46" s="32" t="s">
        <v>4</v>
      </c>
      <c r="D46" s="32" t="s">
        <v>58</v>
      </c>
      <c r="E46" s="33"/>
      <c r="F46" s="35">
        <f>IF(+G46="Assigned", 2, +Total!$B$3)</f>
        <v>15</v>
      </c>
      <c r="G46" s="33" t="s">
        <v>99</v>
      </c>
    </row>
    <row r="47" spans="1:7" x14ac:dyDescent="0.35">
      <c r="A47" s="34">
        <v>10004</v>
      </c>
      <c r="B47" s="31" t="s">
        <v>20</v>
      </c>
      <c r="C47" s="32" t="s">
        <v>4</v>
      </c>
      <c r="D47" s="32" t="s">
        <v>58</v>
      </c>
      <c r="E47" s="33">
        <f>+Total!$B$2</f>
        <v>1000</v>
      </c>
      <c r="F47" s="35">
        <f>IF(+G47="Assigned", 2, +Total!$B$3)</f>
        <v>15</v>
      </c>
      <c r="G47" s="33" t="s">
        <v>99</v>
      </c>
    </row>
    <row r="48" spans="1:7" x14ac:dyDescent="0.35">
      <c r="A48" s="34">
        <v>10004</v>
      </c>
      <c r="B48" s="31" t="s">
        <v>20</v>
      </c>
      <c r="C48" s="32" t="s">
        <v>4</v>
      </c>
      <c r="D48" s="37" t="s">
        <v>61</v>
      </c>
      <c r="E48" s="33"/>
      <c r="F48" s="35">
        <f>IF(+G48="Assigned", 2, +Total!$C$3)</f>
        <v>10</v>
      </c>
      <c r="G48" s="33" t="s">
        <v>99</v>
      </c>
    </row>
    <row r="49" spans="1:7" x14ac:dyDescent="0.35">
      <c r="A49" s="32">
        <v>10004</v>
      </c>
      <c r="B49" s="31" t="s">
        <v>20</v>
      </c>
      <c r="C49" s="32" t="s">
        <v>4</v>
      </c>
      <c r="D49" s="32" t="s">
        <v>56</v>
      </c>
      <c r="E49" s="33"/>
      <c r="F49" s="35">
        <f>IF(+G49="Assigned", 2, +Total!$E$3)</f>
        <v>5</v>
      </c>
      <c r="G49" s="33" t="s">
        <v>99</v>
      </c>
    </row>
    <row r="50" spans="1:7" x14ac:dyDescent="0.35">
      <c r="A50" s="34">
        <v>10117</v>
      </c>
      <c r="B50" s="31" t="s">
        <v>18</v>
      </c>
      <c r="C50" s="32" t="s">
        <v>3</v>
      </c>
      <c r="D50" s="32" t="s">
        <v>58</v>
      </c>
      <c r="E50" s="33"/>
      <c r="F50" s="35">
        <f>IF(+G50="Assigned", 2, +Total!$B$3)</f>
        <v>15</v>
      </c>
      <c r="G50" s="33" t="s">
        <v>99</v>
      </c>
    </row>
    <row r="51" spans="1:7" x14ac:dyDescent="0.35">
      <c r="A51" s="34">
        <v>10117</v>
      </c>
      <c r="B51" s="31" t="s">
        <v>18</v>
      </c>
      <c r="C51" s="32" t="s">
        <v>3</v>
      </c>
      <c r="D51" s="37" t="s">
        <v>61</v>
      </c>
      <c r="E51" s="33"/>
      <c r="F51" s="35">
        <f>IF(+G51="Assigned", 2, +Total!$C$3)</f>
        <v>10</v>
      </c>
      <c r="G51" s="33" t="s">
        <v>99</v>
      </c>
    </row>
    <row r="52" spans="1:7" x14ac:dyDescent="0.35">
      <c r="A52" s="32">
        <v>10117</v>
      </c>
      <c r="B52" s="31" t="s">
        <v>18</v>
      </c>
      <c r="C52" s="32" t="s">
        <v>3</v>
      </c>
      <c r="D52" s="32" t="s">
        <v>57</v>
      </c>
      <c r="E52" s="33"/>
      <c r="F52" s="35">
        <f>IF(+G52="Assigned", 2, +Total!$D$3)</f>
        <v>5</v>
      </c>
      <c r="G52" s="33" t="s">
        <v>99</v>
      </c>
    </row>
    <row r="53" spans="1:7" x14ac:dyDescent="0.35">
      <c r="A53" s="32">
        <v>10117</v>
      </c>
      <c r="B53" s="31" t="s">
        <v>18</v>
      </c>
      <c r="C53" s="32" t="s">
        <v>3</v>
      </c>
      <c r="D53" s="32" t="s">
        <v>56</v>
      </c>
      <c r="E53" s="33"/>
      <c r="F53" s="35">
        <f>IF(+G53="Assigned", 2, +Total!$E$3)</f>
        <v>5</v>
      </c>
      <c r="G53" s="33" t="s">
        <v>99</v>
      </c>
    </row>
    <row r="54" spans="1:7" x14ac:dyDescent="0.35">
      <c r="A54" s="32">
        <v>10147</v>
      </c>
      <c r="B54" s="32" t="s">
        <v>51</v>
      </c>
      <c r="C54" s="32" t="s">
        <v>3</v>
      </c>
      <c r="D54" s="32" t="s">
        <v>57</v>
      </c>
      <c r="E54" s="33"/>
      <c r="F54" s="35">
        <f>IF(+G54="Assigned", 2, +Total!$D$3)</f>
        <v>5</v>
      </c>
      <c r="G54" s="33" t="s">
        <v>99</v>
      </c>
    </row>
    <row r="55" spans="1:7" x14ac:dyDescent="0.35">
      <c r="A55" s="32">
        <v>10147</v>
      </c>
      <c r="B55" s="32" t="s">
        <v>51</v>
      </c>
      <c r="C55" s="32" t="s">
        <v>3</v>
      </c>
      <c r="D55" s="32" t="s">
        <v>56</v>
      </c>
      <c r="E55" s="33"/>
      <c r="F55" s="35">
        <f>IF(+G55="Assigned", 2, +Total!$E$3)</f>
        <v>5</v>
      </c>
      <c r="G55" s="33" t="s">
        <v>99</v>
      </c>
    </row>
    <row r="56" spans="1:7" x14ac:dyDescent="0.35">
      <c r="A56" s="34">
        <v>10105</v>
      </c>
      <c r="B56" s="31" t="s">
        <v>35</v>
      </c>
      <c r="C56" s="32" t="s">
        <v>3</v>
      </c>
      <c r="D56" s="37" t="s">
        <v>61</v>
      </c>
      <c r="E56" s="33"/>
      <c r="F56" s="35">
        <f>IF(+G56="Assigned", 2, +Total!$C$3)</f>
        <v>10</v>
      </c>
      <c r="G56" s="33" t="s">
        <v>99</v>
      </c>
    </row>
    <row r="57" spans="1:7" x14ac:dyDescent="0.35">
      <c r="A57" s="34">
        <v>10162</v>
      </c>
      <c r="B57" s="31" t="s">
        <v>23</v>
      </c>
      <c r="C57" s="32" t="s">
        <v>3</v>
      </c>
      <c r="D57" s="32" t="s">
        <v>58</v>
      </c>
      <c r="E57" s="33"/>
      <c r="F57" s="35">
        <f>IF(+G57="Assigned", 2, +Total!$B$3)</f>
        <v>15</v>
      </c>
      <c r="G57" s="33" t="s">
        <v>99</v>
      </c>
    </row>
    <row r="58" spans="1:7" x14ac:dyDescent="0.35">
      <c r="A58" s="32">
        <v>10017</v>
      </c>
      <c r="B58" s="32" t="s">
        <v>49</v>
      </c>
      <c r="C58" s="32" t="s">
        <v>3</v>
      </c>
      <c r="D58" s="32" t="s">
        <v>57</v>
      </c>
      <c r="E58" s="33"/>
      <c r="F58" s="35">
        <f>IF(+G58="Assigned", 2, +Total!$D$3)</f>
        <v>5</v>
      </c>
      <c r="G58" s="33" t="s">
        <v>99</v>
      </c>
    </row>
    <row r="59" spans="1:7" x14ac:dyDescent="0.35">
      <c r="A59" s="32">
        <v>10017</v>
      </c>
      <c r="B59" s="32" t="s">
        <v>49</v>
      </c>
      <c r="C59" s="32" t="s">
        <v>3</v>
      </c>
      <c r="D59" s="32" t="s">
        <v>56</v>
      </c>
      <c r="E59" s="33"/>
      <c r="F59" s="35">
        <f>IF(+G59="Assigned", 2, +Total!$E$3)</f>
        <v>5</v>
      </c>
      <c r="G59" s="33" t="s">
        <v>99</v>
      </c>
    </row>
    <row r="60" spans="1:7" x14ac:dyDescent="0.35">
      <c r="A60" s="32">
        <v>10098</v>
      </c>
      <c r="B60" s="31" t="s">
        <v>9</v>
      </c>
      <c r="C60" s="32" t="s">
        <v>3</v>
      </c>
      <c r="D60" s="32" t="s">
        <v>57</v>
      </c>
      <c r="E60" s="33"/>
      <c r="F60" s="35">
        <f>IF(+G60="Assigned", 2, +Total!$D$3)</f>
        <v>5</v>
      </c>
      <c r="G60" s="33" t="s">
        <v>99</v>
      </c>
    </row>
    <row r="61" spans="1:7" x14ac:dyDescent="0.35">
      <c r="A61" s="32">
        <v>10098</v>
      </c>
      <c r="B61" s="31" t="s">
        <v>9</v>
      </c>
      <c r="C61" s="32" t="s">
        <v>3</v>
      </c>
      <c r="D61" s="32" t="s">
        <v>56</v>
      </c>
      <c r="E61" s="33"/>
      <c r="F61" s="35">
        <f>IF(+G61="Assigned", 2, +Total!$E$3)</f>
        <v>5</v>
      </c>
      <c r="G61" s="33" t="s">
        <v>99</v>
      </c>
    </row>
    <row r="62" spans="1:7" x14ac:dyDescent="0.35">
      <c r="A62" s="32">
        <v>10037</v>
      </c>
      <c r="B62" s="32" t="s">
        <v>52</v>
      </c>
      <c r="C62" s="32" t="s">
        <v>3</v>
      </c>
      <c r="D62" s="32" t="s">
        <v>56</v>
      </c>
      <c r="E62" s="33"/>
      <c r="F62" s="35">
        <f>IF(+G62="Assigned", 2, +Total!$E$3)</f>
        <v>5</v>
      </c>
      <c r="G62" s="33" t="s">
        <v>99</v>
      </c>
    </row>
    <row r="63" spans="1:7" x14ac:dyDescent="0.35">
      <c r="A63" s="34">
        <v>10014</v>
      </c>
      <c r="B63" s="31" t="s">
        <v>21</v>
      </c>
      <c r="C63" s="32" t="s">
        <v>3</v>
      </c>
      <c r="D63" s="37" t="s">
        <v>61</v>
      </c>
      <c r="E63" s="33"/>
      <c r="F63" s="35">
        <f>IF(+G63="Assigned", 2, +Total!$C$3)</f>
        <v>10</v>
      </c>
      <c r="G63" s="33" t="s">
        <v>99</v>
      </c>
    </row>
    <row r="64" spans="1:7" x14ac:dyDescent="0.35">
      <c r="A64" s="32">
        <v>10014</v>
      </c>
      <c r="B64" s="31" t="s">
        <v>21</v>
      </c>
      <c r="C64" s="32" t="s">
        <v>3</v>
      </c>
      <c r="D64" s="32" t="s">
        <v>57</v>
      </c>
      <c r="E64" s="33"/>
      <c r="F64" s="35">
        <f>IF(+G64="Assigned", 2, +Total!$D$3)</f>
        <v>5</v>
      </c>
      <c r="G64" s="33" t="s">
        <v>99</v>
      </c>
    </row>
    <row r="65" spans="1:7" x14ac:dyDescent="0.35">
      <c r="A65" s="32">
        <v>10011</v>
      </c>
      <c r="B65" s="31" t="s">
        <v>36</v>
      </c>
      <c r="C65" s="32" t="s">
        <v>3</v>
      </c>
      <c r="D65" s="32" t="s">
        <v>57</v>
      </c>
      <c r="E65" s="35"/>
      <c r="F65" s="35">
        <f>IF(+G65="Assigned", 2, +Total!$D$3)</f>
        <v>5</v>
      </c>
      <c r="G65" s="33" t="s">
        <v>99</v>
      </c>
    </row>
    <row r="66" spans="1:7" x14ac:dyDescent="0.35">
      <c r="A66" s="32">
        <v>10011</v>
      </c>
      <c r="B66" s="31" t="s">
        <v>36</v>
      </c>
      <c r="C66" s="32" t="s">
        <v>3</v>
      </c>
      <c r="D66" s="32" t="s">
        <v>56</v>
      </c>
      <c r="E66" s="35"/>
      <c r="F66" s="35">
        <f>IF(+G66="Assigned", 2, +Total!$E$3)</f>
        <v>5</v>
      </c>
      <c r="G66" s="33" t="s">
        <v>99</v>
      </c>
    </row>
    <row r="67" spans="1:7" x14ac:dyDescent="0.35">
      <c r="A67" s="34">
        <v>10011</v>
      </c>
      <c r="B67" s="31" t="s">
        <v>38</v>
      </c>
      <c r="C67" s="32" t="s">
        <v>3</v>
      </c>
      <c r="D67" s="37" t="s">
        <v>61</v>
      </c>
      <c r="E67" s="35"/>
      <c r="F67" s="35">
        <f>IF(+G67="Assigned", 2, +Total!$C$3)</f>
        <v>10</v>
      </c>
      <c r="G67" s="33" t="s">
        <v>99</v>
      </c>
    </row>
    <row r="68" spans="1:7" x14ac:dyDescent="0.35">
      <c r="A68" s="34">
        <v>10040</v>
      </c>
      <c r="B68" s="31" t="s">
        <v>38</v>
      </c>
      <c r="C68" s="32" t="s">
        <v>3</v>
      </c>
      <c r="D68" s="32" t="s">
        <v>58</v>
      </c>
      <c r="E68" s="35"/>
      <c r="F68" s="35">
        <f>IF(+G68="Assigned", 2, +Total!$B$3)</f>
        <v>15</v>
      </c>
      <c r="G68" s="33" t="s">
        <v>99</v>
      </c>
    </row>
    <row r="69" spans="1:7" x14ac:dyDescent="0.35">
      <c r="A69" s="34">
        <v>10153</v>
      </c>
      <c r="B69" s="31" t="s">
        <v>37</v>
      </c>
      <c r="C69" s="32" t="s">
        <v>3</v>
      </c>
      <c r="D69" s="37" t="s">
        <v>61</v>
      </c>
      <c r="E69" s="33"/>
      <c r="F69" s="35">
        <f>IF(+G69="Assigned", 2, +Total!$C$3)</f>
        <v>10</v>
      </c>
      <c r="G69" s="33" t="s">
        <v>99</v>
      </c>
    </row>
    <row r="70" spans="1:7" x14ac:dyDescent="0.35">
      <c r="A70" s="32">
        <v>10153</v>
      </c>
      <c r="B70" s="31" t="s">
        <v>37</v>
      </c>
      <c r="C70" s="32" t="s">
        <v>3</v>
      </c>
      <c r="D70" s="32" t="s">
        <v>56</v>
      </c>
      <c r="E70" s="36"/>
      <c r="F70" s="35">
        <f>IF(+G70="Assigned", 2, +Total!$E$3)</f>
        <v>5</v>
      </c>
      <c r="G70" s="33" t="s">
        <v>99</v>
      </c>
    </row>
    <row r="71" spans="1:7" x14ac:dyDescent="0.35">
      <c r="A71" s="34">
        <v>10053</v>
      </c>
      <c r="B71" s="31" t="s">
        <v>39</v>
      </c>
      <c r="C71" s="32" t="s">
        <v>3</v>
      </c>
      <c r="D71" s="37" t="s">
        <v>61</v>
      </c>
      <c r="E71" s="36"/>
      <c r="F71" s="35">
        <f>IF(+G71="Assigned", 2, +Total!$C$3)</f>
        <v>10</v>
      </c>
      <c r="G71" s="33" t="s">
        <v>99</v>
      </c>
    </row>
    <row r="72" spans="1:7" x14ac:dyDescent="0.35">
      <c r="A72" s="32">
        <v>10053</v>
      </c>
      <c r="B72" s="31" t="s">
        <v>39</v>
      </c>
      <c r="C72" s="32" t="s">
        <v>3</v>
      </c>
      <c r="D72" s="32" t="s">
        <v>57</v>
      </c>
      <c r="E72" s="36"/>
      <c r="F72" s="35">
        <f>IF(+G72="Assigned", 2, +Total!$D$3)</f>
        <v>5</v>
      </c>
      <c r="G72" s="33" t="s">
        <v>99</v>
      </c>
    </row>
    <row r="73" spans="1:7" x14ac:dyDescent="0.35">
      <c r="A73" s="32">
        <v>10053</v>
      </c>
      <c r="B73" s="31" t="s">
        <v>39</v>
      </c>
      <c r="C73" s="32" t="s">
        <v>3</v>
      </c>
      <c r="D73" s="32" t="s">
        <v>56</v>
      </c>
      <c r="E73" s="36"/>
      <c r="F73" s="35">
        <f>IF(+G73="Assigned", 2, +Total!$E$3)</f>
        <v>5</v>
      </c>
      <c r="G73" s="33" t="s">
        <v>99</v>
      </c>
    </row>
    <row r="74" spans="1:7" x14ac:dyDescent="0.35">
      <c r="A74" s="34">
        <v>10197</v>
      </c>
      <c r="B74" s="31" t="s">
        <v>22</v>
      </c>
      <c r="C74" s="32" t="s">
        <v>3</v>
      </c>
      <c r="D74" s="32" t="s">
        <v>58</v>
      </c>
      <c r="E74" s="36"/>
      <c r="F74" s="35">
        <f>IF(+G74="Assigned", 2, +Total!$B$3)</f>
        <v>15</v>
      </c>
      <c r="G74" s="33" t="s">
        <v>99</v>
      </c>
    </row>
    <row r="75" spans="1:7" x14ac:dyDescent="0.35">
      <c r="A75" s="34">
        <v>10027</v>
      </c>
      <c r="B75" s="31" t="s">
        <v>13</v>
      </c>
      <c r="C75" s="32" t="s">
        <v>3</v>
      </c>
      <c r="D75" s="32" t="s">
        <v>58</v>
      </c>
      <c r="E75" s="33"/>
      <c r="F75" s="35">
        <f>IF(+G75="Assigned", 2, +Total!$B$3)</f>
        <v>15</v>
      </c>
      <c r="G75" s="33" t="s">
        <v>99</v>
      </c>
    </row>
    <row r="76" spans="1:7" x14ac:dyDescent="0.35">
      <c r="A76" s="34">
        <v>10027</v>
      </c>
      <c r="B76" s="31" t="s">
        <v>13</v>
      </c>
      <c r="C76" s="32" t="s">
        <v>3</v>
      </c>
      <c r="D76" s="37" t="s">
        <v>61</v>
      </c>
      <c r="E76" s="33"/>
      <c r="F76" s="35">
        <f>IF(+G76="Assigned", 2, +Total!$C$3)</f>
        <v>10</v>
      </c>
      <c r="G76" s="33" t="s">
        <v>99</v>
      </c>
    </row>
    <row r="77" spans="1:7" x14ac:dyDescent="0.35">
      <c r="A77" s="32">
        <v>10027</v>
      </c>
      <c r="B77" s="31" t="s">
        <v>13</v>
      </c>
      <c r="C77" s="32" t="s">
        <v>3</v>
      </c>
      <c r="D77" s="32" t="s">
        <v>57</v>
      </c>
      <c r="E77" s="33"/>
      <c r="F77" s="35">
        <f>IF(+G77="Assigned", 2, +Total!$D$3)</f>
        <v>5</v>
      </c>
      <c r="G77" s="33" t="s">
        <v>99</v>
      </c>
    </row>
    <row r="78" spans="1:7" x14ac:dyDescent="0.35">
      <c r="A78" s="32">
        <v>10027</v>
      </c>
      <c r="B78" s="31" t="s">
        <v>13</v>
      </c>
      <c r="C78" s="32" t="s">
        <v>3</v>
      </c>
      <c r="D78" s="32" t="s">
        <v>56</v>
      </c>
      <c r="E78" s="33"/>
      <c r="F78" s="35">
        <f>IF(+G78="Assigned", 2, +Total!$E$3)</f>
        <v>5</v>
      </c>
      <c r="G78" s="33" t="s">
        <v>99</v>
      </c>
    </row>
    <row r="79" spans="1:7" x14ac:dyDescent="0.35">
      <c r="A79" s="32">
        <v>10092</v>
      </c>
      <c r="B79" s="31" t="s">
        <v>40</v>
      </c>
      <c r="C79" s="32" t="s">
        <v>3</v>
      </c>
      <c r="D79" s="32" t="s">
        <v>57</v>
      </c>
      <c r="E79" s="33"/>
      <c r="F79" s="35">
        <f>IF(+G79="Assigned", 2, +Total!$D$3)</f>
        <v>5</v>
      </c>
      <c r="G79" s="33" t="s">
        <v>99</v>
      </c>
    </row>
    <row r="80" spans="1:7" x14ac:dyDescent="0.35">
      <c r="A80" s="32">
        <v>10092</v>
      </c>
      <c r="B80" s="31" t="s">
        <v>40</v>
      </c>
      <c r="C80" s="32" t="s">
        <v>3</v>
      </c>
      <c r="D80" s="32" t="s">
        <v>56</v>
      </c>
      <c r="E80" s="33"/>
      <c r="F80" s="35">
        <f>IF(+G80="Assigned", 2, +Total!$E$3)</f>
        <v>5</v>
      </c>
      <c r="G80" s="33" t="s">
        <v>99</v>
      </c>
    </row>
    <row r="81" spans="1:7" x14ac:dyDescent="0.35">
      <c r="A81" s="34">
        <v>10052</v>
      </c>
      <c r="B81" s="31" t="s">
        <v>15</v>
      </c>
      <c r="C81" s="32" t="s">
        <v>3</v>
      </c>
      <c r="D81" s="32" t="s">
        <v>58</v>
      </c>
      <c r="E81" s="33"/>
      <c r="F81" s="35">
        <f>IF(+G81="Assigned", 2, +Total!$B$3)</f>
        <v>15</v>
      </c>
      <c r="G81" s="33" t="s">
        <v>99</v>
      </c>
    </row>
    <row r="82" spans="1:7" x14ac:dyDescent="0.35">
      <c r="A82" s="34">
        <v>10052</v>
      </c>
      <c r="B82" s="31" t="s">
        <v>15</v>
      </c>
      <c r="C82" s="32" t="s">
        <v>3</v>
      </c>
      <c r="D82" s="37" t="s">
        <v>61</v>
      </c>
      <c r="E82" s="33"/>
      <c r="F82" s="35">
        <f>IF(+G82="Assigned", 2, +Total!$C$3)</f>
        <v>10</v>
      </c>
      <c r="G82" s="33" t="s">
        <v>99</v>
      </c>
    </row>
    <row r="83" spans="1:7" x14ac:dyDescent="0.35">
      <c r="A83" s="32">
        <v>10233</v>
      </c>
      <c r="B83" s="32" t="s">
        <v>50</v>
      </c>
      <c r="C83" s="32" t="s">
        <v>3</v>
      </c>
      <c r="D83" s="32" t="s">
        <v>57</v>
      </c>
      <c r="E83" s="33"/>
      <c r="F83" s="35">
        <f>IF(+G83="Assigned", 2, +Total!$D$3)</f>
        <v>5</v>
      </c>
      <c r="G83" s="33" t="s">
        <v>99</v>
      </c>
    </row>
    <row r="84" spans="1:7" x14ac:dyDescent="0.35">
      <c r="A84" s="32">
        <v>10233</v>
      </c>
      <c r="B84" s="32" t="s">
        <v>50</v>
      </c>
      <c r="C84" s="32" t="s">
        <v>3</v>
      </c>
      <c r="D84" s="32" t="s">
        <v>56</v>
      </c>
      <c r="E84" s="33"/>
      <c r="F84" s="35">
        <f>IF(+G84="Assigned", 2, +Total!$E$3)</f>
        <v>5</v>
      </c>
      <c r="G84" s="33" t="s">
        <v>99</v>
      </c>
    </row>
    <row r="85" spans="1:7" x14ac:dyDescent="0.35">
      <c r="A85" s="34">
        <v>10174</v>
      </c>
      <c r="B85" s="31" t="s">
        <v>41</v>
      </c>
      <c r="C85" s="32" t="s">
        <v>3</v>
      </c>
      <c r="D85" s="37" t="s">
        <v>61</v>
      </c>
      <c r="E85" s="33"/>
      <c r="F85" s="35">
        <f>IF(+G85="Assigned", 2, +Total!$C$3)</f>
        <v>10</v>
      </c>
      <c r="G85" s="33" t="s">
        <v>99</v>
      </c>
    </row>
    <row r="86" spans="1:7" x14ac:dyDescent="0.35">
      <c r="A86" s="32">
        <v>10174</v>
      </c>
      <c r="B86" s="31" t="s">
        <v>41</v>
      </c>
      <c r="C86" s="32" t="s">
        <v>3</v>
      </c>
      <c r="D86" s="32" t="s">
        <v>56</v>
      </c>
      <c r="E86" s="33"/>
      <c r="F86" s="35">
        <f>IF(+G86="Assigned", 2, +Total!$E$3)</f>
        <v>5</v>
      </c>
      <c r="G86" s="33" t="s">
        <v>99</v>
      </c>
    </row>
    <row r="87" spans="1:7" x14ac:dyDescent="0.35">
      <c r="A87" s="34">
        <v>10007</v>
      </c>
      <c r="B87" s="31" t="s">
        <v>16</v>
      </c>
      <c r="C87" s="32" t="s">
        <v>3</v>
      </c>
      <c r="D87" s="32" t="s">
        <v>58</v>
      </c>
      <c r="E87" s="33"/>
      <c r="F87" s="35">
        <f>IF(+G87="Assigned", 2, +Total!$B$3)</f>
        <v>15</v>
      </c>
      <c r="G87" s="33" t="s">
        <v>99</v>
      </c>
    </row>
    <row r="88" spans="1:7" x14ac:dyDescent="0.35">
      <c r="A88" s="34">
        <v>10007</v>
      </c>
      <c r="B88" s="31" t="s">
        <v>16</v>
      </c>
      <c r="C88" s="32" t="s">
        <v>3</v>
      </c>
      <c r="D88" s="37" t="s">
        <v>61</v>
      </c>
      <c r="E88" s="33"/>
      <c r="F88" s="35">
        <f>IF(+G88="Assigned", 2, +Total!$C$3)</f>
        <v>10</v>
      </c>
      <c r="G88" s="33" t="s">
        <v>99</v>
      </c>
    </row>
    <row r="89" spans="1:7" x14ac:dyDescent="0.35">
      <c r="A89" s="32">
        <v>10007</v>
      </c>
      <c r="B89" s="31" t="s">
        <v>16</v>
      </c>
      <c r="C89" s="32" t="s">
        <v>3</v>
      </c>
      <c r="D89" s="32" t="s">
        <v>57</v>
      </c>
      <c r="E89" s="33"/>
      <c r="F89" s="35">
        <f>IF(+G89="Assigned", 2, +Total!$D$3)</f>
        <v>5</v>
      </c>
      <c r="G89" s="33" t="s">
        <v>99</v>
      </c>
    </row>
    <row r="90" spans="1:7" x14ac:dyDescent="0.35">
      <c r="A90" s="32">
        <v>10007</v>
      </c>
      <c r="B90" s="31" t="s">
        <v>16</v>
      </c>
      <c r="C90" s="32" t="s">
        <v>3</v>
      </c>
      <c r="D90" s="32" t="s">
        <v>56</v>
      </c>
      <c r="E90" s="33"/>
      <c r="F90" s="35">
        <f>IF(+G90="Assigned", 2, +Total!$E$3)</f>
        <v>5</v>
      </c>
      <c r="G90" s="33" t="s">
        <v>99</v>
      </c>
    </row>
    <row r="91" spans="1:7" x14ac:dyDescent="0.35">
      <c r="A91" s="34">
        <v>10104</v>
      </c>
      <c r="B91" s="31" t="s">
        <v>17</v>
      </c>
      <c r="C91" s="32" t="s">
        <v>3</v>
      </c>
      <c r="D91" s="32" t="s">
        <v>58</v>
      </c>
      <c r="E91" s="33"/>
      <c r="F91" s="35">
        <f>IF(+G91="Assigned", 2, +Total!$B$3)</f>
        <v>15</v>
      </c>
      <c r="G91" s="33" t="s">
        <v>99</v>
      </c>
    </row>
    <row r="92" spans="1:7" x14ac:dyDescent="0.35">
      <c r="A92" s="32">
        <v>10126</v>
      </c>
      <c r="B92" s="32" t="s">
        <v>53</v>
      </c>
      <c r="C92" s="32" t="s">
        <v>3</v>
      </c>
      <c r="D92" s="32" t="s">
        <v>56</v>
      </c>
      <c r="E92" s="33"/>
      <c r="F92" s="35">
        <f>IF(+G92="Assigned", 2, +Total!$E$3)</f>
        <v>5</v>
      </c>
      <c r="G92" s="33" t="s">
        <v>99</v>
      </c>
    </row>
    <row r="93" spans="1:7" x14ac:dyDescent="0.35">
      <c r="A93" s="34">
        <v>10064</v>
      </c>
      <c r="B93" s="31" t="s">
        <v>19</v>
      </c>
      <c r="C93" s="32" t="s">
        <v>3</v>
      </c>
      <c r="D93" s="32" t="s">
        <v>58</v>
      </c>
      <c r="E93" s="33"/>
      <c r="F93" s="35">
        <f>IF(+G93="Assigned", 2, +Total!$B$3)</f>
        <v>15</v>
      </c>
      <c r="G93" s="33" t="s">
        <v>99</v>
      </c>
    </row>
    <row r="94" spans="1:7" x14ac:dyDescent="0.35">
      <c r="A94" s="34">
        <v>10004</v>
      </c>
      <c r="B94" s="31" t="s">
        <v>20</v>
      </c>
      <c r="C94" s="32" t="s">
        <v>3</v>
      </c>
      <c r="D94" s="32" t="s">
        <v>58</v>
      </c>
      <c r="E94" s="33">
        <f>+Total!$B$2</f>
        <v>1000</v>
      </c>
      <c r="F94" s="35">
        <f>IF(+G94="Assigned", 2, +Total!$B$3)</f>
        <v>15</v>
      </c>
      <c r="G94" s="33" t="s">
        <v>99</v>
      </c>
    </row>
    <row r="95" spans="1:7" x14ac:dyDescent="0.35">
      <c r="A95" s="34">
        <v>10004</v>
      </c>
      <c r="B95" s="31" t="s">
        <v>20</v>
      </c>
      <c r="C95" s="32" t="s">
        <v>3</v>
      </c>
      <c r="D95" s="37" t="s">
        <v>61</v>
      </c>
      <c r="E95" s="33"/>
      <c r="F95" s="35">
        <f>IF(+G95="Assigned", 2, +Total!$C$3)</f>
        <v>10</v>
      </c>
      <c r="G95" s="33" t="s">
        <v>99</v>
      </c>
    </row>
    <row r="96" spans="1:7" x14ac:dyDescent="0.35">
      <c r="A96" s="32">
        <v>10004</v>
      </c>
      <c r="B96" s="31" t="s">
        <v>20</v>
      </c>
      <c r="C96" s="32" t="s">
        <v>3</v>
      </c>
      <c r="D96" s="32" t="s">
        <v>57</v>
      </c>
      <c r="E96" s="33"/>
      <c r="F96" s="35">
        <f>IF(+G96="Assigned", 2, +Total!$D$3)</f>
        <v>5</v>
      </c>
      <c r="G96" s="33" t="s">
        <v>99</v>
      </c>
    </row>
    <row r="97" spans="1:7" x14ac:dyDescent="0.35">
      <c r="A97" s="32">
        <v>10004</v>
      </c>
      <c r="B97" s="31" t="s">
        <v>20</v>
      </c>
      <c r="C97" s="32" t="s">
        <v>3</v>
      </c>
      <c r="D97" s="32" t="s">
        <v>56</v>
      </c>
      <c r="E97" s="33"/>
      <c r="F97" s="35">
        <f>IF(+G97="Assigned", 2, +Total!$E$3)</f>
        <v>5</v>
      </c>
      <c r="G97" s="33" t="s">
        <v>99</v>
      </c>
    </row>
    <row r="98" spans="1:7" x14ac:dyDescent="0.35">
      <c r="A98" s="34">
        <v>10011</v>
      </c>
      <c r="B98" s="31" t="s">
        <v>38</v>
      </c>
      <c r="C98" s="32" t="s">
        <v>92</v>
      </c>
      <c r="D98" s="37" t="s">
        <v>61</v>
      </c>
      <c r="E98" s="35"/>
      <c r="F98" s="35">
        <f>IF(+G98="Assigned", 2, +Total!$C$3)</f>
        <v>10</v>
      </c>
      <c r="G98" s="33" t="s">
        <v>99</v>
      </c>
    </row>
    <row r="99" spans="1:7" x14ac:dyDescent="0.35">
      <c r="A99" s="34">
        <v>10040</v>
      </c>
      <c r="B99" s="31" t="s">
        <v>38</v>
      </c>
      <c r="C99" s="32" t="s">
        <v>92</v>
      </c>
      <c r="D99" s="32" t="s">
        <v>58</v>
      </c>
      <c r="E99" s="35"/>
      <c r="F99" s="35">
        <f>IF(+G99="Assigned", 2, +Total!$B$3)</f>
        <v>15</v>
      </c>
      <c r="G99" s="33" t="s">
        <v>99</v>
      </c>
    </row>
    <row r="100" spans="1:7" x14ac:dyDescent="0.35">
      <c r="A100" s="34">
        <v>10117</v>
      </c>
      <c r="B100" s="31" t="s">
        <v>18</v>
      </c>
      <c r="C100" s="32" t="s">
        <v>92</v>
      </c>
      <c r="D100" s="32" t="s">
        <v>58</v>
      </c>
      <c r="E100" s="33"/>
      <c r="F100" s="35">
        <f>IF(+G100="Assigned", 2, +Total!$B$3)</f>
        <v>15</v>
      </c>
      <c r="G100" s="33" t="s">
        <v>99</v>
      </c>
    </row>
    <row r="101" spans="1:7" x14ac:dyDescent="0.35">
      <c r="A101" s="34">
        <v>10117</v>
      </c>
      <c r="B101" s="31" t="s">
        <v>18</v>
      </c>
      <c r="C101" s="32" t="s">
        <v>92</v>
      </c>
      <c r="D101" s="37" t="s">
        <v>61</v>
      </c>
      <c r="E101" s="33"/>
      <c r="F101" s="35">
        <f>IF(+G101="Assigned", 2, +Total!$C$3)</f>
        <v>10</v>
      </c>
      <c r="G101" s="33" t="s">
        <v>99</v>
      </c>
    </row>
    <row r="102" spans="1:7" x14ac:dyDescent="0.35">
      <c r="A102" s="32">
        <v>10117</v>
      </c>
      <c r="B102" s="31" t="s">
        <v>18</v>
      </c>
      <c r="C102" s="32" t="s">
        <v>92</v>
      </c>
      <c r="D102" s="32" t="s">
        <v>57</v>
      </c>
      <c r="E102" s="33"/>
      <c r="F102" s="35">
        <f>IF(+G102="Assigned", 2, +Total!$D$3)</f>
        <v>5</v>
      </c>
      <c r="G102" s="33" t="s">
        <v>99</v>
      </c>
    </row>
    <row r="103" spans="1:7" x14ac:dyDescent="0.35">
      <c r="A103" s="32">
        <v>10147</v>
      </c>
      <c r="B103" s="32" t="s">
        <v>51</v>
      </c>
      <c r="C103" s="32" t="s">
        <v>92</v>
      </c>
      <c r="D103" s="32" t="s">
        <v>56</v>
      </c>
      <c r="E103" s="33"/>
      <c r="F103" s="35">
        <f>IF(+G103="Assigned", 2, +Total!$E$3)</f>
        <v>5</v>
      </c>
      <c r="G103" s="33" t="s">
        <v>99</v>
      </c>
    </row>
    <row r="104" spans="1:7" x14ac:dyDescent="0.35">
      <c r="A104" s="32">
        <v>10076</v>
      </c>
      <c r="B104" s="32" t="s">
        <v>47</v>
      </c>
      <c r="C104" s="32" t="s">
        <v>92</v>
      </c>
      <c r="D104" s="32" t="s">
        <v>57</v>
      </c>
      <c r="E104" s="33"/>
      <c r="F104" s="35">
        <f>IF(+G104="Assigned", 2, +Total!$D$3)</f>
        <v>5</v>
      </c>
      <c r="G104" s="33" t="s">
        <v>99</v>
      </c>
    </row>
    <row r="105" spans="1:7" x14ac:dyDescent="0.35">
      <c r="A105" s="34">
        <v>10105</v>
      </c>
      <c r="B105" s="31" t="s">
        <v>35</v>
      </c>
      <c r="C105" s="32" t="s">
        <v>92</v>
      </c>
      <c r="D105" s="37" t="s">
        <v>61</v>
      </c>
      <c r="E105" s="33"/>
      <c r="F105" s="35">
        <f>IF(+G105="Assigned", 2, +Total!$C$3)</f>
        <v>10</v>
      </c>
      <c r="G105" s="33" t="s">
        <v>99</v>
      </c>
    </row>
    <row r="106" spans="1:7" x14ac:dyDescent="0.35">
      <c r="A106" s="32">
        <v>10017</v>
      </c>
      <c r="B106" s="32" t="s">
        <v>49</v>
      </c>
      <c r="C106" s="32" t="s">
        <v>92</v>
      </c>
      <c r="D106" s="32" t="s">
        <v>57</v>
      </c>
      <c r="E106" s="33"/>
      <c r="F106" s="35">
        <f>IF(+G106="Assigned", 2, +Total!$D$3)</f>
        <v>5</v>
      </c>
      <c r="G106" s="33" t="s">
        <v>99</v>
      </c>
    </row>
    <row r="107" spans="1:7" x14ac:dyDescent="0.35">
      <c r="A107" s="32">
        <v>10017</v>
      </c>
      <c r="B107" s="32" t="s">
        <v>49</v>
      </c>
      <c r="C107" s="32" t="s">
        <v>92</v>
      </c>
      <c r="D107" s="32" t="s">
        <v>56</v>
      </c>
      <c r="E107" s="33"/>
      <c r="F107" s="35">
        <f>IF(+G107="Assigned", 2, +Total!$E$3)</f>
        <v>5</v>
      </c>
      <c r="G107" s="33" t="s">
        <v>99</v>
      </c>
    </row>
    <row r="108" spans="1:7" x14ac:dyDescent="0.35">
      <c r="A108" s="34">
        <v>10098</v>
      </c>
      <c r="B108" s="31" t="s">
        <v>9</v>
      </c>
      <c r="C108" s="32" t="s">
        <v>92</v>
      </c>
      <c r="D108" s="32" t="s">
        <v>58</v>
      </c>
      <c r="E108" s="33"/>
      <c r="F108" s="35">
        <f>IF(+G108="Assigned", 2, +Total!$B$3)</f>
        <v>15</v>
      </c>
      <c r="G108" s="33" t="s">
        <v>99</v>
      </c>
    </row>
    <row r="109" spans="1:7" x14ac:dyDescent="0.35">
      <c r="A109" s="34">
        <v>10098</v>
      </c>
      <c r="B109" s="31" t="s">
        <v>9</v>
      </c>
      <c r="C109" s="32" t="s">
        <v>92</v>
      </c>
      <c r="D109" s="37" t="s">
        <v>61</v>
      </c>
      <c r="E109" s="33"/>
      <c r="F109" s="35">
        <f>IF(+G109="Assigned", 2, +Total!$C$3)</f>
        <v>10</v>
      </c>
      <c r="G109" s="33" t="s">
        <v>99</v>
      </c>
    </row>
    <row r="110" spans="1:7" x14ac:dyDescent="0.35">
      <c r="A110" s="32">
        <v>10098</v>
      </c>
      <c r="B110" s="31" t="s">
        <v>9</v>
      </c>
      <c r="C110" s="32" t="s">
        <v>92</v>
      </c>
      <c r="D110" s="32" t="s">
        <v>57</v>
      </c>
      <c r="E110" s="33"/>
      <c r="F110" s="35">
        <f>IF(+G110="Assigned", 2, +Total!$D$3)</f>
        <v>5</v>
      </c>
      <c r="G110" s="33" t="s">
        <v>99</v>
      </c>
    </row>
    <row r="111" spans="1:7" x14ac:dyDescent="0.35">
      <c r="A111" s="32">
        <v>10098</v>
      </c>
      <c r="B111" s="31" t="s">
        <v>9</v>
      </c>
      <c r="C111" s="32" t="s">
        <v>92</v>
      </c>
      <c r="D111" s="32" t="s">
        <v>56</v>
      </c>
      <c r="E111" s="33"/>
      <c r="F111" s="35">
        <f>IF(+G111="Assigned", 2, +Total!$E$3)</f>
        <v>5</v>
      </c>
      <c r="G111" s="33" t="s">
        <v>99</v>
      </c>
    </row>
    <row r="112" spans="1:7" x14ac:dyDescent="0.35">
      <c r="A112" s="34">
        <v>10014</v>
      </c>
      <c r="B112" s="31" t="s">
        <v>21</v>
      </c>
      <c r="C112" s="32" t="s">
        <v>92</v>
      </c>
      <c r="D112" s="32" t="s">
        <v>58</v>
      </c>
      <c r="E112" s="33">
        <f>+Total!$B$2</f>
        <v>1000</v>
      </c>
      <c r="F112" s="35">
        <f>IF(+G112="Assigned", 2, +Total!$B$3)</f>
        <v>15</v>
      </c>
      <c r="G112" s="33" t="s">
        <v>99</v>
      </c>
    </row>
    <row r="113" spans="1:7" x14ac:dyDescent="0.35">
      <c r="A113" s="34">
        <v>10014</v>
      </c>
      <c r="B113" s="31" t="s">
        <v>21</v>
      </c>
      <c r="C113" s="32" t="s">
        <v>92</v>
      </c>
      <c r="D113" s="37" t="s">
        <v>61</v>
      </c>
      <c r="E113" s="33">
        <f>+Total!$C$2</f>
        <v>250</v>
      </c>
      <c r="F113" s="35">
        <f>IF(+G113="Assigned", 2, +Total!$C$3)</f>
        <v>10</v>
      </c>
      <c r="G113" s="33" t="s">
        <v>99</v>
      </c>
    </row>
    <row r="114" spans="1:7" x14ac:dyDescent="0.35">
      <c r="A114" s="32">
        <v>10014</v>
      </c>
      <c r="B114" s="31" t="s">
        <v>21</v>
      </c>
      <c r="C114" s="32" t="s">
        <v>92</v>
      </c>
      <c r="D114" s="32" t="s">
        <v>57</v>
      </c>
      <c r="E114" s="33">
        <f>+Total!$D$2</f>
        <v>100</v>
      </c>
      <c r="F114" s="35">
        <f>IF(+G114="Assigned", 2, +Total!$D$3)</f>
        <v>5</v>
      </c>
      <c r="G114" s="33" t="s">
        <v>99</v>
      </c>
    </row>
    <row r="115" spans="1:7" x14ac:dyDescent="0.35">
      <c r="A115" s="32">
        <v>10014</v>
      </c>
      <c r="B115" s="31" t="s">
        <v>21</v>
      </c>
      <c r="C115" s="32" t="s">
        <v>92</v>
      </c>
      <c r="D115" s="32" t="s">
        <v>56</v>
      </c>
      <c r="E115" s="33"/>
      <c r="F115" s="35">
        <f>IF(+G115="Assigned", 2, +Total!$E$3)</f>
        <v>5</v>
      </c>
      <c r="G115" s="33" t="s">
        <v>99</v>
      </c>
    </row>
    <row r="116" spans="1:7" x14ac:dyDescent="0.35">
      <c r="A116" s="32">
        <v>10011</v>
      </c>
      <c r="B116" s="31" t="s">
        <v>36</v>
      </c>
      <c r="C116" s="32" t="s">
        <v>92</v>
      </c>
      <c r="D116" s="32" t="s">
        <v>57</v>
      </c>
      <c r="E116" s="35"/>
      <c r="F116" s="35">
        <f>IF(+G116="Assigned", 2, +Total!$D$3)</f>
        <v>5</v>
      </c>
      <c r="G116" s="33" t="s">
        <v>99</v>
      </c>
    </row>
    <row r="117" spans="1:7" x14ac:dyDescent="0.35">
      <c r="A117" s="32">
        <v>10011</v>
      </c>
      <c r="B117" s="31" t="s">
        <v>36</v>
      </c>
      <c r="C117" s="32" t="s">
        <v>92</v>
      </c>
      <c r="D117" s="32" t="s">
        <v>56</v>
      </c>
      <c r="E117" s="33"/>
      <c r="F117" s="35">
        <f>IF(+G117="Assigned", 2, +Total!$E$3)</f>
        <v>5</v>
      </c>
      <c r="G117" s="33" t="s">
        <v>99</v>
      </c>
    </row>
    <row r="118" spans="1:7" x14ac:dyDescent="0.35">
      <c r="A118" s="32">
        <v>10153</v>
      </c>
      <c r="B118" s="31" t="s">
        <v>37</v>
      </c>
      <c r="C118" s="32" t="s">
        <v>92</v>
      </c>
      <c r="D118" s="32" t="s">
        <v>56</v>
      </c>
      <c r="E118" s="36"/>
      <c r="F118" s="35">
        <f>IF(+G118="Assigned", 2, +Total!$E$3)</f>
        <v>5</v>
      </c>
      <c r="G118" s="33" t="s">
        <v>99</v>
      </c>
    </row>
    <row r="119" spans="1:7" x14ac:dyDescent="0.35">
      <c r="A119" s="34">
        <v>10053</v>
      </c>
      <c r="B119" s="31" t="s">
        <v>39</v>
      </c>
      <c r="C119" s="32" t="s">
        <v>92</v>
      </c>
      <c r="D119" s="37" t="s">
        <v>61</v>
      </c>
      <c r="E119" s="36"/>
      <c r="F119" s="35">
        <f>IF(+G119="Assigned", 2, +Total!$C$3)</f>
        <v>10</v>
      </c>
      <c r="G119" s="33" t="s">
        <v>99</v>
      </c>
    </row>
    <row r="120" spans="1:7" x14ac:dyDescent="0.35">
      <c r="A120" s="32">
        <v>10053</v>
      </c>
      <c r="B120" s="31" t="s">
        <v>39</v>
      </c>
      <c r="C120" s="32" t="s">
        <v>92</v>
      </c>
      <c r="D120" s="32" t="s">
        <v>57</v>
      </c>
      <c r="E120" s="36"/>
      <c r="F120" s="35">
        <f>IF(+G120="Assigned", 2, +Total!$D$3)</f>
        <v>5</v>
      </c>
      <c r="G120" s="33" t="s">
        <v>99</v>
      </c>
    </row>
    <row r="121" spans="1:7" x14ac:dyDescent="0.35">
      <c r="A121" s="32">
        <v>10053</v>
      </c>
      <c r="B121" s="31" t="s">
        <v>39</v>
      </c>
      <c r="C121" s="32" t="s">
        <v>92</v>
      </c>
      <c r="D121" s="32" t="s">
        <v>56</v>
      </c>
      <c r="E121" s="36"/>
      <c r="F121" s="35">
        <f>IF(+G121="Assigned", 2, +Total!$E$3)</f>
        <v>5</v>
      </c>
      <c r="G121" s="33" t="s">
        <v>99</v>
      </c>
    </row>
    <row r="122" spans="1:7" x14ac:dyDescent="0.35">
      <c r="A122" s="34">
        <v>10027</v>
      </c>
      <c r="B122" s="31" t="s">
        <v>13</v>
      </c>
      <c r="C122" s="32" t="s">
        <v>92</v>
      </c>
      <c r="D122" s="32" t="s">
        <v>58</v>
      </c>
      <c r="E122" s="33"/>
      <c r="F122" s="35">
        <f>IF(+G122="Assigned", 2, +Total!$B$3)</f>
        <v>15</v>
      </c>
      <c r="G122" s="33" t="s">
        <v>99</v>
      </c>
    </row>
    <row r="123" spans="1:7" x14ac:dyDescent="0.35">
      <c r="A123" s="34">
        <v>10027</v>
      </c>
      <c r="B123" s="31" t="s">
        <v>13</v>
      </c>
      <c r="C123" s="32" t="s">
        <v>92</v>
      </c>
      <c r="D123" s="37" t="s">
        <v>61</v>
      </c>
      <c r="E123" s="33"/>
      <c r="F123" s="35">
        <f>IF(+G123="Assigned", 2, +Total!$C$3)</f>
        <v>10</v>
      </c>
      <c r="G123" s="33" t="s">
        <v>99</v>
      </c>
    </row>
    <row r="124" spans="1:7" x14ac:dyDescent="0.35">
      <c r="A124" s="32">
        <v>10027</v>
      </c>
      <c r="B124" s="31" t="s">
        <v>13</v>
      </c>
      <c r="C124" s="32" t="s">
        <v>92</v>
      </c>
      <c r="D124" s="32" t="s">
        <v>57</v>
      </c>
      <c r="E124" s="33"/>
      <c r="F124" s="35">
        <f>IF(+G124="Assigned", 2, +Total!$D$3)</f>
        <v>5</v>
      </c>
      <c r="G124" s="33" t="s">
        <v>99</v>
      </c>
    </row>
    <row r="125" spans="1:7" x14ac:dyDescent="0.35">
      <c r="A125" s="32">
        <v>10027</v>
      </c>
      <c r="B125" s="31" t="s">
        <v>13</v>
      </c>
      <c r="C125" s="32" t="s">
        <v>92</v>
      </c>
      <c r="D125" s="32" t="s">
        <v>56</v>
      </c>
      <c r="E125" s="33"/>
      <c r="F125" s="35">
        <f>IF(+G125="Assigned", 2, +Total!$E$3)</f>
        <v>5</v>
      </c>
      <c r="G125" s="33" t="s">
        <v>99</v>
      </c>
    </row>
    <row r="126" spans="1:7" x14ac:dyDescent="0.35">
      <c r="A126" s="32">
        <v>10092</v>
      </c>
      <c r="B126" s="31" t="s">
        <v>40</v>
      </c>
      <c r="C126" s="32" t="s">
        <v>92</v>
      </c>
      <c r="D126" s="32" t="s">
        <v>57</v>
      </c>
      <c r="E126" s="33"/>
      <c r="F126" s="35">
        <f>IF(+G126="Assigned", 2, +Total!$D$3)</f>
        <v>5</v>
      </c>
      <c r="G126" s="33" t="s">
        <v>99</v>
      </c>
    </row>
    <row r="127" spans="1:7" x14ac:dyDescent="0.35">
      <c r="A127" s="34">
        <v>10052</v>
      </c>
      <c r="B127" s="31" t="s">
        <v>15</v>
      </c>
      <c r="C127" s="32" t="s">
        <v>92</v>
      </c>
      <c r="D127" s="32" t="s">
        <v>58</v>
      </c>
      <c r="E127" s="33"/>
      <c r="F127" s="35">
        <f>IF(+G127="Assigned", 2, +Total!$B$3)</f>
        <v>15</v>
      </c>
      <c r="G127" s="33" t="s">
        <v>99</v>
      </c>
    </row>
    <row r="128" spans="1:7" x14ac:dyDescent="0.35">
      <c r="A128" s="32">
        <v>10141</v>
      </c>
      <c r="B128" s="32" t="s">
        <v>55</v>
      </c>
      <c r="C128" s="32" t="s">
        <v>92</v>
      </c>
      <c r="D128" s="32" t="s">
        <v>56</v>
      </c>
      <c r="E128" s="33"/>
      <c r="F128" s="35">
        <f>IF(+G128="Assigned", 2, +Total!$E$3)</f>
        <v>5</v>
      </c>
      <c r="G128" s="33" t="s">
        <v>99</v>
      </c>
    </row>
    <row r="129" spans="1:7" x14ac:dyDescent="0.35">
      <c r="A129" s="32">
        <v>10233</v>
      </c>
      <c r="B129" s="32" t="s">
        <v>50</v>
      </c>
      <c r="C129" s="32" t="s">
        <v>92</v>
      </c>
      <c r="D129" s="32" t="s">
        <v>57</v>
      </c>
      <c r="E129" s="33"/>
      <c r="F129" s="35">
        <f>IF(+G129="Assigned", 2, +Total!$D$3)</f>
        <v>5</v>
      </c>
      <c r="G129" s="33" t="s">
        <v>99</v>
      </c>
    </row>
    <row r="130" spans="1:7" x14ac:dyDescent="0.35">
      <c r="A130" s="32">
        <v>10233</v>
      </c>
      <c r="B130" s="32" t="s">
        <v>50</v>
      </c>
      <c r="C130" s="32" t="s">
        <v>92</v>
      </c>
      <c r="D130" s="32" t="s">
        <v>56</v>
      </c>
      <c r="E130" s="33"/>
      <c r="F130" s="35">
        <f>IF(+G130="Assigned", 2, +Total!$E$3)</f>
        <v>5</v>
      </c>
      <c r="G130" s="33" t="s">
        <v>99</v>
      </c>
    </row>
    <row r="131" spans="1:7" x14ac:dyDescent="0.35">
      <c r="A131" s="34">
        <v>10174</v>
      </c>
      <c r="B131" s="31" t="s">
        <v>41</v>
      </c>
      <c r="C131" s="32" t="s">
        <v>92</v>
      </c>
      <c r="D131" s="37" t="s">
        <v>61</v>
      </c>
      <c r="E131" s="33"/>
      <c r="F131" s="35">
        <f>IF(+G131="Assigned", 2, +Total!$C$3)</f>
        <v>10</v>
      </c>
      <c r="G131" s="33" t="s">
        <v>99</v>
      </c>
    </row>
    <row r="132" spans="1:7" x14ac:dyDescent="0.35">
      <c r="A132" s="32">
        <v>10174</v>
      </c>
      <c r="B132" s="31" t="s">
        <v>41</v>
      </c>
      <c r="C132" s="32" t="s">
        <v>92</v>
      </c>
      <c r="D132" s="32" t="s">
        <v>56</v>
      </c>
      <c r="E132" s="33"/>
      <c r="F132" s="35">
        <f>IF(+G132="Assigned", 2, +Total!$E$3)</f>
        <v>5</v>
      </c>
      <c r="G132" s="33" t="s">
        <v>99</v>
      </c>
    </row>
    <row r="133" spans="1:7" x14ac:dyDescent="0.35">
      <c r="A133" s="34">
        <v>10007</v>
      </c>
      <c r="B133" s="31" t="s">
        <v>16</v>
      </c>
      <c r="C133" s="32" t="s">
        <v>92</v>
      </c>
      <c r="D133" s="32" t="s">
        <v>58</v>
      </c>
      <c r="E133" s="33"/>
      <c r="F133" s="35">
        <f>IF(+G133="Assigned", 2, +Total!$B$3)</f>
        <v>15</v>
      </c>
      <c r="G133" s="33" t="s">
        <v>99</v>
      </c>
    </row>
    <row r="134" spans="1:7" x14ac:dyDescent="0.35">
      <c r="A134" s="34">
        <v>10007</v>
      </c>
      <c r="B134" s="31" t="s">
        <v>16</v>
      </c>
      <c r="C134" s="32" t="s">
        <v>92</v>
      </c>
      <c r="D134" s="37" t="s">
        <v>61</v>
      </c>
      <c r="E134" s="33"/>
      <c r="F134" s="35">
        <f>IF(+G134="Assigned", 2, +Total!$C$3)</f>
        <v>10</v>
      </c>
      <c r="G134" s="33" t="s">
        <v>99</v>
      </c>
    </row>
    <row r="135" spans="1:7" x14ac:dyDescent="0.35">
      <c r="A135" s="32">
        <v>10007</v>
      </c>
      <c r="B135" s="31" t="s">
        <v>16</v>
      </c>
      <c r="C135" s="32" t="s">
        <v>92</v>
      </c>
      <c r="D135" s="32" t="s">
        <v>57</v>
      </c>
      <c r="E135" s="33"/>
      <c r="F135" s="35">
        <f>IF(+G135="Assigned", 2, +Total!$D$3)</f>
        <v>5</v>
      </c>
      <c r="G135" s="33" t="s">
        <v>99</v>
      </c>
    </row>
    <row r="136" spans="1:7" x14ac:dyDescent="0.35">
      <c r="A136" s="32">
        <v>10007</v>
      </c>
      <c r="B136" s="31" t="s">
        <v>16</v>
      </c>
      <c r="C136" s="32" t="s">
        <v>92</v>
      </c>
      <c r="D136" s="32" t="s">
        <v>56</v>
      </c>
      <c r="E136" s="33"/>
      <c r="F136" s="35">
        <f>IF(+G136="Assigned", 2, +Total!$E$3)</f>
        <v>5</v>
      </c>
      <c r="G136" s="33" t="s">
        <v>99</v>
      </c>
    </row>
    <row r="137" spans="1:7" x14ac:dyDescent="0.35">
      <c r="A137" s="32">
        <v>10206</v>
      </c>
      <c r="B137" s="32" t="s">
        <v>48</v>
      </c>
      <c r="C137" s="32" t="s">
        <v>92</v>
      </c>
      <c r="D137" s="32" t="s">
        <v>57</v>
      </c>
      <c r="E137" s="33"/>
      <c r="F137" s="35">
        <f>IF(+G137="Assigned", 2, +Total!$D$3)</f>
        <v>5</v>
      </c>
      <c r="G137" s="33" t="s">
        <v>99</v>
      </c>
    </row>
    <row r="138" spans="1:7" x14ac:dyDescent="0.35">
      <c r="A138" s="32">
        <v>10206</v>
      </c>
      <c r="B138" s="32" t="s">
        <v>48</v>
      </c>
      <c r="C138" s="32" t="s">
        <v>92</v>
      </c>
      <c r="D138" s="32" t="s">
        <v>56</v>
      </c>
      <c r="E138" s="33"/>
      <c r="F138" s="35">
        <f>IF(+G138="Assigned", 2, +Total!$E$3)</f>
        <v>5</v>
      </c>
      <c r="G138" s="33" t="s">
        <v>99</v>
      </c>
    </row>
    <row r="139" spans="1:7" x14ac:dyDescent="0.35">
      <c r="A139" s="34">
        <v>10104</v>
      </c>
      <c r="B139" s="31" t="s">
        <v>17</v>
      </c>
      <c r="C139" s="32" t="s">
        <v>92</v>
      </c>
      <c r="D139" s="32" t="s">
        <v>58</v>
      </c>
      <c r="E139" s="33"/>
      <c r="F139" s="35">
        <f>IF(+G139="Assigned", 2, +Total!$B$3)</f>
        <v>15</v>
      </c>
      <c r="G139" s="33" t="s">
        <v>99</v>
      </c>
    </row>
    <row r="140" spans="1:7" x14ac:dyDescent="0.35">
      <c r="A140" s="34">
        <v>10205</v>
      </c>
      <c r="B140" s="31" t="s">
        <v>42</v>
      </c>
      <c r="C140" s="32" t="s">
        <v>92</v>
      </c>
      <c r="D140" s="37" t="s">
        <v>61</v>
      </c>
      <c r="E140" s="33"/>
      <c r="F140" s="35">
        <f>IF(+G140="Assigned", 2, +Total!$C$3)</f>
        <v>10</v>
      </c>
      <c r="G140" s="33" t="s">
        <v>99</v>
      </c>
    </row>
    <row r="141" spans="1:7" x14ac:dyDescent="0.35">
      <c r="A141" s="32">
        <v>10205</v>
      </c>
      <c r="B141" s="31" t="s">
        <v>42</v>
      </c>
      <c r="C141" s="32" t="s">
        <v>92</v>
      </c>
      <c r="D141" s="32" t="s">
        <v>57</v>
      </c>
      <c r="E141" s="33"/>
      <c r="F141" s="35">
        <f>IF(+G141="Assigned", 2, +Total!$D$3)</f>
        <v>5</v>
      </c>
      <c r="G141" s="33" t="s">
        <v>99</v>
      </c>
    </row>
    <row r="142" spans="1:7" x14ac:dyDescent="0.35">
      <c r="A142" s="32">
        <v>10241</v>
      </c>
      <c r="B142" s="32" t="s">
        <v>54</v>
      </c>
      <c r="C142" s="32" t="s">
        <v>92</v>
      </c>
      <c r="D142" s="32" t="s">
        <v>56</v>
      </c>
      <c r="E142" s="33"/>
      <c r="F142" s="35">
        <f>IF(+G142="Assigned", 2, +Total!$E$3)</f>
        <v>5</v>
      </c>
      <c r="G142" s="33" t="s">
        <v>99</v>
      </c>
    </row>
    <row r="143" spans="1:7" x14ac:dyDescent="0.35">
      <c r="A143" s="34">
        <v>10064</v>
      </c>
      <c r="B143" s="31" t="s">
        <v>19</v>
      </c>
      <c r="C143" s="32" t="s">
        <v>92</v>
      </c>
      <c r="D143" s="32" t="s">
        <v>58</v>
      </c>
      <c r="E143" s="33"/>
      <c r="F143" s="35">
        <f>IF(+G143="Assigned", 2, +Total!$B$3)</f>
        <v>15</v>
      </c>
      <c r="G143" s="33" t="s">
        <v>99</v>
      </c>
    </row>
    <row r="144" spans="1:7" x14ac:dyDescent="0.35">
      <c r="A144" s="34">
        <v>10004</v>
      </c>
      <c r="B144" s="31" t="s">
        <v>20</v>
      </c>
      <c r="C144" s="32" t="s">
        <v>92</v>
      </c>
      <c r="D144" s="32" t="s">
        <v>58</v>
      </c>
      <c r="E144" s="33">
        <f>+Total!$B$2</f>
        <v>1000</v>
      </c>
      <c r="F144" s="35">
        <f>IF(+G144="Assigned", 2, +Total!$B$3)</f>
        <v>15</v>
      </c>
      <c r="G144" s="33" t="s">
        <v>99</v>
      </c>
    </row>
    <row r="145" spans="1:7" x14ac:dyDescent="0.35">
      <c r="A145" s="34">
        <v>10004</v>
      </c>
      <c r="B145" s="31" t="s">
        <v>20</v>
      </c>
      <c r="C145" s="32" t="s">
        <v>92</v>
      </c>
      <c r="D145" s="37" t="s">
        <v>61</v>
      </c>
      <c r="E145" s="33"/>
      <c r="F145" s="35">
        <f>IF(+G145="Assigned", 2, +Total!$C$3)</f>
        <v>10</v>
      </c>
      <c r="G145" s="33" t="s">
        <v>99</v>
      </c>
    </row>
    <row r="146" spans="1:7" x14ac:dyDescent="0.35">
      <c r="A146" s="32">
        <v>10004</v>
      </c>
      <c r="B146" s="31" t="s">
        <v>20</v>
      </c>
      <c r="C146" s="32" t="s">
        <v>92</v>
      </c>
      <c r="D146" s="32" t="s">
        <v>56</v>
      </c>
      <c r="E146" s="33"/>
      <c r="F146" s="35">
        <f>IF(+G146="Assigned", 2, +Total!$E$3)</f>
        <v>5</v>
      </c>
      <c r="G146" s="33" t="s">
        <v>99</v>
      </c>
    </row>
    <row r="147" spans="1:7" x14ac:dyDescent="0.35">
      <c r="A147" s="34">
        <v>10117</v>
      </c>
      <c r="B147" s="31" t="s">
        <v>18</v>
      </c>
      <c r="C147" s="32" t="s">
        <v>34</v>
      </c>
      <c r="D147" s="32" t="s">
        <v>58</v>
      </c>
      <c r="E147" s="33"/>
      <c r="F147" s="35">
        <f>IF(+G147="Assigned", 2, +Total!$B$3)</f>
        <v>15</v>
      </c>
      <c r="G147" s="33" t="s">
        <v>99</v>
      </c>
    </row>
    <row r="148" spans="1:7" x14ac:dyDescent="0.35">
      <c r="A148" s="34">
        <v>10117</v>
      </c>
      <c r="B148" s="31" t="s">
        <v>18</v>
      </c>
      <c r="C148" s="32" t="s">
        <v>34</v>
      </c>
      <c r="D148" s="37" t="s">
        <v>61</v>
      </c>
      <c r="E148" s="33"/>
      <c r="F148" s="35">
        <f>IF(+G148="Assigned", 2, +Total!$C$3)</f>
        <v>10</v>
      </c>
      <c r="G148" s="33" t="s">
        <v>99</v>
      </c>
    </row>
    <row r="149" spans="1:7" x14ac:dyDescent="0.35">
      <c r="A149" s="32">
        <v>10117</v>
      </c>
      <c r="B149" s="31" t="s">
        <v>18</v>
      </c>
      <c r="C149" s="32" t="s">
        <v>34</v>
      </c>
      <c r="D149" s="32" t="s">
        <v>57</v>
      </c>
      <c r="E149" s="33"/>
      <c r="F149" s="35">
        <f>IF(+G149="Assigned", 2, +Total!$D$3)</f>
        <v>5</v>
      </c>
      <c r="G149" s="33" t="s">
        <v>99</v>
      </c>
    </row>
    <row r="150" spans="1:7" x14ac:dyDescent="0.35">
      <c r="A150" s="32">
        <v>10076</v>
      </c>
      <c r="B150" s="32" t="s">
        <v>47</v>
      </c>
      <c r="C150" s="32" t="s">
        <v>34</v>
      </c>
      <c r="D150" s="32" t="s">
        <v>57</v>
      </c>
      <c r="E150" s="33"/>
      <c r="F150" s="35">
        <f>IF(+G150="Assigned", 2, +Total!$D$3)</f>
        <v>5</v>
      </c>
      <c r="G150" s="33" t="s">
        <v>99</v>
      </c>
    </row>
    <row r="151" spans="1:7" x14ac:dyDescent="0.35">
      <c r="A151" s="32">
        <v>10076</v>
      </c>
      <c r="B151" s="32" t="s">
        <v>47</v>
      </c>
      <c r="C151" s="32" t="s">
        <v>34</v>
      </c>
      <c r="D151" s="32" t="s">
        <v>56</v>
      </c>
      <c r="E151" s="33"/>
      <c r="F151" s="35">
        <f>IF(+G151="Assigned", 2, +Total!$E$3)</f>
        <v>5</v>
      </c>
      <c r="G151" s="33" t="s">
        <v>99</v>
      </c>
    </row>
    <row r="152" spans="1:7" x14ac:dyDescent="0.35">
      <c r="A152" s="32">
        <v>10017</v>
      </c>
      <c r="B152" s="32" t="s">
        <v>49</v>
      </c>
      <c r="C152" s="32" t="s">
        <v>34</v>
      </c>
      <c r="D152" s="32" t="s">
        <v>56</v>
      </c>
      <c r="E152" s="33"/>
      <c r="F152" s="35">
        <f>IF(+G152="Assigned", 2, +Total!$E$3)</f>
        <v>5</v>
      </c>
      <c r="G152" s="33" t="s">
        <v>99</v>
      </c>
    </row>
    <row r="153" spans="1:7" x14ac:dyDescent="0.35">
      <c r="A153" s="34">
        <v>10098</v>
      </c>
      <c r="B153" s="31" t="s">
        <v>9</v>
      </c>
      <c r="C153" s="32" t="s">
        <v>34</v>
      </c>
      <c r="D153" s="32" t="s">
        <v>58</v>
      </c>
      <c r="E153" s="33"/>
      <c r="F153" s="35">
        <f>IF(+G153="Assigned", 2, +Total!$B$3)</f>
        <v>15</v>
      </c>
      <c r="G153" s="33" t="s">
        <v>99</v>
      </c>
    </row>
    <row r="154" spans="1:7" x14ac:dyDescent="0.35">
      <c r="A154" s="34">
        <v>10098</v>
      </c>
      <c r="B154" s="31" t="s">
        <v>9</v>
      </c>
      <c r="C154" s="32" t="s">
        <v>34</v>
      </c>
      <c r="D154" s="37" t="s">
        <v>61</v>
      </c>
      <c r="E154" s="33"/>
      <c r="F154" s="35">
        <f>IF(+G154="Assigned", 2, +Total!$C$3)</f>
        <v>10</v>
      </c>
      <c r="G154" s="33" t="s">
        <v>99</v>
      </c>
    </row>
    <row r="155" spans="1:7" x14ac:dyDescent="0.35">
      <c r="A155" s="32">
        <v>10098</v>
      </c>
      <c r="B155" s="31" t="s">
        <v>9</v>
      </c>
      <c r="C155" s="32" t="s">
        <v>34</v>
      </c>
      <c r="D155" s="32" t="s">
        <v>57</v>
      </c>
      <c r="E155" s="33"/>
      <c r="F155" s="35">
        <f>IF(+G155="Assigned", 2, +Total!$D$3)</f>
        <v>5</v>
      </c>
      <c r="G155" s="33" t="s">
        <v>99</v>
      </c>
    </row>
    <row r="156" spans="1:7" x14ac:dyDescent="0.35">
      <c r="A156" s="32">
        <v>10098</v>
      </c>
      <c r="B156" s="31" t="s">
        <v>9</v>
      </c>
      <c r="C156" s="32" t="s">
        <v>34</v>
      </c>
      <c r="D156" s="32" t="s">
        <v>56</v>
      </c>
      <c r="E156" s="33"/>
      <c r="F156" s="35">
        <f>IF(+G156="Assigned", 2, +Total!$E$3)</f>
        <v>5</v>
      </c>
      <c r="G156" s="33" t="s">
        <v>99</v>
      </c>
    </row>
    <row r="157" spans="1:7" x14ac:dyDescent="0.35">
      <c r="A157" s="34">
        <v>10144</v>
      </c>
      <c r="B157" s="31" t="s">
        <v>21</v>
      </c>
      <c r="C157" s="32" t="s">
        <v>34</v>
      </c>
      <c r="D157" s="32" t="s">
        <v>58</v>
      </c>
      <c r="E157" s="33">
        <f>+Total!$B$2</f>
        <v>1000</v>
      </c>
      <c r="F157" s="35">
        <f>IF(+G157="Assigned", 2, +Total!$B$3)</f>
        <v>15</v>
      </c>
      <c r="G157" s="33" t="s">
        <v>99</v>
      </c>
    </row>
    <row r="158" spans="1:7" x14ac:dyDescent="0.35">
      <c r="A158" s="34">
        <v>10014</v>
      </c>
      <c r="B158" s="31" t="s">
        <v>21</v>
      </c>
      <c r="C158" s="32" t="s">
        <v>34</v>
      </c>
      <c r="D158" s="37" t="s">
        <v>61</v>
      </c>
      <c r="E158" s="33">
        <f>+Total!$C$2</f>
        <v>250</v>
      </c>
      <c r="F158" s="35">
        <f>IF(+G158="Assigned", 2, +Total!$C$3)</f>
        <v>10</v>
      </c>
      <c r="G158" s="33" t="s">
        <v>99</v>
      </c>
    </row>
    <row r="159" spans="1:7" x14ac:dyDescent="0.35">
      <c r="A159" s="32">
        <v>10014</v>
      </c>
      <c r="B159" s="31" t="s">
        <v>21</v>
      </c>
      <c r="C159" s="32" t="s">
        <v>34</v>
      </c>
      <c r="D159" s="32" t="s">
        <v>57</v>
      </c>
      <c r="E159" s="33">
        <f>+Total!$D$2</f>
        <v>100</v>
      </c>
      <c r="F159" s="35">
        <f>IF(+G159="Assigned", 2, +Total!$D$3)</f>
        <v>5</v>
      </c>
      <c r="G159" s="33" t="s">
        <v>99</v>
      </c>
    </row>
    <row r="160" spans="1:7" x14ac:dyDescent="0.35">
      <c r="A160" s="32">
        <v>10014</v>
      </c>
      <c r="B160" s="31" t="s">
        <v>21</v>
      </c>
      <c r="C160" s="32" t="s">
        <v>34</v>
      </c>
      <c r="D160" s="32" t="s">
        <v>56</v>
      </c>
      <c r="E160" s="33"/>
      <c r="F160" s="35">
        <f>IF(+G160="Assigned", 2, +Total!$E$3)</f>
        <v>5</v>
      </c>
      <c r="G160" s="33" t="s">
        <v>99</v>
      </c>
    </row>
    <row r="161" spans="1:7" x14ac:dyDescent="0.35">
      <c r="A161" s="32">
        <v>10011</v>
      </c>
      <c r="B161" s="31" t="s">
        <v>36</v>
      </c>
      <c r="C161" s="32" t="s">
        <v>34</v>
      </c>
      <c r="D161" s="32" t="s">
        <v>57</v>
      </c>
      <c r="E161" s="35"/>
      <c r="F161" s="35">
        <f>IF(+G161="Assigned", 2, +Total!$D$3)</f>
        <v>5</v>
      </c>
      <c r="G161" s="33" t="s">
        <v>99</v>
      </c>
    </row>
    <row r="162" spans="1:7" x14ac:dyDescent="0.35">
      <c r="A162" s="32">
        <v>10011</v>
      </c>
      <c r="B162" s="31" t="s">
        <v>36</v>
      </c>
      <c r="C162" s="32" t="s">
        <v>34</v>
      </c>
      <c r="D162" s="32" t="s">
        <v>56</v>
      </c>
      <c r="E162" s="35"/>
      <c r="F162" s="35">
        <f>IF(+G162="Assigned", 2, +Total!$E$3)</f>
        <v>5</v>
      </c>
      <c r="G162" s="33" t="s">
        <v>99</v>
      </c>
    </row>
    <row r="163" spans="1:7" x14ac:dyDescent="0.35">
      <c r="A163" s="34">
        <v>10011</v>
      </c>
      <c r="B163" s="31" t="s">
        <v>38</v>
      </c>
      <c r="C163" s="32" t="s">
        <v>34</v>
      </c>
      <c r="D163" s="37" t="s">
        <v>61</v>
      </c>
      <c r="E163" s="35"/>
      <c r="F163" s="35">
        <f>IF(+G163="Assigned", 2, +Total!$C$3)</f>
        <v>10</v>
      </c>
      <c r="G163" s="33" t="s">
        <v>99</v>
      </c>
    </row>
    <row r="164" spans="1:7" x14ac:dyDescent="0.35">
      <c r="A164" s="34">
        <v>10040</v>
      </c>
      <c r="B164" s="31" t="s">
        <v>38</v>
      </c>
      <c r="C164" s="32" t="s">
        <v>0</v>
      </c>
      <c r="D164" s="32" t="s">
        <v>58</v>
      </c>
      <c r="E164" s="35"/>
      <c r="F164" s="35">
        <f>IF(+G164="Assigned", 2, +Total!$B$3)</f>
        <v>15</v>
      </c>
      <c r="G164" s="33" t="s">
        <v>99</v>
      </c>
    </row>
    <row r="165" spans="1:7" x14ac:dyDescent="0.35">
      <c r="A165" s="34">
        <v>10153</v>
      </c>
      <c r="B165" s="31" t="s">
        <v>37</v>
      </c>
      <c r="C165" s="32" t="s">
        <v>34</v>
      </c>
      <c r="D165" s="37" t="s">
        <v>61</v>
      </c>
      <c r="E165" s="33"/>
      <c r="F165" s="35">
        <f>IF(+G165="Assigned", 2, +Total!$C$3)</f>
        <v>10</v>
      </c>
      <c r="G165" s="33" t="s">
        <v>99</v>
      </c>
    </row>
    <row r="166" spans="1:7" x14ac:dyDescent="0.35">
      <c r="A166" s="32">
        <v>10153</v>
      </c>
      <c r="B166" s="31" t="s">
        <v>37</v>
      </c>
      <c r="C166" s="32" t="s">
        <v>34</v>
      </c>
      <c r="D166" s="32" t="s">
        <v>57</v>
      </c>
      <c r="E166" s="33"/>
      <c r="F166" s="35">
        <f>IF(+G166="Assigned", 2, +Total!$D$3)</f>
        <v>5</v>
      </c>
      <c r="G166" s="33" t="s">
        <v>99</v>
      </c>
    </row>
    <row r="167" spans="1:7" x14ac:dyDescent="0.35">
      <c r="A167" s="32">
        <v>10153</v>
      </c>
      <c r="B167" s="31" t="s">
        <v>37</v>
      </c>
      <c r="C167" s="32" t="s">
        <v>34</v>
      </c>
      <c r="D167" s="32" t="s">
        <v>56</v>
      </c>
      <c r="E167" s="39"/>
      <c r="F167" s="35">
        <f>IF(+G167="Assigned", 2, +Total!$E$3)</f>
        <v>5</v>
      </c>
      <c r="G167" s="33" t="s">
        <v>99</v>
      </c>
    </row>
    <row r="168" spans="1:7" x14ac:dyDescent="0.35">
      <c r="A168" s="34">
        <v>10053</v>
      </c>
      <c r="B168" s="31" t="s">
        <v>39</v>
      </c>
      <c r="C168" s="32" t="s">
        <v>34</v>
      </c>
      <c r="D168" s="37" t="s">
        <v>61</v>
      </c>
      <c r="E168" s="36"/>
      <c r="F168" s="35">
        <f>IF(+G168="Assigned", 2, +Total!$C$3)</f>
        <v>10</v>
      </c>
      <c r="G168" s="33" t="s">
        <v>99</v>
      </c>
    </row>
    <row r="169" spans="1:7" x14ac:dyDescent="0.35">
      <c r="A169" s="32">
        <v>10053</v>
      </c>
      <c r="B169" s="31" t="s">
        <v>39</v>
      </c>
      <c r="C169" s="32" t="s">
        <v>34</v>
      </c>
      <c r="D169" s="32" t="s">
        <v>57</v>
      </c>
      <c r="E169" s="36"/>
      <c r="F169" s="35">
        <f>IF(+G169="Assigned", 2, +Total!$D$3)</f>
        <v>5</v>
      </c>
      <c r="G169" s="33" t="s">
        <v>99</v>
      </c>
    </row>
    <row r="170" spans="1:7" x14ac:dyDescent="0.35">
      <c r="A170" s="32">
        <v>10053</v>
      </c>
      <c r="B170" s="31" t="s">
        <v>39</v>
      </c>
      <c r="C170" s="32" t="s">
        <v>34</v>
      </c>
      <c r="D170" s="32" t="s">
        <v>56</v>
      </c>
      <c r="E170" s="36"/>
      <c r="F170" s="35">
        <f>IF(+G170="Assigned", 2, +Total!$E$3)</f>
        <v>5</v>
      </c>
      <c r="G170" s="33" t="s">
        <v>99</v>
      </c>
    </row>
    <row r="171" spans="1:7" x14ac:dyDescent="0.35">
      <c r="A171" s="34">
        <v>10197</v>
      </c>
      <c r="B171" s="31" t="s">
        <v>22</v>
      </c>
      <c r="C171" s="32" t="s">
        <v>34</v>
      </c>
      <c r="D171" s="32" t="s">
        <v>58</v>
      </c>
      <c r="E171" s="33"/>
      <c r="F171" s="35">
        <f>IF(+G171="Assigned", 2, +Total!$B$3)</f>
        <v>15</v>
      </c>
      <c r="G171" s="33" t="s">
        <v>99</v>
      </c>
    </row>
    <row r="172" spans="1:7" x14ac:dyDescent="0.35">
      <c r="A172" s="34">
        <v>10027</v>
      </c>
      <c r="B172" s="31" t="s">
        <v>13</v>
      </c>
      <c r="C172" s="32" t="s">
        <v>34</v>
      </c>
      <c r="D172" s="32" t="s">
        <v>58</v>
      </c>
      <c r="E172" s="33"/>
      <c r="F172" s="35">
        <f>IF(+G172="Assigned", 2, +Total!$B$3)</f>
        <v>15</v>
      </c>
      <c r="G172" s="33" t="s">
        <v>99</v>
      </c>
    </row>
    <row r="173" spans="1:7" x14ac:dyDescent="0.35">
      <c r="A173" s="34">
        <v>10027</v>
      </c>
      <c r="B173" s="31" t="s">
        <v>13</v>
      </c>
      <c r="C173" s="32" t="s">
        <v>34</v>
      </c>
      <c r="D173" s="37" t="s">
        <v>61</v>
      </c>
      <c r="E173" s="33"/>
      <c r="F173" s="35">
        <f>IF(+G173="Assigned", 2, +Total!$C$3)</f>
        <v>10</v>
      </c>
      <c r="G173" s="33" t="s">
        <v>99</v>
      </c>
    </row>
    <row r="174" spans="1:7" x14ac:dyDescent="0.35">
      <c r="A174" s="32">
        <v>10027</v>
      </c>
      <c r="B174" s="31" t="s">
        <v>13</v>
      </c>
      <c r="C174" s="32" t="s">
        <v>34</v>
      </c>
      <c r="D174" s="32" t="s">
        <v>57</v>
      </c>
      <c r="E174" s="33"/>
      <c r="F174" s="35">
        <f>IF(+G174="Assigned", 2, +Total!$D$3)</f>
        <v>5</v>
      </c>
      <c r="G174" s="33" t="s">
        <v>99</v>
      </c>
    </row>
    <row r="175" spans="1:7" x14ac:dyDescent="0.35">
      <c r="A175" s="32">
        <v>10027</v>
      </c>
      <c r="B175" s="31" t="s">
        <v>13</v>
      </c>
      <c r="C175" s="32" t="s">
        <v>34</v>
      </c>
      <c r="D175" s="32" t="s">
        <v>56</v>
      </c>
      <c r="E175" s="33"/>
      <c r="F175" s="35">
        <f>IF(+G175="Assigned", 2, +Total!$E$3)</f>
        <v>5</v>
      </c>
      <c r="G175" s="33" t="s">
        <v>99</v>
      </c>
    </row>
    <row r="176" spans="1:7" x14ac:dyDescent="0.35">
      <c r="A176" s="32">
        <v>10092</v>
      </c>
      <c r="B176" s="31" t="s">
        <v>40</v>
      </c>
      <c r="C176" s="32" t="s">
        <v>34</v>
      </c>
      <c r="D176" s="32" t="s">
        <v>57</v>
      </c>
      <c r="E176" s="33"/>
      <c r="F176" s="35">
        <f>IF(+G176="Assigned", 2, +Total!$D$3)</f>
        <v>5</v>
      </c>
      <c r="G176" s="33" t="s">
        <v>99</v>
      </c>
    </row>
    <row r="177" spans="1:7" x14ac:dyDescent="0.35">
      <c r="A177" s="32">
        <v>10092</v>
      </c>
      <c r="B177" s="31" t="s">
        <v>40</v>
      </c>
      <c r="C177" s="32" t="s">
        <v>34</v>
      </c>
      <c r="D177" s="32" t="s">
        <v>56</v>
      </c>
      <c r="E177" s="33"/>
      <c r="F177" s="35">
        <f>IF(+G177="Assigned", 2, +Total!$E$3)</f>
        <v>5</v>
      </c>
      <c r="G177" s="33" t="s">
        <v>99</v>
      </c>
    </row>
    <row r="178" spans="1:7" x14ac:dyDescent="0.35">
      <c r="A178" s="34">
        <v>10052</v>
      </c>
      <c r="B178" s="31" t="s">
        <v>15</v>
      </c>
      <c r="C178" s="32" t="s">
        <v>34</v>
      </c>
      <c r="D178" s="32" t="s">
        <v>58</v>
      </c>
      <c r="E178" s="33"/>
      <c r="F178" s="35">
        <f>IF(+G178="Assigned", 2, +Total!$B$3)</f>
        <v>15</v>
      </c>
      <c r="G178" s="33" t="s">
        <v>99</v>
      </c>
    </row>
    <row r="179" spans="1:7" x14ac:dyDescent="0.35">
      <c r="A179" s="34">
        <v>10052</v>
      </c>
      <c r="B179" s="31" t="s">
        <v>15</v>
      </c>
      <c r="C179" s="32" t="s">
        <v>34</v>
      </c>
      <c r="D179" s="37" t="s">
        <v>61</v>
      </c>
      <c r="E179" s="33"/>
      <c r="F179" s="35">
        <f>IF(+G179="Assigned", 2, +Total!$C$3)</f>
        <v>10</v>
      </c>
      <c r="G179" s="33" t="s">
        <v>99</v>
      </c>
    </row>
    <row r="180" spans="1:7" x14ac:dyDescent="0.35">
      <c r="A180" s="32">
        <v>10233</v>
      </c>
      <c r="B180" s="32" t="s">
        <v>50</v>
      </c>
      <c r="C180" s="32" t="s">
        <v>34</v>
      </c>
      <c r="D180" s="32" t="s">
        <v>57</v>
      </c>
      <c r="E180" s="33"/>
      <c r="F180" s="35">
        <f>IF(+G180="Assigned", 2, +Total!$D$3)</f>
        <v>5</v>
      </c>
      <c r="G180" s="33" t="s">
        <v>99</v>
      </c>
    </row>
    <row r="181" spans="1:7" x14ac:dyDescent="0.35">
      <c r="A181" s="32">
        <v>10233</v>
      </c>
      <c r="B181" s="32" t="s">
        <v>50</v>
      </c>
      <c r="C181" s="32" t="s">
        <v>34</v>
      </c>
      <c r="D181" s="32" t="s">
        <v>56</v>
      </c>
      <c r="E181" s="33"/>
      <c r="F181" s="35">
        <f>IF(+G181="Assigned", 2, +Total!$E$3)</f>
        <v>5</v>
      </c>
      <c r="G181" s="33" t="s">
        <v>99</v>
      </c>
    </row>
    <row r="182" spans="1:7" x14ac:dyDescent="0.35">
      <c r="A182" s="34">
        <v>10174</v>
      </c>
      <c r="B182" s="31" t="s">
        <v>41</v>
      </c>
      <c r="C182" s="32" t="s">
        <v>34</v>
      </c>
      <c r="D182" s="37" t="s">
        <v>61</v>
      </c>
      <c r="E182" s="33"/>
      <c r="F182" s="35">
        <f>IF(+G182="Assigned", 2, +Total!$C$3)</f>
        <v>10</v>
      </c>
      <c r="G182" s="33" t="s">
        <v>99</v>
      </c>
    </row>
    <row r="183" spans="1:7" x14ac:dyDescent="0.35">
      <c r="A183" s="32">
        <v>10174</v>
      </c>
      <c r="B183" s="31" t="s">
        <v>41</v>
      </c>
      <c r="C183" s="32" t="s">
        <v>34</v>
      </c>
      <c r="D183" s="32" t="s">
        <v>56</v>
      </c>
      <c r="E183" s="33"/>
      <c r="F183" s="35">
        <f>IF(+G183="Assigned", 2, +Total!$E$3)</f>
        <v>5</v>
      </c>
      <c r="G183" s="33" t="s">
        <v>99</v>
      </c>
    </row>
    <row r="184" spans="1:7" x14ac:dyDescent="0.35">
      <c r="A184" s="34">
        <v>10007</v>
      </c>
      <c r="B184" s="31" t="s">
        <v>16</v>
      </c>
      <c r="C184" s="32" t="s">
        <v>34</v>
      </c>
      <c r="D184" s="32" t="s">
        <v>58</v>
      </c>
      <c r="E184" s="33"/>
      <c r="F184" s="35">
        <f>IF(+G184="Assigned", 2, +Total!$B$3)</f>
        <v>15</v>
      </c>
      <c r="G184" s="33" t="s">
        <v>99</v>
      </c>
    </row>
    <row r="185" spans="1:7" x14ac:dyDescent="0.35">
      <c r="A185" s="34">
        <v>10007</v>
      </c>
      <c r="B185" s="31" t="s">
        <v>16</v>
      </c>
      <c r="C185" s="32" t="s">
        <v>34</v>
      </c>
      <c r="D185" s="37" t="s">
        <v>61</v>
      </c>
      <c r="E185" s="33"/>
      <c r="F185" s="35">
        <f>IF(+G185="Assigned", 2, +Total!$C$3)</f>
        <v>10</v>
      </c>
      <c r="G185" s="33" t="s">
        <v>99</v>
      </c>
    </row>
    <row r="186" spans="1:7" x14ac:dyDescent="0.35">
      <c r="A186" s="32">
        <v>10007</v>
      </c>
      <c r="B186" s="31" t="s">
        <v>16</v>
      </c>
      <c r="C186" s="32" t="s">
        <v>34</v>
      </c>
      <c r="D186" s="32" t="s">
        <v>57</v>
      </c>
      <c r="E186" s="33"/>
      <c r="F186" s="35">
        <f>IF(+G186="Assigned", 2, +Total!$D$3)</f>
        <v>5</v>
      </c>
      <c r="G186" s="33" t="s">
        <v>99</v>
      </c>
    </row>
    <row r="187" spans="1:7" x14ac:dyDescent="0.35">
      <c r="A187" s="32">
        <v>10007</v>
      </c>
      <c r="B187" s="31" t="s">
        <v>16</v>
      </c>
      <c r="C187" s="32" t="s">
        <v>34</v>
      </c>
      <c r="D187" s="32" t="s">
        <v>56</v>
      </c>
      <c r="E187" s="33"/>
      <c r="F187" s="35">
        <f>IF(+G187="Assigned", 2, +Total!$E$3)</f>
        <v>5</v>
      </c>
      <c r="G187" s="33" t="s">
        <v>99</v>
      </c>
    </row>
    <row r="188" spans="1:7" x14ac:dyDescent="0.35">
      <c r="A188" s="32">
        <v>10206</v>
      </c>
      <c r="B188" s="32" t="s">
        <v>48</v>
      </c>
      <c r="C188" s="32" t="s">
        <v>34</v>
      </c>
      <c r="D188" s="32" t="s">
        <v>57</v>
      </c>
      <c r="E188" s="33"/>
      <c r="F188" s="35">
        <f>IF(+G188="Assigned", 2, +Total!$D$3)</f>
        <v>5</v>
      </c>
      <c r="G188" s="33" t="s">
        <v>99</v>
      </c>
    </row>
    <row r="189" spans="1:7" x14ac:dyDescent="0.35">
      <c r="A189" s="32">
        <v>10206</v>
      </c>
      <c r="B189" s="32" t="s">
        <v>48</v>
      </c>
      <c r="C189" s="32" t="s">
        <v>34</v>
      </c>
      <c r="D189" s="32" t="s">
        <v>56</v>
      </c>
      <c r="E189" s="33"/>
      <c r="F189" s="35">
        <f>IF(+G189="Assigned", 2, +Total!$E$3)</f>
        <v>5</v>
      </c>
      <c r="G189" s="33" t="s">
        <v>99</v>
      </c>
    </row>
    <row r="190" spans="1:7" x14ac:dyDescent="0.35">
      <c r="A190" s="34">
        <v>10104</v>
      </c>
      <c r="B190" s="31" t="s">
        <v>17</v>
      </c>
      <c r="C190" s="32" t="s">
        <v>34</v>
      </c>
      <c r="D190" s="32" t="s">
        <v>58</v>
      </c>
      <c r="E190" s="33"/>
      <c r="F190" s="35">
        <f>IF(+G190="Assigned", 2, +Total!$B$3)</f>
        <v>15</v>
      </c>
      <c r="G190" s="33" t="s">
        <v>99</v>
      </c>
    </row>
    <row r="191" spans="1:7" x14ac:dyDescent="0.35">
      <c r="A191" s="34">
        <v>10104</v>
      </c>
      <c r="B191" s="31" t="s">
        <v>17</v>
      </c>
      <c r="C191" s="32" t="s">
        <v>34</v>
      </c>
      <c r="D191" s="37" t="s">
        <v>61</v>
      </c>
      <c r="E191" s="33"/>
      <c r="F191" s="35">
        <f>IF(+G191="Assigned", 2, +Total!$C$3)</f>
        <v>10</v>
      </c>
      <c r="G191" s="33" t="s">
        <v>99</v>
      </c>
    </row>
    <row r="192" spans="1:7" x14ac:dyDescent="0.35">
      <c r="A192" s="34">
        <v>10004</v>
      </c>
      <c r="B192" s="31" t="s">
        <v>20</v>
      </c>
      <c r="C192" s="32" t="s">
        <v>34</v>
      </c>
      <c r="D192" s="32" t="s">
        <v>58</v>
      </c>
      <c r="E192" s="33">
        <f>+Total!$B$2</f>
        <v>1000</v>
      </c>
      <c r="F192" s="35">
        <f>IF(+G192="Assigned", 2, +Total!$B$3)</f>
        <v>15</v>
      </c>
      <c r="G192" s="33" t="s">
        <v>99</v>
      </c>
    </row>
    <row r="193" spans="1:7" x14ac:dyDescent="0.35">
      <c r="A193" s="34">
        <v>10004</v>
      </c>
      <c r="B193" s="31" t="s">
        <v>20</v>
      </c>
      <c r="C193" s="32" t="s">
        <v>34</v>
      </c>
      <c r="D193" s="37" t="s">
        <v>61</v>
      </c>
      <c r="E193" s="33"/>
      <c r="F193" s="35">
        <f>IF(+G193="Assigned", 2, +Total!$C$3)</f>
        <v>10</v>
      </c>
      <c r="G193" s="33" t="s">
        <v>99</v>
      </c>
    </row>
    <row r="194" spans="1:7" x14ac:dyDescent="0.35">
      <c r="A194" s="32">
        <v>10004</v>
      </c>
      <c r="B194" s="31" t="s">
        <v>20</v>
      </c>
      <c r="C194" s="32" t="s">
        <v>34</v>
      </c>
      <c r="D194" s="32" t="s">
        <v>57</v>
      </c>
      <c r="E194" s="33"/>
      <c r="F194" s="35">
        <f>IF(+G194="Assigned", 2, +Total!$D$3)</f>
        <v>5</v>
      </c>
      <c r="G194" s="33" t="s">
        <v>99</v>
      </c>
    </row>
    <row r="195" spans="1:7" x14ac:dyDescent="0.35">
      <c r="A195" s="32">
        <v>10004</v>
      </c>
      <c r="B195" s="31" t="s">
        <v>20</v>
      </c>
      <c r="C195" s="32" t="s">
        <v>34</v>
      </c>
      <c r="D195" s="32" t="s">
        <v>56</v>
      </c>
      <c r="E195" s="33"/>
      <c r="F195" s="35">
        <f>IF(+G195="Assigned", 2, +Total!$E$3)</f>
        <v>5</v>
      </c>
      <c r="G195" s="33" t="s">
        <v>99</v>
      </c>
    </row>
    <row r="196" spans="1:7" x14ac:dyDescent="0.35">
      <c r="A196" s="34">
        <v>10117</v>
      </c>
      <c r="B196" s="31" t="s">
        <v>18</v>
      </c>
      <c r="C196" s="32" t="s">
        <v>2</v>
      </c>
      <c r="D196" s="32" t="s">
        <v>58</v>
      </c>
      <c r="E196" s="33"/>
      <c r="F196" s="35">
        <f>IF(+G196="Assigned", 2, +Total!$B$3)</f>
        <v>15</v>
      </c>
      <c r="G196" s="33" t="s">
        <v>99</v>
      </c>
    </row>
    <row r="197" spans="1:7" x14ac:dyDescent="0.35">
      <c r="A197" s="34">
        <v>10117</v>
      </c>
      <c r="B197" s="31" t="s">
        <v>18</v>
      </c>
      <c r="C197" s="32" t="s">
        <v>2</v>
      </c>
      <c r="D197" s="37" t="s">
        <v>61</v>
      </c>
      <c r="E197" s="33"/>
      <c r="F197" s="35">
        <f>IF(+G197="Assigned", 2, +Total!$C$3)</f>
        <v>10</v>
      </c>
      <c r="G197" s="33" t="s">
        <v>99</v>
      </c>
    </row>
    <row r="198" spans="1:7" x14ac:dyDescent="0.35">
      <c r="A198" s="32">
        <v>10117</v>
      </c>
      <c r="B198" s="31" t="s">
        <v>18</v>
      </c>
      <c r="C198" s="32" t="s">
        <v>2</v>
      </c>
      <c r="D198" s="32" t="s">
        <v>57</v>
      </c>
      <c r="E198" s="33"/>
      <c r="F198" s="35">
        <f>IF(+G198="Assigned", 2, +Total!$D$3)</f>
        <v>5</v>
      </c>
      <c r="G198" s="33" t="s">
        <v>99</v>
      </c>
    </row>
    <row r="199" spans="1:7" x14ac:dyDescent="0.35">
      <c r="A199" s="32">
        <v>10117</v>
      </c>
      <c r="B199" s="31" t="s">
        <v>18</v>
      </c>
      <c r="C199" s="32" t="s">
        <v>2</v>
      </c>
      <c r="D199" s="32" t="s">
        <v>56</v>
      </c>
      <c r="E199" s="33"/>
      <c r="F199" s="35">
        <f>IF(+G199="Assigned", 2, +Total!$E$3)</f>
        <v>5</v>
      </c>
      <c r="G199" s="33" t="s">
        <v>99</v>
      </c>
    </row>
    <row r="200" spans="1:7" x14ac:dyDescent="0.35">
      <c r="A200" s="32">
        <v>10147</v>
      </c>
      <c r="B200" s="32" t="s">
        <v>51</v>
      </c>
      <c r="C200" s="32" t="s">
        <v>2</v>
      </c>
      <c r="D200" s="32" t="s">
        <v>56</v>
      </c>
      <c r="E200" s="33"/>
      <c r="F200" s="35">
        <f>IF(+G200="Assigned", 2, +Total!$E$3)</f>
        <v>5</v>
      </c>
      <c r="G200" s="33" t="s">
        <v>99</v>
      </c>
    </row>
    <row r="201" spans="1:7" x14ac:dyDescent="0.35">
      <c r="A201" s="32">
        <v>10076</v>
      </c>
      <c r="B201" s="32" t="s">
        <v>47</v>
      </c>
      <c r="C201" s="32" t="s">
        <v>2</v>
      </c>
      <c r="D201" s="32" t="s">
        <v>57</v>
      </c>
      <c r="E201" s="33"/>
      <c r="F201" s="35">
        <f>IF(+G201="Assigned", 2, +Total!$D$3)</f>
        <v>5</v>
      </c>
      <c r="G201" s="33" t="s">
        <v>99</v>
      </c>
    </row>
    <row r="202" spans="1:7" x14ac:dyDescent="0.35">
      <c r="A202" s="34">
        <v>10105</v>
      </c>
      <c r="B202" s="31" t="s">
        <v>35</v>
      </c>
      <c r="C202" s="32" t="s">
        <v>2</v>
      </c>
      <c r="D202" s="37" t="s">
        <v>61</v>
      </c>
      <c r="E202" s="33"/>
      <c r="F202" s="35">
        <f>IF(+G202="Assigned", 2, +Total!$C$3)</f>
        <v>10</v>
      </c>
      <c r="G202" s="33" t="s">
        <v>99</v>
      </c>
    </row>
    <row r="203" spans="1:7" x14ac:dyDescent="0.35">
      <c r="A203" s="32">
        <v>10017</v>
      </c>
      <c r="B203" s="32" t="s">
        <v>49</v>
      </c>
      <c r="C203" s="32" t="s">
        <v>2</v>
      </c>
      <c r="D203" s="32" t="s">
        <v>57</v>
      </c>
      <c r="E203" s="33"/>
      <c r="F203" s="35">
        <f>IF(+G203="Assigned", 2, +Total!$D$3)</f>
        <v>5</v>
      </c>
      <c r="G203" s="33" t="s">
        <v>99</v>
      </c>
    </row>
    <row r="204" spans="1:7" x14ac:dyDescent="0.35">
      <c r="A204" s="32">
        <v>10017</v>
      </c>
      <c r="B204" s="32" t="s">
        <v>49</v>
      </c>
      <c r="C204" s="32" t="s">
        <v>2</v>
      </c>
      <c r="D204" s="32" t="s">
        <v>56</v>
      </c>
      <c r="E204" s="33"/>
      <c r="F204" s="35">
        <f>IF(+G204="Assigned", 2, +Total!$E$3)</f>
        <v>5</v>
      </c>
      <c r="G204" s="33" t="s">
        <v>99</v>
      </c>
    </row>
    <row r="205" spans="1:7" x14ac:dyDescent="0.35">
      <c r="A205" s="34">
        <v>10098</v>
      </c>
      <c r="B205" s="31" t="s">
        <v>9</v>
      </c>
      <c r="C205" s="32" t="s">
        <v>2</v>
      </c>
      <c r="D205" s="32" t="s">
        <v>58</v>
      </c>
      <c r="E205" s="33"/>
      <c r="F205" s="35">
        <f>IF(+G205="Assigned", 2, +Total!$B$3)</f>
        <v>15</v>
      </c>
      <c r="G205" s="33" t="s">
        <v>99</v>
      </c>
    </row>
    <row r="206" spans="1:7" x14ac:dyDescent="0.35">
      <c r="A206" s="34">
        <v>10098</v>
      </c>
      <c r="B206" s="31" t="s">
        <v>9</v>
      </c>
      <c r="C206" s="32" t="s">
        <v>2</v>
      </c>
      <c r="D206" s="37" t="s">
        <v>61</v>
      </c>
      <c r="E206" s="33"/>
      <c r="F206" s="35">
        <f>IF(+G206="Assigned", 2, +Total!$C$3)</f>
        <v>10</v>
      </c>
      <c r="G206" s="33" t="s">
        <v>99</v>
      </c>
    </row>
    <row r="207" spans="1:7" x14ac:dyDescent="0.35">
      <c r="A207" s="32">
        <v>10098</v>
      </c>
      <c r="B207" s="31" t="s">
        <v>9</v>
      </c>
      <c r="C207" s="32" t="s">
        <v>2</v>
      </c>
      <c r="D207" s="32" t="s">
        <v>57</v>
      </c>
      <c r="E207" s="33"/>
      <c r="F207" s="35">
        <f>IF(+G207="Assigned", 2, +Total!$D$3)</f>
        <v>5</v>
      </c>
      <c r="G207" s="33" t="s">
        <v>99</v>
      </c>
    </row>
    <row r="208" spans="1:7" x14ac:dyDescent="0.35">
      <c r="A208" s="32">
        <v>10098</v>
      </c>
      <c r="B208" s="31" t="s">
        <v>9</v>
      </c>
      <c r="C208" s="32" t="s">
        <v>2</v>
      </c>
      <c r="D208" s="32" t="s">
        <v>56</v>
      </c>
      <c r="E208" s="33"/>
      <c r="F208" s="35">
        <f>IF(+G208="Assigned", 2, +Total!$E$3)</f>
        <v>5</v>
      </c>
      <c r="G208" s="33" t="s">
        <v>99</v>
      </c>
    </row>
    <row r="209" spans="1:7" x14ac:dyDescent="0.35">
      <c r="A209" s="34">
        <v>10014</v>
      </c>
      <c r="B209" s="31" t="s">
        <v>21</v>
      </c>
      <c r="C209" s="32" t="s">
        <v>2</v>
      </c>
      <c r="D209" s="32" t="s">
        <v>58</v>
      </c>
      <c r="E209" s="33"/>
      <c r="F209" s="35">
        <f>IF(+G209="Assigned", 2, +Total!$B$3)</f>
        <v>15</v>
      </c>
      <c r="G209" s="33" t="s">
        <v>99</v>
      </c>
    </row>
    <row r="210" spans="1:7" x14ac:dyDescent="0.35">
      <c r="A210" s="34">
        <v>10014</v>
      </c>
      <c r="B210" s="31" t="s">
        <v>21</v>
      </c>
      <c r="C210" s="32" t="s">
        <v>2</v>
      </c>
      <c r="D210" s="37" t="s">
        <v>61</v>
      </c>
      <c r="E210" s="33"/>
      <c r="F210" s="35">
        <f>IF(+G210="Assigned", 2, +Total!$C$3)</f>
        <v>10</v>
      </c>
      <c r="G210" s="33" t="s">
        <v>99</v>
      </c>
    </row>
    <row r="211" spans="1:7" x14ac:dyDescent="0.35">
      <c r="A211" s="32">
        <v>10014</v>
      </c>
      <c r="B211" s="31" t="s">
        <v>21</v>
      </c>
      <c r="C211" s="32" t="s">
        <v>2</v>
      </c>
      <c r="D211" s="32" t="s">
        <v>57</v>
      </c>
      <c r="E211" s="33"/>
      <c r="F211" s="35">
        <f>IF(+G211="Assigned", 2, +Total!$D$3)</f>
        <v>5</v>
      </c>
      <c r="G211" s="33" t="s">
        <v>99</v>
      </c>
    </row>
    <row r="212" spans="1:7" x14ac:dyDescent="0.35">
      <c r="A212" s="32">
        <v>10014</v>
      </c>
      <c r="B212" s="31" t="s">
        <v>21</v>
      </c>
      <c r="C212" s="32" t="s">
        <v>2</v>
      </c>
      <c r="D212" s="32" t="s">
        <v>56</v>
      </c>
      <c r="E212" s="33"/>
      <c r="F212" s="35">
        <f>IF(+G212="Assigned", 2, +Total!$E$3)</f>
        <v>5</v>
      </c>
      <c r="G212" s="33" t="s">
        <v>99</v>
      </c>
    </row>
    <row r="213" spans="1:7" x14ac:dyDescent="0.35">
      <c r="A213" s="32">
        <v>10011</v>
      </c>
      <c r="B213" s="31" t="s">
        <v>36</v>
      </c>
      <c r="C213" s="32" t="s">
        <v>2</v>
      </c>
      <c r="D213" s="32" t="s">
        <v>57</v>
      </c>
      <c r="E213" s="35"/>
      <c r="F213" s="35">
        <f>IF(+G213="Assigned", 2, +Total!$D$3)</f>
        <v>5</v>
      </c>
      <c r="G213" s="33" t="s">
        <v>99</v>
      </c>
    </row>
    <row r="214" spans="1:7" x14ac:dyDescent="0.35">
      <c r="A214" s="32">
        <v>10011</v>
      </c>
      <c r="B214" s="31" t="s">
        <v>36</v>
      </c>
      <c r="C214" s="32" t="s">
        <v>2</v>
      </c>
      <c r="D214" s="32" t="s">
        <v>56</v>
      </c>
      <c r="E214" s="33"/>
      <c r="F214" s="35">
        <f>IF(+G214="Assigned", 2, +Total!$E$3)</f>
        <v>5</v>
      </c>
      <c r="G214" s="33" t="s">
        <v>99</v>
      </c>
    </row>
    <row r="215" spans="1:7" x14ac:dyDescent="0.35">
      <c r="A215" s="34">
        <v>10011</v>
      </c>
      <c r="B215" s="31" t="s">
        <v>38</v>
      </c>
      <c r="C215" s="32" t="s">
        <v>2</v>
      </c>
      <c r="D215" s="37" t="s">
        <v>61</v>
      </c>
      <c r="E215" s="35"/>
      <c r="F215" s="35">
        <f>IF(+G215="Assigned", 2, +Total!$C$3)</f>
        <v>10</v>
      </c>
      <c r="G215" s="33" t="s">
        <v>99</v>
      </c>
    </row>
    <row r="216" spans="1:7" x14ac:dyDescent="0.35">
      <c r="A216" s="34">
        <v>10040</v>
      </c>
      <c r="B216" s="31" t="s">
        <v>38</v>
      </c>
      <c r="C216" s="32" t="s">
        <v>2</v>
      </c>
      <c r="D216" s="32" t="s">
        <v>58</v>
      </c>
      <c r="E216" s="35"/>
      <c r="F216" s="35">
        <f>IF(+G216="Assigned", 2, +Total!$B$3)</f>
        <v>15</v>
      </c>
      <c r="G216" s="33" t="s">
        <v>99</v>
      </c>
    </row>
    <row r="217" spans="1:7" x14ac:dyDescent="0.35">
      <c r="A217" s="32">
        <v>10153</v>
      </c>
      <c r="B217" s="31" t="s">
        <v>37</v>
      </c>
      <c r="C217" s="32" t="s">
        <v>2</v>
      </c>
      <c r="D217" s="32" t="s">
        <v>56</v>
      </c>
      <c r="E217" s="36"/>
      <c r="F217" s="35">
        <f>IF(+G217="Assigned", 2, +Total!$E$3)</f>
        <v>5</v>
      </c>
      <c r="G217" s="33" t="s">
        <v>99</v>
      </c>
    </row>
    <row r="218" spans="1:7" x14ac:dyDescent="0.35">
      <c r="A218" s="34">
        <v>10053</v>
      </c>
      <c r="B218" s="31" t="s">
        <v>39</v>
      </c>
      <c r="C218" s="32" t="s">
        <v>2</v>
      </c>
      <c r="D218" s="37" t="s">
        <v>61</v>
      </c>
      <c r="E218" s="36"/>
      <c r="F218" s="35">
        <f>IF(+G218="Assigned", 2, +Total!$C$3)</f>
        <v>10</v>
      </c>
      <c r="G218" s="33" t="s">
        <v>99</v>
      </c>
    </row>
    <row r="219" spans="1:7" x14ac:dyDescent="0.35">
      <c r="A219" s="32">
        <v>10053</v>
      </c>
      <c r="B219" s="31" t="s">
        <v>39</v>
      </c>
      <c r="C219" s="32" t="s">
        <v>2</v>
      </c>
      <c r="D219" s="32" t="s">
        <v>57</v>
      </c>
      <c r="E219" s="36"/>
      <c r="F219" s="35">
        <f>IF(+G219="Assigned", 2, +Total!$D$3)</f>
        <v>5</v>
      </c>
      <c r="G219" s="33" t="s">
        <v>99</v>
      </c>
    </row>
    <row r="220" spans="1:7" x14ac:dyDescent="0.35">
      <c r="A220" s="32">
        <v>10053</v>
      </c>
      <c r="B220" s="31" t="s">
        <v>39</v>
      </c>
      <c r="C220" s="32" t="s">
        <v>2</v>
      </c>
      <c r="D220" s="32" t="s">
        <v>56</v>
      </c>
      <c r="E220" s="36"/>
      <c r="F220" s="35">
        <f>IF(+G220="Assigned", 2, +Total!$E$3)</f>
        <v>5</v>
      </c>
      <c r="G220" s="33" t="s">
        <v>99</v>
      </c>
    </row>
    <row r="221" spans="1:7" x14ac:dyDescent="0.35">
      <c r="A221" s="34">
        <v>10197</v>
      </c>
      <c r="B221" s="31" t="s">
        <v>22</v>
      </c>
      <c r="C221" s="32" t="s">
        <v>2</v>
      </c>
      <c r="D221" s="32" t="s">
        <v>58</v>
      </c>
      <c r="E221" s="36"/>
      <c r="F221" s="35">
        <f>IF(+G221="Assigned", 2, +Total!$B$3)</f>
        <v>15</v>
      </c>
      <c r="G221" s="33" t="s">
        <v>99</v>
      </c>
    </row>
    <row r="222" spans="1:7" x14ac:dyDescent="0.35">
      <c r="A222" s="34">
        <v>10027</v>
      </c>
      <c r="B222" s="31" t="s">
        <v>13</v>
      </c>
      <c r="C222" s="32" t="s">
        <v>2</v>
      </c>
      <c r="D222" s="32" t="s">
        <v>58</v>
      </c>
      <c r="E222" s="33"/>
      <c r="F222" s="35">
        <f>IF(+G222="Assigned", 2, +Total!$B$3)</f>
        <v>15</v>
      </c>
      <c r="G222" s="33" t="s">
        <v>99</v>
      </c>
    </row>
    <row r="223" spans="1:7" x14ac:dyDescent="0.35">
      <c r="A223" s="34">
        <v>10027</v>
      </c>
      <c r="B223" s="31" t="s">
        <v>13</v>
      </c>
      <c r="C223" s="32" t="s">
        <v>2</v>
      </c>
      <c r="D223" s="37" t="s">
        <v>61</v>
      </c>
      <c r="E223" s="33"/>
      <c r="F223" s="35">
        <f>IF(+G223="Assigned", 2, +Total!$C$3)</f>
        <v>10</v>
      </c>
      <c r="G223" s="33" t="s">
        <v>99</v>
      </c>
    </row>
    <row r="224" spans="1:7" x14ac:dyDescent="0.35">
      <c r="A224" s="32">
        <v>10027</v>
      </c>
      <c r="B224" s="31" t="s">
        <v>13</v>
      </c>
      <c r="C224" s="32" t="s">
        <v>2</v>
      </c>
      <c r="D224" s="32" t="s">
        <v>57</v>
      </c>
      <c r="E224" s="33"/>
      <c r="F224" s="35">
        <f>IF(+G224="Assigned", 2, +Total!$D$3)</f>
        <v>5</v>
      </c>
      <c r="G224" s="33" t="s">
        <v>99</v>
      </c>
    </row>
    <row r="225" spans="1:7" x14ac:dyDescent="0.35">
      <c r="A225" s="32">
        <v>10027</v>
      </c>
      <c r="B225" s="31" t="s">
        <v>13</v>
      </c>
      <c r="C225" s="32" t="s">
        <v>2</v>
      </c>
      <c r="D225" s="32" t="s">
        <v>56</v>
      </c>
      <c r="E225" s="33"/>
      <c r="F225" s="35">
        <f>IF(+G225="Assigned", 2, +Total!$E$3)</f>
        <v>5</v>
      </c>
      <c r="G225" s="33" t="s">
        <v>99</v>
      </c>
    </row>
    <row r="226" spans="1:7" x14ac:dyDescent="0.35">
      <c r="A226" s="32">
        <v>10092</v>
      </c>
      <c r="B226" s="31" t="s">
        <v>40</v>
      </c>
      <c r="C226" s="32" t="s">
        <v>2</v>
      </c>
      <c r="D226" s="32" t="s">
        <v>57</v>
      </c>
      <c r="E226" s="33"/>
      <c r="F226" s="35">
        <f>IF(+G226="Assigned", 2, +Total!$D$3)</f>
        <v>5</v>
      </c>
      <c r="G226" s="33" t="s">
        <v>99</v>
      </c>
    </row>
    <row r="227" spans="1:7" x14ac:dyDescent="0.35">
      <c r="A227" s="32">
        <v>10092</v>
      </c>
      <c r="B227" s="31" t="s">
        <v>40</v>
      </c>
      <c r="C227" s="32" t="s">
        <v>2</v>
      </c>
      <c r="D227" s="32" t="s">
        <v>56</v>
      </c>
      <c r="E227" s="33"/>
      <c r="F227" s="35">
        <f>IF(+G227="Assigned", 2, +Total!$E$3)</f>
        <v>5</v>
      </c>
      <c r="G227" s="33" t="s">
        <v>99</v>
      </c>
    </row>
    <row r="228" spans="1:7" x14ac:dyDescent="0.35">
      <c r="A228" s="34">
        <v>10052</v>
      </c>
      <c r="B228" s="31" t="s">
        <v>15</v>
      </c>
      <c r="C228" s="32" t="s">
        <v>2</v>
      </c>
      <c r="D228" s="32" t="s">
        <v>58</v>
      </c>
      <c r="E228" s="33"/>
      <c r="F228" s="35">
        <f>IF(+G228="Assigned", 2, +Total!$B$3)</f>
        <v>15</v>
      </c>
      <c r="G228" s="33" t="s">
        <v>99</v>
      </c>
    </row>
    <row r="229" spans="1:7" x14ac:dyDescent="0.35">
      <c r="A229" s="34">
        <v>10052</v>
      </c>
      <c r="B229" s="31" t="s">
        <v>15</v>
      </c>
      <c r="C229" s="32" t="s">
        <v>2</v>
      </c>
      <c r="D229" s="37" t="s">
        <v>61</v>
      </c>
      <c r="E229" s="33"/>
      <c r="F229" s="35">
        <f>IF(+G229="Assigned", 2, +Total!$C$3)</f>
        <v>10</v>
      </c>
      <c r="G229" s="33" t="s">
        <v>99</v>
      </c>
    </row>
    <row r="230" spans="1:7" x14ac:dyDescent="0.35">
      <c r="A230" s="32">
        <v>10233</v>
      </c>
      <c r="B230" s="32" t="s">
        <v>50</v>
      </c>
      <c r="C230" s="32" t="s">
        <v>2</v>
      </c>
      <c r="D230" s="32" t="s">
        <v>57</v>
      </c>
      <c r="E230" s="33"/>
      <c r="F230" s="35">
        <f>IF(+G230="Assigned", 2, +Total!$D$3)</f>
        <v>5</v>
      </c>
      <c r="G230" s="33" t="s">
        <v>99</v>
      </c>
    </row>
    <row r="231" spans="1:7" x14ac:dyDescent="0.35">
      <c r="A231" s="34">
        <v>10174</v>
      </c>
      <c r="B231" s="31" t="s">
        <v>41</v>
      </c>
      <c r="C231" s="32" t="s">
        <v>2</v>
      </c>
      <c r="D231" s="37" t="s">
        <v>61</v>
      </c>
      <c r="E231" s="33"/>
      <c r="F231" s="35">
        <f>IF(+G231="Assigned", 2, +Total!$C$3)</f>
        <v>10</v>
      </c>
      <c r="G231" s="33" t="s">
        <v>99</v>
      </c>
    </row>
    <row r="232" spans="1:7" x14ac:dyDescent="0.35">
      <c r="A232" s="32">
        <v>10174</v>
      </c>
      <c r="B232" s="31" t="s">
        <v>41</v>
      </c>
      <c r="C232" s="32" t="s">
        <v>2</v>
      </c>
      <c r="D232" s="32" t="s">
        <v>56</v>
      </c>
      <c r="E232" s="33"/>
      <c r="F232" s="35">
        <f>IF(+G232="Assigned", 2, +Total!$E$3)</f>
        <v>5</v>
      </c>
      <c r="G232" s="33" t="s">
        <v>99</v>
      </c>
    </row>
    <row r="233" spans="1:7" x14ac:dyDescent="0.35">
      <c r="A233" s="34">
        <v>10007</v>
      </c>
      <c r="B233" s="31" t="s">
        <v>16</v>
      </c>
      <c r="C233" s="32" t="s">
        <v>2</v>
      </c>
      <c r="D233" s="32" t="s">
        <v>58</v>
      </c>
      <c r="E233" s="33"/>
      <c r="F233" s="35">
        <f>IF(+G233="Assigned", 2, +Total!$B$3)</f>
        <v>15</v>
      </c>
      <c r="G233" s="33" t="s">
        <v>99</v>
      </c>
    </row>
    <row r="234" spans="1:7" x14ac:dyDescent="0.35">
      <c r="A234" s="34">
        <v>10007</v>
      </c>
      <c r="B234" s="31" t="s">
        <v>16</v>
      </c>
      <c r="C234" s="32" t="s">
        <v>2</v>
      </c>
      <c r="D234" s="37" t="s">
        <v>61</v>
      </c>
      <c r="E234" s="33"/>
      <c r="F234" s="35">
        <f>IF(+G234="Assigned", 2, +Total!$C$3)</f>
        <v>10</v>
      </c>
      <c r="G234" s="33" t="s">
        <v>99</v>
      </c>
    </row>
    <row r="235" spans="1:7" x14ac:dyDescent="0.35">
      <c r="A235" s="32">
        <v>10007</v>
      </c>
      <c r="B235" s="31" t="s">
        <v>16</v>
      </c>
      <c r="C235" s="32" t="s">
        <v>2</v>
      </c>
      <c r="D235" s="32" t="s">
        <v>57</v>
      </c>
      <c r="E235" s="33"/>
      <c r="F235" s="35">
        <f>IF(+G235="Assigned", 2, +Total!$D$3)</f>
        <v>5</v>
      </c>
      <c r="G235" s="33" t="s">
        <v>99</v>
      </c>
    </row>
    <row r="236" spans="1:7" x14ac:dyDescent="0.35">
      <c r="A236" s="9">
        <v>10007</v>
      </c>
      <c r="B236" s="7" t="s">
        <v>16</v>
      </c>
      <c r="C236" s="9" t="s">
        <v>2</v>
      </c>
      <c r="D236" s="10" t="s">
        <v>56</v>
      </c>
      <c r="E236" s="41"/>
      <c r="F236" s="42">
        <f>IF(+G236="Assigned", 2, +Total!$E$3)</f>
        <v>5</v>
      </c>
      <c r="G236" s="33" t="s">
        <v>99</v>
      </c>
    </row>
    <row r="237" spans="1:7" x14ac:dyDescent="0.35">
      <c r="A237" s="9">
        <v>10206</v>
      </c>
      <c r="B237" s="9" t="s">
        <v>48</v>
      </c>
      <c r="C237" s="9" t="s">
        <v>2</v>
      </c>
      <c r="D237" s="10" t="s">
        <v>57</v>
      </c>
      <c r="E237" s="41"/>
      <c r="F237" s="42">
        <f>IF(+G237="Assigned", 2, +Total!$D$3)</f>
        <v>5</v>
      </c>
      <c r="G237" s="33" t="s">
        <v>99</v>
      </c>
    </row>
    <row r="238" spans="1:7" x14ac:dyDescent="0.35">
      <c r="A238" s="9">
        <v>10206</v>
      </c>
      <c r="B238" s="9" t="s">
        <v>48</v>
      </c>
      <c r="C238" s="9" t="s">
        <v>2</v>
      </c>
      <c r="D238" s="10" t="s">
        <v>56</v>
      </c>
      <c r="E238" s="41"/>
      <c r="F238" s="42">
        <f>IF(+G238="Assigned", 2, +Total!$E$3)</f>
        <v>5</v>
      </c>
      <c r="G238" s="33" t="s">
        <v>99</v>
      </c>
    </row>
    <row r="239" spans="1:7" x14ac:dyDescent="0.35">
      <c r="A239" s="8">
        <v>10104</v>
      </c>
      <c r="B239" s="7" t="s">
        <v>17</v>
      </c>
      <c r="C239" s="9" t="s">
        <v>2</v>
      </c>
      <c r="D239" s="10" t="s">
        <v>58</v>
      </c>
      <c r="E239" s="41"/>
      <c r="F239" s="42">
        <f>IF(+G239="Assigned", 2, +Total!$B$3)</f>
        <v>15</v>
      </c>
      <c r="G239" s="33" t="s">
        <v>99</v>
      </c>
    </row>
    <row r="240" spans="1:7" x14ac:dyDescent="0.35">
      <c r="A240" s="8">
        <v>10064</v>
      </c>
      <c r="B240" s="7" t="s">
        <v>19</v>
      </c>
      <c r="C240" s="9" t="s">
        <v>2</v>
      </c>
      <c r="D240" s="10" t="s">
        <v>58</v>
      </c>
      <c r="E240" s="41"/>
      <c r="F240" s="42">
        <f>IF(+G240="Assigned", 2, +Total!$B$3)</f>
        <v>15</v>
      </c>
      <c r="G240" s="33" t="s">
        <v>99</v>
      </c>
    </row>
    <row r="241" spans="1:7" x14ac:dyDescent="0.35">
      <c r="A241" s="8">
        <v>10004</v>
      </c>
      <c r="B241" s="7" t="s">
        <v>20</v>
      </c>
      <c r="C241" s="9" t="s">
        <v>2</v>
      </c>
      <c r="D241" s="10" t="s">
        <v>58</v>
      </c>
      <c r="E241" s="41">
        <f>+Total!$B$2</f>
        <v>1000</v>
      </c>
      <c r="F241" s="42">
        <f>IF(+G241="Assigned", 2, +Total!$B$3)</f>
        <v>15</v>
      </c>
      <c r="G241" s="33" t="s">
        <v>99</v>
      </c>
    </row>
    <row r="242" spans="1:7" x14ac:dyDescent="0.35">
      <c r="A242" s="8">
        <v>10004</v>
      </c>
      <c r="B242" s="7" t="s">
        <v>20</v>
      </c>
      <c r="C242" s="9" t="s">
        <v>2</v>
      </c>
      <c r="D242" s="40" t="s">
        <v>61</v>
      </c>
      <c r="E242" s="41"/>
      <c r="F242" s="42">
        <f>IF(+G242="Assigned", 2, +Total!$C$3)</f>
        <v>10</v>
      </c>
      <c r="G242" s="33" t="s">
        <v>99</v>
      </c>
    </row>
    <row r="243" spans="1:7" x14ac:dyDescent="0.35">
      <c r="A243" s="9">
        <v>10004</v>
      </c>
      <c r="B243" s="7" t="s">
        <v>20</v>
      </c>
      <c r="C243" s="9" t="s">
        <v>2</v>
      </c>
      <c r="D243" s="10" t="s">
        <v>56</v>
      </c>
      <c r="E243" s="41"/>
      <c r="F243" s="42">
        <f>IF(+G243="Assigned", 2, +Total!$E$3)</f>
        <v>5</v>
      </c>
      <c r="G243" s="33" t="s">
        <v>99</v>
      </c>
    </row>
    <row r="244" spans="1:7" x14ac:dyDescent="0.35">
      <c r="A244" s="9"/>
      <c r="B244" s="7"/>
      <c r="C244" s="9"/>
      <c r="D244" s="32"/>
      <c r="E244" s="33"/>
      <c r="F244" s="35"/>
      <c r="G244" s="33"/>
    </row>
    <row r="245" spans="1:7" x14ac:dyDescent="0.35">
      <c r="A245" s="8">
        <v>10011</v>
      </c>
      <c r="B245" s="7" t="s">
        <v>36</v>
      </c>
      <c r="C245" s="9" t="s">
        <v>4</v>
      </c>
      <c r="D245" s="40" t="s">
        <v>61</v>
      </c>
      <c r="E245" s="42"/>
      <c r="F245" s="42">
        <f>IF(+G245="Assigned", 2, +Total!$C$3)</f>
        <v>2</v>
      </c>
      <c r="G245" s="33" t="s">
        <v>60</v>
      </c>
    </row>
    <row r="246" spans="1:7" x14ac:dyDescent="0.35">
      <c r="A246" s="8">
        <v>10040</v>
      </c>
      <c r="B246" s="7" t="s">
        <v>10</v>
      </c>
      <c r="C246" s="9" t="s">
        <v>4</v>
      </c>
      <c r="D246" s="10" t="s">
        <v>58</v>
      </c>
      <c r="E246" s="42"/>
      <c r="F246" s="42">
        <f>IF(+G246="Assigned", 2, +Total!$B$3)</f>
        <v>2</v>
      </c>
      <c r="G246" s="33" t="s">
        <v>60</v>
      </c>
    </row>
    <row r="247" spans="1:7" x14ac:dyDescent="0.35">
      <c r="A247" s="8">
        <v>10008</v>
      </c>
      <c r="B247" s="7" t="s">
        <v>11</v>
      </c>
      <c r="C247" s="9" t="s">
        <v>0</v>
      </c>
      <c r="D247" s="10" t="s">
        <v>58</v>
      </c>
      <c r="E247" s="41"/>
      <c r="F247" s="42">
        <f>IF(+G247="Assigned", 2, +Total!$B$3)</f>
        <v>2</v>
      </c>
      <c r="G247" s="33" t="s">
        <v>60</v>
      </c>
    </row>
    <row r="248" spans="1:7" x14ac:dyDescent="0.35">
      <c r="A248" s="8">
        <v>10008</v>
      </c>
      <c r="B248" s="7" t="s">
        <v>11</v>
      </c>
      <c r="C248" s="9" t="s">
        <v>1</v>
      </c>
      <c r="D248" s="10" t="s">
        <v>58</v>
      </c>
      <c r="E248" s="41"/>
      <c r="F248" s="42">
        <f>IF(+G248="Assigned", 2, +Total!$B$3)</f>
        <v>2</v>
      </c>
      <c r="G248" s="33" t="s">
        <v>60</v>
      </c>
    </row>
    <row r="249" spans="1:7" x14ac:dyDescent="0.35">
      <c r="A249" s="8">
        <v>10008</v>
      </c>
      <c r="B249" s="7" t="s">
        <v>11</v>
      </c>
      <c r="C249" s="9" t="s">
        <v>2</v>
      </c>
      <c r="D249" s="10" t="s">
        <v>58</v>
      </c>
      <c r="E249" s="41"/>
      <c r="F249" s="42">
        <f>IF(+G249="Assigned", 2, +Total!$B$3)</f>
        <v>2</v>
      </c>
      <c r="G249" s="33" t="s">
        <v>60</v>
      </c>
    </row>
    <row r="250" spans="1:7" x14ac:dyDescent="0.35">
      <c r="A250" s="8">
        <v>10008</v>
      </c>
      <c r="B250" s="7" t="s">
        <v>11</v>
      </c>
      <c r="C250" s="9" t="s">
        <v>3</v>
      </c>
      <c r="D250" s="10" t="s">
        <v>58</v>
      </c>
      <c r="E250" s="41"/>
      <c r="F250" s="42">
        <f>IF(+G250="Assigned", 2, +Total!$B$3)</f>
        <v>2</v>
      </c>
      <c r="G250" s="33" t="s">
        <v>60</v>
      </c>
    </row>
    <row r="251" spans="1:7" x14ac:dyDescent="0.35">
      <c r="A251" s="8">
        <v>10008</v>
      </c>
      <c r="B251" s="7" t="s">
        <v>11</v>
      </c>
      <c r="C251" s="9" t="s">
        <v>4</v>
      </c>
      <c r="D251" s="10" t="s">
        <v>58</v>
      </c>
      <c r="E251" s="41"/>
      <c r="F251" s="42">
        <f>IF(+G251="Assigned", 2, +Total!$B$3)</f>
        <v>2</v>
      </c>
      <c r="G251" s="33" t="s">
        <v>60</v>
      </c>
    </row>
    <row r="252" spans="1:7" x14ac:dyDescent="0.35">
      <c r="A252" s="8">
        <v>10008</v>
      </c>
      <c r="B252" s="7" t="s">
        <v>11</v>
      </c>
      <c r="C252" s="9" t="s">
        <v>2</v>
      </c>
      <c r="D252" s="40" t="s">
        <v>61</v>
      </c>
      <c r="E252" s="41"/>
      <c r="F252" s="42">
        <f>IF(+G252="Assigned", 2, +Total!$C$3)</f>
        <v>2</v>
      </c>
      <c r="G252" s="33" t="s">
        <v>60</v>
      </c>
    </row>
    <row r="253" spans="1:7" x14ac:dyDescent="0.35">
      <c r="A253" s="8">
        <v>10081</v>
      </c>
      <c r="B253" s="7" t="s">
        <v>12</v>
      </c>
      <c r="C253" s="9" t="s">
        <v>0</v>
      </c>
      <c r="D253" s="10" t="s">
        <v>58</v>
      </c>
      <c r="E253" s="41"/>
      <c r="F253" s="42">
        <f>IF(+G253="Assigned", 2, +Total!$B$3)</f>
        <v>2</v>
      </c>
      <c r="G253" s="33" t="s">
        <v>60</v>
      </c>
    </row>
    <row r="254" spans="1:7" x14ac:dyDescent="0.35">
      <c r="A254" s="8">
        <v>10081</v>
      </c>
      <c r="B254" s="7" t="s">
        <v>12</v>
      </c>
      <c r="C254" s="9" t="s">
        <v>1</v>
      </c>
      <c r="D254" s="10" t="s">
        <v>58</v>
      </c>
      <c r="E254" s="41"/>
      <c r="F254" s="42">
        <f>IF(+G254="Assigned", 2, +Total!$B$3)</f>
        <v>2</v>
      </c>
      <c r="G254" s="33" t="s">
        <v>60</v>
      </c>
    </row>
    <row r="255" spans="1:7" x14ac:dyDescent="0.35">
      <c r="A255" s="8">
        <v>10081</v>
      </c>
      <c r="B255" s="7" t="s">
        <v>12</v>
      </c>
      <c r="C255" s="9" t="s">
        <v>2</v>
      </c>
      <c r="D255" s="10" t="s">
        <v>58</v>
      </c>
      <c r="E255" s="41"/>
      <c r="F255" s="42">
        <f>IF(+G255="Assigned", 2, +Total!$B$3)</f>
        <v>2</v>
      </c>
      <c r="G255" s="33" t="s">
        <v>60</v>
      </c>
    </row>
    <row r="256" spans="1:7" x14ac:dyDescent="0.35">
      <c r="A256" s="8">
        <v>10081</v>
      </c>
      <c r="B256" s="7" t="s">
        <v>12</v>
      </c>
      <c r="C256" s="9" t="s">
        <v>3</v>
      </c>
      <c r="D256" s="10" t="s">
        <v>58</v>
      </c>
      <c r="E256" s="41"/>
      <c r="F256" s="42">
        <f>IF(+G256="Assigned", 2, +Total!$B$3)</f>
        <v>2</v>
      </c>
      <c r="G256" s="33" t="s">
        <v>60</v>
      </c>
    </row>
    <row r="257" spans="1:7" x14ac:dyDescent="0.35">
      <c r="A257" s="8">
        <v>10081</v>
      </c>
      <c r="B257" s="7" t="s">
        <v>12</v>
      </c>
      <c r="C257" s="9" t="s">
        <v>4</v>
      </c>
      <c r="D257" s="10" t="s">
        <v>58</v>
      </c>
      <c r="E257" s="41"/>
      <c r="F257" s="42">
        <f>IF(+G257="Assigned", 2, +Total!$B$3)</f>
        <v>2</v>
      </c>
      <c r="G257" s="33" t="s">
        <v>60</v>
      </c>
    </row>
    <row r="258" spans="1:7" x14ac:dyDescent="0.35">
      <c r="A258" s="8">
        <v>10009</v>
      </c>
      <c r="B258" s="7" t="s">
        <v>14</v>
      </c>
      <c r="C258" s="9" t="s">
        <v>0</v>
      </c>
      <c r="D258" s="10" t="s">
        <v>58</v>
      </c>
      <c r="E258" s="41"/>
      <c r="F258" s="42">
        <f>IF(+G258="Assigned", 2, +Total!$B$3)</f>
        <v>2</v>
      </c>
      <c r="G258" s="33" t="s">
        <v>60</v>
      </c>
    </row>
    <row r="259" spans="1:7" x14ac:dyDescent="0.35">
      <c r="A259" s="8">
        <v>10009</v>
      </c>
      <c r="B259" s="7" t="s">
        <v>14</v>
      </c>
      <c r="C259" s="9" t="s">
        <v>1</v>
      </c>
      <c r="D259" s="10" t="s">
        <v>58</v>
      </c>
      <c r="E259" s="41"/>
      <c r="F259" s="42">
        <f>IF(+G259="Assigned", 2, +Total!$B$3)</f>
        <v>2</v>
      </c>
      <c r="G259" s="33" t="s">
        <v>60</v>
      </c>
    </row>
    <row r="260" spans="1:7" x14ac:dyDescent="0.35">
      <c r="A260" s="8">
        <v>10009</v>
      </c>
      <c r="B260" s="7" t="s">
        <v>14</v>
      </c>
      <c r="C260" s="9" t="s">
        <v>2</v>
      </c>
      <c r="D260" s="10" t="s">
        <v>58</v>
      </c>
      <c r="E260" s="41"/>
      <c r="F260" s="42">
        <f>IF(+G260="Assigned", 2, +Total!$B$3)</f>
        <v>2</v>
      </c>
      <c r="G260" s="33" t="s">
        <v>60</v>
      </c>
    </row>
    <row r="261" spans="1:7" x14ac:dyDescent="0.35">
      <c r="A261" s="8">
        <v>10009</v>
      </c>
      <c r="B261" s="7" t="s">
        <v>14</v>
      </c>
      <c r="C261" s="9" t="s">
        <v>3</v>
      </c>
      <c r="D261" s="10" t="s">
        <v>58</v>
      </c>
      <c r="E261" s="41"/>
      <c r="F261" s="42">
        <f>IF(+G261="Assigned", 2, +Total!$B$3)</f>
        <v>2</v>
      </c>
      <c r="G261" s="33" t="s">
        <v>60</v>
      </c>
    </row>
    <row r="262" spans="1:7" x14ac:dyDescent="0.35">
      <c r="A262" s="8">
        <v>10009</v>
      </c>
      <c r="B262" s="7" t="s">
        <v>14</v>
      </c>
      <c r="C262" s="9" t="s">
        <v>4</v>
      </c>
      <c r="D262" s="10" t="s">
        <v>58</v>
      </c>
      <c r="E262" s="41"/>
      <c r="F262" s="42">
        <f>IF(+G262="Assigned", 2, +Total!$B$3)</f>
        <v>2</v>
      </c>
      <c r="G262" s="33" t="s">
        <v>60</v>
      </c>
    </row>
    <row r="263" spans="1:7" x14ac:dyDescent="0.35">
      <c r="A263" s="8">
        <v>10009</v>
      </c>
      <c r="B263" s="7" t="s">
        <v>14</v>
      </c>
      <c r="C263" s="9" t="s">
        <v>4</v>
      </c>
      <c r="D263" s="40" t="s">
        <v>61</v>
      </c>
      <c r="E263" s="41"/>
      <c r="F263" s="42">
        <f>IF(+G263="Assigned", 2, +Total!$C$3)</f>
        <v>2</v>
      </c>
      <c r="G263" s="33" t="s">
        <v>60</v>
      </c>
    </row>
    <row r="264" spans="1:7" x14ac:dyDescent="0.35">
      <c r="A264" s="8">
        <v>10009</v>
      </c>
      <c r="B264" s="7" t="s">
        <v>14</v>
      </c>
      <c r="C264" s="9" t="s">
        <v>1</v>
      </c>
      <c r="D264" s="40" t="s">
        <v>61</v>
      </c>
      <c r="E264" s="41"/>
      <c r="F264" s="42">
        <f>IF(+G264="Assigned", 2, +Total!$C$3)</f>
        <v>2</v>
      </c>
      <c r="G264" s="33" t="s">
        <v>60</v>
      </c>
    </row>
    <row r="265" spans="1:7" x14ac:dyDescent="0.35">
      <c r="A265" s="8">
        <v>10009</v>
      </c>
      <c r="B265" s="7" t="s">
        <v>14</v>
      </c>
      <c r="C265" s="9" t="s">
        <v>2</v>
      </c>
      <c r="D265" s="40" t="s">
        <v>61</v>
      </c>
      <c r="E265" s="41"/>
      <c r="F265" s="42">
        <f>IF(+G265="Assigned", 2, +Total!$C$3)</f>
        <v>2</v>
      </c>
      <c r="G265" s="33" t="s">
        <v>60</v>
      </c>
    </row>
    <row r="266" spans="1:7" x14ac:dyDescent="0.35">
      <c r="A266" s="8">
        <v>10009</v>
      </c>
      <c r="B266" s="7" t="s">
        <v>14</v>
      </c>
      <c r="C266" s="9" t="s">
        <v>3</v>
      </c>
      <c r="D266" s="40" t="s">
        <v>61</v>
      </c>
      <c r="E266" s="41"/>
      <c r="F266" s="42">
        <f>IF(+G266="Assigned", 2, +Total!$C$3)</f>
        <v>2</v>
      </c>
      <c r="G266" s="33" t="s">
        <v>60</v>
      </c>
    </row>
    <row r="267" spans="1:7" x14ac:dyDescent="0.35">
      <c r="A267" s="8">
        <v>10009</v>
      </c>
      <c r="B267" s="7" t="s">
        <v>14</v>
      </c>
      <c r="C267" s="9" t="s">
        <v>34</v>
      </c>
      <c r="D267" s="40" t="s">
        <v>61</v>
      </c>
      <c r="E267" s="41"/>
      <c r="F267" s="42">
        <f>IF(+G267="Assigned", 2, +Total!$C$3)</f>
        <v>2</v>
      </c>
      <c r="G267" s="33" t="s">
        <v>60</v>
      </c>
    </row>
    <row r="268" spans="1:7" x14ac:dyDescent="0.35">
      <c r="A268" s="9">
        <v>10009</v>
      </c>
      <c r="B268" s="7" t="s">
        <v>14</v>
      </c>
      <c r="C268" s="9" t="s">
        <v>34</v>
      </c>
      <c r="D268" s="10" t="s">
        <v>56</v>
      </c>
      <c r="E268" s="41"/>
      <c r="F268" s="42">
        <f>IF(+G268="Assigned", 2, +Total!$E$3)</f>
        <v>2</v>
      </c>
      <c r="G268" s="33" t="s">
        <v>60</v>
      </c>
    </row>
    <row r="269" spans="1:7" x14ac:dyDescent="0.35">
      <c r="A269" s="8">
        <v>10092</v>
      </c>
      <c r="B269" s="7" t="s">
        <v>40</v>
      </c>
      <c r="C269" s="9" t="s">
        <v>1</v>
      </c>
      <c r="D269" s="40" t="s">
        <v>61</v>
      </c>
      <c r="E269" s="41"/>
      <c r="F269" s="42">
        <f>IF(+G269="Assigned", 2, +Total!$C$3)</f>
        <v>2</v>
      </c>
      <c r="G269" s="33" t="s">
        <v>60</v>
      </c>
    </row>
    <row r="270" spans="1:7" x14ac:dyDescent="0.35">
      <c r="A270" s="8">
        <v>10092</v>
      </c>
      <c r="B270" s="7" t="s">
        <v>40</v>
      </c>
      <c r="C270" s="9" t="s">
        <v>34</v>
      </c>
      <c r="D270" s="40" t="s">
        <v>61</v>
      </c>
      <c r="E270" s="41"/>
      <c r="F270" s="42">
        <f>IF(+G270="Assigned", 2, +Total!$C$3)</f>
        <v>2</v>
      </c>
      <c r="G270" s="33" t="s">
        <v>60</v>
      </c>
    </row>
    <row r="271" spans="1:7" x14ac:dyDescent="0.35">
      <c r="A271" s="8">
        <v>10092</v>
      </c>
      <c r="B271" s="7" t="s">
        <v>40</v>
      </c>
      <c r="C271" s="9" t="s">
        <v>2</v>
      </c>
      <c r="D271" s="40" t="s">
        <v>61</v>
      </c>
      <c r="E271" s="41"/>
      <c r="F271" s="42">
        <f>IF(+G271="Assigned", 2, +Total!$C$3)</f>
        <v>2</v>
      </c>
      <c r="G271" s="33" t="s">
        <v>60</v>
      </c>
    </row>
    <row r="272" spans="1:7" x14ac:dyDescent="0.35">
      <c r="A272" s="8">
        <v>10092</v>
      </c>
      <c r="B272" s="7" t="s">
        <v>40</v>
      </c>
      <c r="C272" s="9" t="s">
        <v>3</v>
      </c>
      <c r="D272" s="40" t="s">
        <v>61</v>
      </c>
      <c r="E272" s="41"/>
      <c r="F272" s="42">
        <f>IF(+G272="Assigned", 2, +Total!$C$3)</f>
        <v>2</v>
      </c>
      <c r="G272" s="33" t="s">
        <v>60</v>
      </c>
    </row>
    <row r="273" spans="1:16" x14ac:dyDescent="0.35">
      <c r="A273" s="8">
        <v>10092</v>
      </c>
      <c r="B273" s="7" t="s">
        <v>40</v>
      </c>
      <c r="C273" s="9" t="s">
        <v>4</v>
      </c>
      <c r="D273" s="40" t="s">
        <v>61</v>
      </c>
      <c r="E273" s="41"/>
      <c r="F273" s="42">
        <f>IF(+G273="Assigned", 2, +Total!$C$3)</f>
        <v>2</v>
      </c>
      <c r="G273" s="33" t="s">
        <v>60</v>
      </c>
    </row>
    <row r="274" spans="1:16" x14ac:dyDescent="0.35">
      <c r="A274" s="9">
        <v>10052</v>
      </c>
      <c r="B274" s="7" t="s">
        <v>15</v>
      </c>
      <c r="C274" s="9" t="s">
        <v>2</v>
      </c>
      <c r="D274" s="10" t="s">
        <v>57</v>
      </c>
      <c r="E274" s="41"/>
      <c r="F274" s="42">
        <f>IF(+G274="Assigned", 2, +Total!$D$3)</f>
        <v>2</v>
      </c>
      <c r="G274" s="33" t="s">
        <v>60</v>
      </c>
    </row>
    <row r="275" spans="1:16" x14ac:dyDescent="0.35">
      <c r="A275" s="9">
        <v>10052</v>
      </c>
      <c r="B275" s="7" t="s">
        <v>15</v>
      </c>
      <c r="C275" s="9" t="s">
        <v>3</v>
      </c>
      <c r="D275" s="10" t="s">
        <v>57</v>
      </c>
      <c r="E275" s="41"/>
      <c r="F275" s="42">
        <f>IF(+G275="Assigned", 2, +Total!$D$3)</f>
        <v>2</v>
      </c>
      <c r="G275" s="33" t="s">
        <v>60</v>
      </c>
      <c r="H275" s="6"/>
      <c r="I275" s="6"/>
      <c r="J275" s="6"/>
      <c r="K275" s="6"/>
      <c r="L275" s="6"/>
      <c r="M275" s="6"/>
      <c r="N275" s="6"/>
      <c r="O275" s="6"/>
      <c r="P275" s="6"/>
    </row>
    <row r="276" spans="1:16" x14ac:dyDescent="0.35">
      <c r="A276" s="9">
        <v>10052</v>
      </c>
      <c r="B276" s="7" t="s">
        <v>15</v>
      </c>
      <c r="C276" s="9" t="s">
        <v>4</v>
      </c>
      <c r="D276" s="10" t="s">
        <v>57</v>
      </c>
      <c r="E276" s="41"/>
      <c r="F276" s="42">
        <f>IF(+G276="Assigned", 2, +Total!$D$3)</f>
        <v>2</v>
      </c>
      <c r="G276" s="33" t="s">
        <v>60</v>
      </c>
    </row>
    <row r="277" spans="1:16" x14ac:dyDescent="0.35">
      <c r="A277" s="8">
        <v>10051</v>
      </c>
      <c r="B277" s="7" t="s">
        <v>43</v>
      </c>
      <c r="C277" s="9" t="s">
        <v>1</v>
      </c>
      <c r="D277" s="40" t="s">
        <v>61</v>
      </c>
      <c r="E277" s="41"/>
      <c r="F277" s="42">
        <f>IF(+G277="Assigned", 2, +Total!$C$3)</f>
        <v>2</v>
      </c>
      <c r="G277" s="33" t="s">
        <v>60</v>
      </c>
    </row>
    <row r="278" spans="1:16" x14ac:dyDescent="0.35">
      <c r="A278" s="9">
        <v>10051</v>
      </c>
      <c r="B278" s="7" t="s">
        <v>43</v>
      </c>
      <c r="C278" s="9" t="s">
        <v>0</v>
      </c>
      <c r="D278" s="10" t="s">
        <v>57</v>
      </c>
      <c r="E278" s="41"/>
      <c r="F278" s="42">
        <f>IF(+G278="Assigned", 2, +Total!$D$3)</f>
        <v>2</v>
      </c>
      <c r="G278" s="33" t="s">
        <v>60</v>
      </c>
    </row>
    <row r="279" spans="1:16" x14ac:dyDescent="0.35">
      <c r="A279" s="9">
        <v>10051</v>
      </c>
      <c r="B279" s="7" t="s">
        <v>43</v>
      </c>
      <c r="C279" s="9" t="s">
        <v>1</v>
      </c>
      <c r="D279" s="10" t="s">
        <v>57</v>
      </c>
      <c r="E279" s="41"/>
      <c r="F279" s="42">
        <f>IF(+G279="Assigned", 2, +Total!$D$3)</f>
        <v>2</v>
      </c>
      <c r="G279" s="33" t="s">
        <v>60</v>
      </c>
    </row>
    <row r="280" spans="1:16" x14ac:dyDescent="0.35">
      <c r="A280" s="9">
        <v>10051</v>
      </c>
      <c r="B280" s="7" t="s">
        <v>43</v>
      </c>
      <c r="C280" s="9" t="s">
        <v>2</v>
      </c>
      <c r="D280" s="10" t="s">
        <v>57</v>
      </c>
      <c r="E280" s="41"/>
      <c r="F280" s="42">
        <f>IF(+G280="Assigned", 2, +Total!$D$3)</f>
        <v>2</v>
      </c>
      <c r="G280" s="33" t="s">
        <v>60</v>
      </c>
    </row>
    <row r="281" spans="1:16" x14ac:dyDescent="0.35">
      <c r="A281" s="9">
        <v>10051</v>
      </c>
      <c r="B281" s="7" t="s">
        <v>43</v>
      </c>
      <c r="C281" s="9" t="s">
        <v>3</v>
      </c>
      <c r="D281" s="10" t="s">
        <v>57</v>
      </c>
      <c r="E281" s="41"/>
      <c r="F281" s="42">
        <f>IF(+G281="Assigned", 2, +Total!$D$3)</f>
        <v>2</v>
      </c>
      <c r="G281" s="33" t="s">
        <v>60</v>
      </c>
    </row>
    <row r="282" spans="1:16" x14ac:dyDescent="0.35">
      <c r="A282" s="9">
        <v>10051</v>
      </c>
      <c r="B282" s="7" t="s">
        <v>43</v>
      </c>
      <c r="C282" s="9" t="s">
        <v>4</v>
      </c>
      <c r="D282" s="10" t="s">
        <v>57</v>
      </c>
      <c r="E282" s="41"/>
      <c r="F282" s="42">
        <f>IF(+G282="Assigned", 2, +Total!$D$3)</f>
        <v>2</v>
      </c>
      <c r="G282" s="33" t="s">
        <v>60</v>
      </c>
    </row>
    <row r="283" spans="1:16" x14ac:dyDescent="0.35">
      <c r="A283" s="8">
        <v>10177</v>
      </c>
      <c r="B283" s="7" t="s">
        <v>30</v>
      </c>
      <c r="C283" s="9" t="s">
        <v>0</v>
      </c>
      <c r="D283" s="10" t="s">
        <v>58</v>
      </c>
      <c r="E283" s="41"/>
      <c r="F283" s="42">
        <f>IF(+G283="Assigned", 2, +Total!$B$3)</f>
        <v>2</v>
      </c>
      <c r="G283" s="33" t="s">
        <v>60</v>
      </c>
    </row>
    <row r="284" spans="1:16" x14ac:dyDescent="0.35">
      <c r="A284" s="8">
        <v>10177</v>
      </c>
      <c r="B284" s="7" t="s">
        <v>30</v>
      </c>
      <c r="C284" s="9" t="s">
        <v>2</v>
      </c>
      <c r="D284" s="10" t="s">
        <v>58</v>
      </c>
      <c r="E284" s="41"/>
      <c r="F284" s="42">
        <f>IF(+G284="Assigned", 2, +Total!$B$3)</f>
        <v>2</v>
      </c>
      <c r="G284" s="33" t="s">
        <v>60</v>
      </c>
    </row>
    <row r="285" spans="1:16" x14ac:dyDescent="0.35">
      <c r="A285" s="8">
        <v>10177</v>
      </c>
      <c r="B285" s="7" t="s">
        <v>30</v>
      </c>
      <c r="C285" s="9" t="s">
        <v>1</v>
      </c>
      <c r="D285" s="10" t="s">
        <v>58</v>
      </c>
      <c r="E285" s="41"/>
      <c r="F285" s="42">
        <f>IF(+G285="Assigned", 2, +Total!$B$3)</f>
        <v>2</v>
      </c>
      <c r="G285" s="33" t="s">
        <v>60</v>
      </c>
    </row>
    <row r="286" spans="1:16" x14ac:dyDescent="0.35">
      <c r="A286" s="8">
        <v>10177</v>
      </c>
      <c r="B286" s="7" t="s">
        <v>30</v>
      </c>
      <c r="C286" s="9" t="s">
        <v>3</v>
      </c>
      <c r="D286" s="10" t="s">
        <v>58</v>
      </c>
      <c r="E286" s="41"/>
      <c r="F286" s="42">
        <f>IF(+G286="Assigned", 2, +Total!$B$3)</f>
        <v>2</v>
      </c>
      <c r="G286" s="33" t="s">
        <v>60</v>
      </c>
    </row>
    <row r="287" spans="1:16" x14ac:dyDescent="0.35">
      <c r="A287" s="8">
        <v>10177</v>
      </c>
      <c r="B287" s="7" t="s">
        <v>30</v>
      </c>
      <c r="C287" s="9" t="s">
        <v>4</v>
      </c>
      <c r="D287" s="10" t="s">
        <v>58</v>
      </c>
      <c r="E287" s="41"/>
      <c r="F287" s="42">
        <f>IF(+G287="Assigned", 2, +Total!$B$3)</f>
        <v>2</v>
      </c>
      <c r="G287" s="33" t="s">
        <v>60</v>
      </c>
    </row>
    <row r="288" spans="1:16" x14ac:dyDescent="0.35">
      <c r="A288" s="8">
        <v>10177</v>
      </c>
      <c r="B288" s="7" t="s">
        <v>30</v>
      </c>
      <c r="C288" s="9" t="s">
        <v>34</v>
      </c>
      <c r="D288" s="40" t="s">
        <v>61</v>
      </c>
      <c r="E288" s="41"/>
      <c r="F288" s="42">
        <f>IF(+G288="Assigned", 2, +Total!$C$3)</f>
        <v>2</v>
      </c>
      <c r="G288" s="33" t="s">
        <v>60</v>
      </c>
    </row>
    <row r="289" spans="1:7" x14ac:dyDescent="0.35">
      <c r="A289" s="8">
        <v>10177</v>
      </c>
      <c r="B289" s="7" t="s">
        <v>30</v>
      </c>
      <c r="C289" s="9" t="s">
        <v>3</v>
      </c>
      <c r="D289" s="40" t="s">
        <v>61</v>
      </c>
      <c r="E289" s="41"/>
      <c r="F289" s="42">
        <f>IF(+G289="Assigned", 2, +Total!$C$3)</f>
        <v>2</v>
      </c>
      <c r="G289" s="33" t="s">
        <v>60</v>
      </c>
    </row>
    <row r="290" spans="1:7" x14ac:dyDescent="0.35">
      <c r="A290" s="8">
        <v>10177</v>
      </c>
      <c r="B290" s="7" t="s">
        <v>30</v>
      </c>
      <c r="C290" s="9" t="s">
        <v>1</v>
      </c>
      <c r="D290" s="40" t="s">
        <v>61</v>
      </c>
      <c r="E290" s="41"/>
      <c r="F290" s="42">
        <f>IF(+G290="Assigned", 2, +Total!$C$3)</f>
        <v>2</v>
      </c>
      <c r="G290" s="33" t="s">
        <v>60</v>
      </c>
    </row>
    <row r="291" spans="1:7" x14ac:dyDescent="0.35">
      <c r="A291" s="8">
        <v>10177</v>
      </c>
      <c r="B291" s="7" t="s">
        <v>30</v>
      </c>
      <c r="C291" s="9" t="s">
        <v>3</v>
      </c>
      <c r="D291" s="40" t="s">
        <v>61</v>
      </c>
      <c r="E291" s="41"/>
      <c r="F291" s="42">
        <f>IF(+G291="Assigned", 2, +Total!$C$3)</f>
        <v>2</v>
      </c>
      <c r="G291" s="33" t="s">
        <v>60</v>
      </c>
    </row>
    <row r="292" spans="1:7" x14ac:dyDescent="0.35">
      <c r="A292" s="8">
        <v>10177</v>
      </c>
      <c r="B292" s="7" t="s">
        <v>30</v>
      </c>
      <c r="C292" s="9" t="s">
        <v>0</v>
      </c>
      <c r="D292" s="10" t="s">
        <v>57</v>
      </c>
      <c r="E292" s="41"/>
      <c r="F292" s="42">
        <f>IF(+G292="Assigned", 2, +Total!$D$3)</f>
        <v>2</v>
      </c>
      <c r="G292" s="33" t="s">
        <v>60</v>
      </c>
    </row>
    <row r="293" spans="1:7" x14ac:dyDescent="0.35">
      <c r="A293" s="8">
        <v>10177</v>
      </c>
      <c r="B293" s="7" t="s">
        <v>30</v>
      </c>
      <c r="C293" s="9" t="s">
        <v>1</v>
      </c>
      <c r="D293" s="10" t="s">
        <v>57</v>
      </c>
      <c r="E293" s="41"/>
      <c r="F293" s="42">
        <f>IF(+G293="Assigned", 2, +Total!$D$3)</f>
        <v>2</v>
      </c>
      <c r="G293" s="33" t="s">
        <v>60</v>
      </c>
    </row>
    <row r="294" spans="1:7" x14ac:dyDescent="0.35">
      <c r="A294" s="8">
        <v>10177</v>
      </c>
      <c r="B294" s="7" t="s">
        <v>30</v>
      </c>
      <c r="C294" s="9" t="s">
        <v>2</v>
      </c>
      <c r="D294" s="10" t="s">
        <v>57</v>
      </c>
      <c r="E294" s="41"/>
      <c r="F294" s="42">
        <f>IF(+G294="Assigned", 2, +Total!$D$3)</f>
        <v>2</v>
      </c>
      <c r="G294" s="33" t="s">
        <v>60</v>
      </c>
    </row>
    <row r="295" spans="1:7" x14ac:dyDescent="0.35">
      <c r="A295" s="8">
        <v>10177</v>
      </c>
      <c r="B295" s="7" t="s">
        <v>30</v>
      </c>
      <c r="C295" s="9" t="s">
        <v>3</v>
      </c>
      <c r="D295" s="10" t="s">
        <v>57</v>
      </c>
      <c r="E295" s="41"/>
      <c r="F295" s="42">
        <f>IF(+G295="Assigned", 2, +Total!$D$3)</f>
        <v>2</v>
      </c>
      <c r="G295" s="33" t="s">
        <v>60</v>
      </c>
    </row>
    <row r="296" spans="1:7" x14ac:dyDescent="0.35">
      <c r="A296" s="8">
        <v>10177</v>
      </c>
      <c r="B296" s="7" t="s">
        <v>30</v>
      </c>
      <c r="C296" s="9" t="s">
        <v>4</v>
      </c>
      <c r="D296" s="10" t="s">
        <v>57</v>
      </c>
      <c r="E296" s="41"/>
      <c r="F296" s="42">
        <f>IF(+G296="Assigned", 2, +Total!$D$3)</f>
        <v>2</v>
      </c>
      <c r="G296" s="33" t="s">
        <v>60</v>
      </c>
    </row>
    <row r="297" spans="1:7" x14ac:dyDescent="0.35">
      <c r="A297" s="8">
        <v>10177</v>
      </c>
      <c r="B297" s="7" t="s">
        <v>30</v>
      </c>
      <c r="C297" s="9" t="s">
        <v>4</v>
      </c>
      <c r="D297" s="10" t="s">
        <v>56</v>
      </c>
      <c r="E297" s="41"/>
      <c r="F297" s="42">
        <f>IF(+G297="Assigned", 2, +Total!$E$3)</f>
        <v>2</v>
      </c>
      <c r="G297" s="33" t="s">
        <v>60</v>
      </c>
    </row>
    <row r="298" spans="1:7" x14ac:dyDescent="0.35">
      <c r="A298" s="8">
        <v>10041</v>
      </c>
      <c r="B298" s="7" t="s">
        <v>31</v>
      </c>
      <c r="C298" s="9" t="s">
        <v>0</v>
      </c>
      <c r="D298" s="10" t="s">
        <v>58</v>
      </c>
      <c r="E298" s="41"/>
      <c r="F298" s="42">
        <f>IF(+G298="Assigned", 2, +Total!$B$3)</f>
        <v>2</v>
      </c>
      <c r="G298" s="33" t="s">
        <v>60</v>
      </c>
    </row>
    <row r="299" spans="1:7" x14ac:dyDescent="0.35">
      <c r="A299" s="8">
        <v>10161</v>
      </c>
      <c r="B299" s="7" t="s">
        <v>32</v>
      </c>
      <c r="C299" s="9" t="s">
        <v>1</v>
      </c>
      <c r="D299" s="10" t="s">
        <v>58</v>
      </c>
      <c r="E299" s="41"/>
      <c r="F299" s="42">
        <f>IF(+G299="Assigned", 2, +Total!$B$3)</f>
        <v>2</v>
      </c>
      <c r="G299" s="33" t="s">
        <v>60</v>
      </c>
    </row>
    <row r="300" spans="1:7" x14ac:dyDescent="0.35">
      <c r="A300" s="8">
        <v>10022</v>
      </c>
      <c r="B300" s="7" t="s">
        <v>33</v>
      </c>
      <c r="C300" s="9" t="s">
        <v>3</v>
      </c>
      <c r="D300" s="10" t="s">
        <v>58</v>
      </c>
      <c r="E300" s="41"/>
      <c r="F300" s="42">
        <f>IF(+G300="Assigned", 2, +Total!$B$3)</f>
        <v>2</v>
      </c>
      <c r="G300" s="33" t="s">
        <v>60</v>
      </c>
    </row>
    <row r="301" spans="1:7" x14ac:dyDescent="0.35">
      <c r="A301" s="8">
        <v>10022</v>
      </c>
      <c r="B301" s="7" t="s">
        <v>33</v>
      </c>
      <c r="C301" s="9" t="s">
        <v>3</v>
      </c>
      <c r="D301" s="40" t="s">
        <v>61</v>
      </c>
      <c r="E301" s="41"/>
      <c r="F301" s="42">
        <f>IF(+G301="Assigned", 2, +Total!$C$3)</f>
        <v>2</v>
      </c>
      <c r="G301" s="33" t="s">
        <v>60</v>
      </c>
    </row>
  </sheetData>
  <sortState ref="A2:G243">
    <sortCondition ref="C65"/>
  </sortState>
  <pageMargins left="1.25" right="1.25" top="1" bottom="0.74583333333333302" header="0.25" footer="0.2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Blakey</dc:creator>
  <cp:lastModifiedBy>Eric Blakey</cp:lastModifiedBy>
  <dcterms:created xsi:type="dcterms:W3CDTF">2018-11-02T02:50:18Z</dcterms:created>
  <dcterms:modified xsi:type="dcterms:W3CDTF">2018-11-02T17:19:19Z</dcterms:modified>
</cp:coreProperties>
</file>