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<sst xmlns="http://schemas.openxmlformats.org/spreadsheetml/2006/main" count="134" uniqueCount="94">
  <si>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</si>
  <si>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</si>
  <si>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</si>
  <si>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</si>
  <si>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</si>
  <si>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</si>
  <si>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</si>
  <si>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</si>
  <si>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</si>
  <si>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</si>
  <si>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</si>
  <si>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</si>
  <si>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</si>
  <si>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</si>
  <si>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</si>
  <si>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</si>
  <si>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</si>
  <si>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</si>
  <si>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</si>
  <si>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</si>
  <si>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</si>
  <si>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</si>
  <si>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</si>
  <si>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</si>
  <si>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</si>
  <si>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</si>
  <si>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</si>
  <si>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</si>
  <si>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</si>
  <si>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</si>
  <si>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</si>
  <si>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</si>
  <si>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</si>
  <si>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</si>
  <si>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</si>
  <si>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</si>
  <si>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</si>
  <si>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</si>
  <si>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</si>
  <si>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</si>
  <si>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</si>
  <si>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</si>
  <si>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</si>
  <si>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</si>
  <si>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Reliant Energy Retail Services</t>
  </si>
  <si>
    <t>David DeTullio</t>
  </si>
  <si>
    <t>City of Dallas</t>
  </si>
  <si>
    <t>Jesse Dillard</t>
  </si>
  <si>
    <t>Sierra Club</t>
  </si>
  <si>
    <t>Cyrus Reed</t>
  </si>
  <si>
    <t>Lower Colorado River Authority</t>
  </si>
  <si>
    <t>John Moore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</si>
  <si>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</si>
  <si>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</si>
  <si>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</si>
  <si>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</si>
  <si>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</si>
  <si>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</si>
  <si>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Eric Goff</t>
  </si>
  <si>
    <t>Citigroup Energy</t>
  </si>
  <si>
    <t>Brazos Electric Power Cooperative</t>
  </si>
  <si>
    <t>Tony Kroskey</t>
  </si>
  <si>
    <t>Wes Woitt</t>
  </si>
  <si>
    <t>Danny Ee</t>
  </si>
  <si>
    <t>Air Liquide</t>
  </si>
  <si>
    <t>Luminant Generation LLC</t>
  </si>
  <si>
    <t>OPUC</t>
  </si>
  <si>
    <t>Diana Coleman</t>
  </si>
  <si>
    <t>Kris Koellner</t>
  </si>
  <si>
    <t>Brenda Hampton</t>
  </si>
  <si>
    <t>EDF Energy Services</t>
  </si>
  <si>
    <t>Kevin Bunch</t>
  </si>
  <si>
    <t>Clint Sandidge</t>
  </si>
  <si>
    <t>E.ON North America LLC</t>
  </si>
  <si>
    <t>Jennifer Ayers-Brasher</t>
  </si>
  <si>
    <t>Calpine Energy Solutions</t>
  </si>
  <si>
    <t>Exelon Corporation</t>
  </si>
  <si>
    <t>Marka Shaw</t>
  </si>
  <si>
    <t>Electranet Power LLC</t>
  </si>
  <si>
    <t>Marty Downey</t>
  </si>
  <si>
    <t>TNMP</t>
  </si>
  <si>
    <t>Tony Hudson</t>
  </si>
  <si>
    <t xml:space="preserve">Billy Lee </t>
  </si>
  <si>
    <t>Southern Power Co.</t>
  </si>
  <si>
    <t>Tim Hall</t>
  </si>
  <si>
    <t>Taylor Woodruff</t>
  </si>
  <si>
    <t>Chris Koenig</t>
  </si>
  <si>
    <t xml:space="preserve">Robert Bailey (Bill Barnes) </t>
  </si>
  <si>
    <t>Trieu Vo (Kenneth Bowen)</t>
  </si>
  <si>
    <t xml:space="preserve">ROS Motion: Barnes.Greer move to endorse 2019 AS Methodology with removing Non-Spin floor. </t>
  </si>
  <si>
    <t>Need &gt;50% to Pass</t>
  </si>
  <si>
    <t>Motion Carries</t>
  </si>
  <si>
    <t>Date: 20181011</t>
  </si>
  <si>
    <t>Prepared by: Suzy Clifton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</si>
</sst>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89</v>
      </c>
      <c r="C3" s="69"/>
      <c r="D3" s="69"/>
      <c r="E3" s="6"/>
      <c r="F3" s="58" t="s">
        <v>23</v>
      </c>
      <c r="G3" s="64" t="s">
        <v>91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21</v>
      </c>
      <c r="G5" s="55">
        <f>IF((G60+H60)=0,"",G60)</f>
        <v>6</v>
      </c>
      <c r="H5" s="55">
        <f>IF((G60+H60)=0,"",H60)</f>
        <v>1.5</v>
      </c>
      <c r="I5" s="56">
        <f>I60</f>
        <v>0</v>
      </c>
    </row>
    <row r="6" spans="2:9" ht="22.5" customHeight="1">
      <c r="B6" s="6" t="s">
        <v>93</v>
      </c>
      <c r="C6" s="14"/>
      <c r="D6" s="15"/>
      <c r="E6" s="16"/>
      <c r="F6" s="59" t="s">
        <v>90</v>
      </c>
      <c r="G6" s="57">
        <f>G61</f>
        <v>0.8</v>
      </c>
      <c r="H6" s="57">
        <f>H61</f>
        <v>0.2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64</v>
      </c>
      <c r="C11" s="27"/>
      <c r="D11" s="28" t="s">
        <v>20</v>
      </c>
      <c r="E11" s="48" t="s">
        <v>45</v>
      </c>
      <c r="F11" s="23" t="s">
        <v>15</v>
      </c>
      <c r="G11" s="53">
        <v>0.5</v>
      </c>
      <c r="H11" s="41"/>
      <c r="I11" s="20"/>
    </row>
    <row r="12" spans="2:9" ht="11.25">
      <c r="B12" s="26" t="s">
        <v>46</v>
      </c>
      <c r="C12" s="27"/>
      <c r="D12" s="28" t="s">
        <v>19</v>
      </c>
      <c r="E12" s="48" t="s">
        <v>47</v>
      </c>
      <c r="F12" s="23"/>
      <c r="G12" s="53"/>
      <c r="H12" s="41"/>
      <c r="I12" s="20"/>
    </row>
    <row r="13" spans="2:9" ht="11.25">
      <c r="B13" s="26" t="s">
        <v>48</v>
      </c>
      <c r="C13" s="27"/>
      <c r="D13" s="28" t="s">
        <v>19</v>
      </c>
      <c r="E13" s="48" t="s">
        <v>49</v>
      </c>
      <c r="F13" s="23" t="s">
        <v>15</v>
      </c>
      <c r="G13" s="53">
        <v>0.5</v>
      </c>
      <c r="H13" s="53"/>
      <c r="I13" s="20"/>
    </row>
    <row r="14" spans="2:9" ht="11.25">
      <c r="B14" s="26" t="s">
        <v>66</v>
      </c>
      <c r="C14" s="27"/>
      <c r="D14" s="28" t="s">
        <v>18</v>
      </c>
      <c r="E14" s="48" t="s">
        <v>67</v>
      </c>
      <c r="F14" s="23" t="s">
        <v>15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50</v>
      </c>
      <c r="C18" s="22"/>
      <c r="D18" s="22"/>
      <c r="E18" s="63" t="s">
        <v>68</v>
      </c>
      <c r="F18" s="23" t="s">
        <v>15</v>
      </c>
      <c r="G18" s="54"/>
      <c r="H18" s="54">
        <v>0.25</v>
      </c>
      <c r="I18" s="20"/>
    </row>
    <row r="19" spans="2:9" s="21" customFormat="1" ht="11.25">
      <c r="B19" s="22" t="s">
        <v>56</v>
      </c>
      <c r="C19" s="22"/>
      <c r="D19" s="22"/>
      <c r="E19" s="63" t="s">
        <v>86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60</v>
      </c>
      <c r="C20" s="22"/>
      <c r="D20" s="22"/>
      <c r="E20" s="63" t="s">
        <v>61</v>
      </c>
      <c r="F20" s="23" t="s">
        <v>15</v>
      </c>
      <c r="G20" s="54"/>
      <c r="H20" s="54">
        <v>0.25</v>
      </c>
      <c r="I20" s="20"/>
    </row>
    <row r="21" spans="2:9" s="21" customFormat="1" ht="11.25">
      <c r="B21" s="22" t="s">
        <v>38</v>
      </c>
      <c r="C21" s="22"/>
      <c r="D21" s="22"/>
      <c r="E21" s="63" t="s">
        <v>51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0.5</v>
      </c>
      <c r="H23" s="39">
        <f>SUM(H17:H22)</f>
        <v>0.5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65</v>
      </c>
      <c r="C25" s="26"/>
      <c r="D25" s="26"/>
      <c r="E25" s="48" t="s">
        <v>69</v>
      </c>
      <c r="F25" s="23" t="s">
        <v>15</v>
      </c>
      <c r="G25" s="53"/>
      <c r="H25" s="53">
        <v>0.25</v>
      </c>
      <c r="I25" s="20"/>
    </row>
    <row r="26" spans="2:9" ht="11.25">
      <c r="B26" s="26" t="s">
        <v>83</v>
      </c>
      <c r="C26" s="26"/>
      <c r="D26" s="26"/>
      <c r="E26" s="48" t="s">
        <v>84</v>
      </c>
      <c r="F26" s="23" t="s">
        <v>15</v>
      </c>
      <c r="G26" s="53"/>
      <c r="H26" s="53">
        <v>0.25</v>
      </c>
      <c r="I26" s="20"/>
    </row>
    <row r="27" spans="2:9" ht="11.25">
      <c r="B27" s="26" t="s">
        <v>76</v>
      </c>
      <c r="C27" s="26"/>
      <c r="D27" s="26"/>
      <c r="E27" s="48" t="s">
        <v>77</v>
      </c>
      <c r="F27" s="23" t="s">
        <v>15</v>
      </c>
      <c r="G27" s="53"/>
      <c r="H27" s="53">
        <v>0.25</v>
      </c>
      <c r="I27" s="20"/>
    </row>
    <row r="28" spans="2:9" ht="11.25">
      <c r="B28" s="26" t="s">
        <v>73</v>
      </c>
      <c r="C28" s="26"/>
      <c r="D28" s="26"/>
      <c r="E28" s="48" t="s">
        <v>74</v>
      </c>
      <c r="F28" s="23" t="s">
        <v>15</v>
      </c>
      <c r="G28" s="53"/>
      <c r="H28" s="53">
        <v>0.25</v>
      </c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0</v>
      </c>
      <c r="H30" s="39">
        <f>SUM(H24:H29)</f>
        <v>1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59</v>
      </c>
      <c r="C32" s="26"/>
      <c r="D32" s="26"/>
      <c r="E32" s="48" t="s">
        <v>58</v>
      </c>
      <c r="F32" s="23" t="s">
        <v>15</v>
      </c>
      <c r="G32" s="53">
        <v>0.25</v>
      </c>
      <c r="H32" s="53"/>
      <c r="I32" s="20"/>
    </row>
    <row r="33" spans="2:9" ht="11.25">
      <c r="B33" s="26" t="s">
        <v>41</v>
      </c>
      <c r="C33" s="26"/>
      <c r="D33" s="26"/>
      <c r="E33" s="48" t="s">
        <v>42</v>
      </c>
      <c r="F33" s="23" t="s">
        <v>15</v>
      </c>
      <c r="G33" s="53">
        <v>0.25</v>
      </c>
      <c r="H33" s="53"/>
      <c r="I33" s="20"/>
    </row>
    <row r="34" spans="2:9" ht="11.25">
      <c r="B34" s="26" t="s">
        <v>40</v>
      </c>
      <c r="C34" s="26"/>
      <c r="D34" s="26"/>
      <c r="E34" s="48" t="s">
        <v>57</v>
      </c>
      <c r="F34" s="23" t="s">
        <v>15</v>
      </c>
      <c r="G34" s="53">
        <v>0.25</v>
      </c>
      <c r="H34" s="53"/>
      <c r="I34" s="20"/>
    </row>
    <row r="35" spans="2:9" ht="11.25">
      <c r="B35" s="26" t="s">
        <v>70</v>
      </c>
      <c r="C35" s="26"/>
      <c r="D35" s="26"/>
      <c r="E35" s="48" t="s">
        <v>71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44</v>
      </c>
      <c r="C39" s="26"/>
      <c r="D39" s="26"/>
      <c r="E39" s="48" t="s">
        <v>87</v>
      </c>
      <c r="F39" s="49" t="s">
        <v>15</v>
      </c>
      <c r="G39" s="53">
        <v>0.5</v>
      </c>
      <c r="H39" s="41"/>
      <c r="I39" s="20"/>
    </row>
    <row r="40" spans="2:9" ht="11.25">
      <c r="B40" s="26" t="s">
        <v>78</v>
      </c>
      <c r="C40" s="26"/>
      <c r="D40" s="26"/>
      <c r="E40" s="48" t="s">
        <v>79</v>
      </c>
      <c r="F40" s="49" t="s">
        <v>15</v>
      </c>
      <c r="G40" s="53">
        <v>0.5</v>
      </c>
      <c r="H40" s="41"/>
      <c r="I40" s="20"/>
    </row>
    <row r="41" spans="2:9" ht="11.25">
      <c r="B41" s="26" t="s">
        <v>75</v>
      </c>
      <c r="C41" s="26"/>
      <c r="D41" s="26"/>
      <c r="E41" s="48" t="s">
        <v>72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21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52</v>
      </c>
      <c r="C45" s="26"/>
      <c r="D45" s="26"/>
      <c r="E45" s="48" t="s">
        <v>85</v>
      </c>
      <c r="F45" s="49" t="s">
        <v>15</v>
      </c>
      <c r="G45" s="53">
        <v>0.25</v>
      </c>
      <c r="H45" s="53"/>
      <c r="I45" s="20"/>
    </row>
    <row r="46" spans="2:9" ht="11.25">
      <c r="B46" s="26" t="s">
        <v>80</v>
      </c>
      <c r="C46" s="26"/>
      <c r="D46" s="26"/>
      <c r="E46" s="48" t="s">
        <v>81</v>
      </c>
      <c r="F46" s="49" t="s">
        <v>15</v>
      </c>
      <c r="G46" s="53">
        <v>0.25</v>
      </c>
      <c r="H46" s="53"/>
      <c r="I46" s="20"/>
    </row>
    <row r="47" spans="2:9" ht="11.25">
      <c r="B47" s="26" t="s">
        <v>39</v>
      </c>
      <c r="C47" s="27"/>
      <c r="D47" s="27"/>
      <c r="E47" s="48" t="s">
        <v>53</v>
      </c>
      <c r="F47" s="49" t="s">
        <v>15</v>
      </c>
      <c r="G47" s="53">
        <v>0.25</v>
      </c>
      <c r="H47" s="53"/>
      <c r="I47" s="20"/>
    </row>
    <row r="48" spans="2:9" ht="11.25">
      <c r="B48" s="26" t="s">
        <v>35</v>
      </c>
      <c r="C48" s="27"/>
      <c r="D48" s="27"/>
      <c r="E48" s="48" t="s">
        <v>62</v>
      </c>
      <c r="F48" s="23" t="s">
        <v>15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21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11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54</v>
      </c>
      <c r="C52" s="26"/>
      <c r="D52" s="26"/>
      <c r="E52" s="48" t="s">
        <v>55</v>
      </c>
      <c r="F52" s="49"/>
      <c r="G52" s="53"/>
      <c r="H52" s="53"/>
      <c r="I52" s="20"/>
    </row>
    <row r="53" spans="2:9" ht="11.25">
      <c r="B53" s="26" t="s">
        <v>34</v>
      </c>
      <c r="C53" s="26"/>
      <c r="D53" s="26"/>
      <c r="E53" s="48" t="s">
        <v>63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43</v>
      </c>
      <c r="C54" s="26"/>
      <c r="D54" s="26"/>
      <c r="E54" s="48" t="s">
        <v>82</v>
      </c>
      <c r="F54" s="23" t="s">
        <v>15</v>
      </c>
      <c r="G54" s="53">
        <v>0.3333333333333333</v>
      </c>
      <c r="H54" s="53"/>
      <c r="I54" s="20"/>
    </row>
    <row r="55" spans="2:9" ht="11.25">
      <c r="B55" s="26" t="s">
        <v>36</v>
      </c>
      <c r="C55" s="26"/>
      <c r="D55" s="26"/>
      <c r="E55" s="48" t="s">
        <v>88</v>
      </c>
      <c r="F55" s="23" t="s">
        <v>15</v>
      </c>
      <c r="G55" s="53">
        <v>0.3333333333333333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21</v>
      </c>
      <c r="F57" s="25">
        <f>COUNTA(F51:F56)</f>
        <v>3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21</v>
      </c>
      <c r="F60" s="25">
        <f>F16+countCoop+countIndGen+F37+countIndREP+F50+F57</f>
        <v>24</v>
      </c>
      <c r="G60" s="47">
        <f>G16+G23+G30+G37+G43+G50+G57</f>
        <v>6</v>
      </c>
      <c r="H60" s="47">
        <f>H16+H23+H30+H37+H43+H50+H57</f>
        <v>1.5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0.8</v>
      </c>
      <c r="H61" s="32">
        <f>IF((G60+H60)=0,"",H60/(G60+H60))</f>
        <v>0.2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26</v>
      </c>
    </row>
    <row r="65" ht="12" hidden="1" thickTop="1">
      <c r="B65" s="35" t="s">
        <v>19</v>
      </c>
    </row>
    <row r="66" ht="11.25" hidden="1">
      <c r="B66" s="35" t="s">
        <v>18</v>
      </c>
    </row>
    <row r="67" ht="11.25" hidden="1">
      <c r="B67" s="36" t="s">
        <v>20</v>
      </c>
    </row>
    <row r="68" ht="11.25" hidden="1"/>
    <row r="69" ht="11.25" hidden="1">
      <c r="B69" s="61" t="s">
        <v>27</v>
      </c>
    </row>
    <row r="70" ht="11.25" hidden="1">
      <c r="B70" s="62" t="s">
        <v>24</v>
      </c>
    </row>
    <row r="71" ht="11.25" hidden="1">
      <c r="B71" s="36" t="s">
        <v>25</v>
      </c>
    </row>
    <row r="72" ht="11.25" hidden="1"/>
    <row r="73" ht="12" hidden="1" thickBot="1">
      <c r="B73" s="34" t="s">
        <v>28</v>
      </c>
    </row>
    <row r="74" ht="12" hidden="1" thickTop="1">
      <c r="B74" s="35" t="s">
        <v>22</v>
      </c>
    </row>
    <row r="75" ht="11.25" hidden="1">
      <c r="B75" s="36"/>
    </row>
    <row r="76" ht="11.25" hidden="1"/>
    <row r="77" ht="12" hidden="1" thickBot="1">
      <c r="B77" s="34" t="s">
        <v>29</v>
      </c>
    </row>
    <row r="78" ht="12" hidden="1" thickTop="1">
      <c r="B78" s="35" t="s">
        <v>15</v>
      </c>
    </row>
    <row r="79" ht="11.25" hidden="1">
      <c r="B79" s="36"/>
    </row>
    <row r="80" ht="11.25" hidden="1"/>
    <row r="81" ht="12" hidden="1" thickBot="1">
      <c r="B81" s="34" t="s">
        <v>30</v>
      </c>
    </row>
    <row r="82" ht="12" hidden="1" thickTop="1">
      <c r="B82" s="35" t="s">
        <v>15</v>
      </c>
    </row>
    <row r="83" ht="11.25" hidden="1">
      <c r="B83" s="36"/>
    </row>
    <row r="84" ht="11.25" hidden="1"/>
    <row r="85" ht="12" hidden="1" thickBot="1">
      <c r="B85" s="34" t="s">
        <v>31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9:F41 F32:F35 F52:F55 F45:F48 F25:F28 F18:F21 F11:F14">
      <formula1>$B$78:$B$79</formula1>
    </dataValidation>
    <dataValidation type="list" showInputMessage="1" showErrorMessage="1" sqref="I11:I14 I32:I35 I52:I55 I45:I48 I25:I28 I18:I21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D11:D14">
      <formula1>$B$65:$B$67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Suzy Clifton </cp:lastModifiedBy>
  <cp:lastPrinted>2001-05-29T14:33:52Z</cp:lastPrinted>
  <dcterms:created xsi:type="dcterms:W3CDTF">2000-03-13T15:50:20Z</dcterms:created>
  <dcterms:modified xsi:type="dcterms:W3CDTF">2018-10-12T13:02:26Z</dcterms:modified>
  <cp:category/>
  <cp:version/>
  <cp:contentType/>
  <cp:contentStatus/>
</cp:coreProperties>
</file>