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P:\Market Rules\Market Rules Info\Meeting Management\TAC Meetings\2018\091318\Structural Review\"/>
    </mc:Choice>
  </mc:AlternateContent>
  <bookViews>
    <workbookView xWindow="480" yWindow="30" windowWidth="15600" windowHeight="11310" activeTab="2"/>
  </bookViews>
  <sheets>
    <sheet name="Goal vs Request Matrix" sheetId="1" r:id="rId1"/>
    <sheet name="LookUps" sheetId="3" state="hidden" r:id="rId2"/>
    <sheet name="Summary" sheetId="2" r:id="rId3"/>
  </sheets>
  <definedNames>
    <definedName name="_xlnm._FilterDatabase" localSheetId="0" hidden="1">'Goal vs Request Matrix'!$A$19:$U$117</definedName>
    <definedName name="_xlnm.Print_Area" localSheetId="2">Summary!$A$1:$P$67</definedName>
    <definedName name="_xlnm.Print_Titles" localSheetId="0">'Goal vs Request Matrix'!$19:$19</definedName>
    <definedName name="Status">LookUps!$A$2:$A$3</definedName>
  </definedNames>
  <calcPr calcId="152511"/>
  <pivotCaches>
    <pivotCache cacheId="3" r:id="rId4"/>
  </pivotCaches>
</workbook>
</file>

<file path=xl/calcChain.xml><?xml version="1.0" encoding="utf-8"?>
<calcChain xmlns="http://schemas.openxmlformats.org/spreadsheetml/2006/main">
  <c r="V117" i="1" l="1"/>
  <c r="W117" i="1"/>
  <c r="X117" i="1"/>
  <c r="Y117" i="1"/>
  <c r="V116" i="1"/>
  <c r="W116" i="1"/>
  <c r="X116" i="1"/>
  <c r="Y116" i="1"/>
  <c r="V115" i="1" l="1"/>
  <c r="W115" i="1"/>
  <c r="X115" i="1"/>
  <c r="Y115" i="1"/>
  <c r="V114" i="1"/>
  <c r="W114" i="1"/>
  <c r="X114" i="1"/>
  <c r="Y114" i="1"/>
  <c r="V113" i="1"/>
  <c r="W113" i="1"/>
  <c r="X113" i="1"/>
  <c r="Y113" i="1"/>
  <c r="V112" i="1"/>
  <c r="W112" i="1"/>
  <c r="X112" i="1"/>
  <c r="Y112" i="1"/>
  <c r="V111" i="1"/>
  <c r="W111" i="1"/>
  <c r="X111" i="1"/>
  <c r="Y111" i="1"/>
  <c r="V110" i="1"/>
  <c r="W110" i="1"/>
  <c r="X110" i="1"/>
  <c r="Y110" i="1"/>
  <c r="V109" i="1"/>
  <c r="W109" i="1"/>
  <c r="X109" i="1"/>
  <c r="Y109" i="1"/>
  <c r="V108" i="1"/>
  <c r="W108" i="1"/>
  <c r="X108" i="1"/>
  <c r="Y108" i="1"/>
  <c r="V85" i="1" l="1"/>
  <c r="V86" i="1"/>
  <c r="W85" i="1"/>
  <c r="W86" i="1"/>
  <c r="X85" i="1"/>
  <c r="X86" i="1"/>
  <c r="Y85" i="1"/>
  <c r="Y86" i="1"/>
  <c r="V82" i="1"/>
  <c r="V83" i="1"/>
  <c r="V84" i="1"/>
  <c r="W82" i="1"/>
  <c r="W83" i="1"/>
  <c r="W84" i="1"/>
  <c r="X82" i="1"/>
  <c r="X83" i="1"/>
  <c r="X84" i="1"/>
  <c r="Y82" i="1"/>
  <c r="Y83" i="1"/>
  <c r="Y84" i="1"/>
  <c r="V80" i="1"/>
  <c r="W80" i="1"/>
  <c r="X80" i="1"/>
  <c r="Y80" i="1"/>
  <c r="V81" i="1"/>
  <c r="W81" i="1"/>
  <c r="X81" i="1"/>
  <c r="Y81" i="1"/>
  <c r="V78" i="1"/>
  <c r="V79" i="1"/>
  <c r="W78" i="1"/>
  <c r="W79" i="1"/>
  <c r="X78" i="1"/>
  <c r="X79" i="1"/>
  <c r="Y78" i="1"/>
  <c r="Y79" i="1"/>
  <c r="D65" i="2" l="1"/>
  <c r="B65" i="2"/>
  <c r="C65" i="2"/>
  <c r="E65" i="2"/>
  <c r="V101" i="1"/>
  <c r="V102" i="1"/>
  <c r="V103" i="1"/>
  <c r="V104" i="1"/>
  <c r="V105" i="1"/>
  <c r="V106" i="1"/>
  <c r="V107" i="1"/>
  <c r="W101" i="1"/>
  <c r="W102" i="1"/>
  <c r="W103" i="1"/>
  <c r="W104" i="1"/>
  <c r="W105" i="1"/>
  <c r="W106" i="1"/>
  <c r="W107" i="1"/>
  <c r="X101" i="1"/>
  <c r="X102" i="1"/>
  <c r="X103" i="1"/>
  <c r="X104" i="1"/>
  <c r="X105" i="1"/>
  <c r="X106" i="1"/>
  <c r="X107" i="1"/>
  <c r="Y101" i="1"/>
  <c r="Y102" i="1"/>
  <c r="Y103" i="1"/>
  <c r="Y104" i="1"/>
  <c r="Y105" i="1"/>
  <c r="Y106" i="1"/>
  <c r="Y107" i="1"/>
  <c r="V100" i="1"/>
  <c r="W100" i="1"/>
  <c r="X100" i="1"/>
  <c r="Y100" i="1"/>
  <c r="V99" i="1"/>
  <c r="W99" i="1"/>
  <c r="X99" i="1"/>
  <c r="Y99" i="1"/>
  <c r="V98" i="1"/>
  <c r="W98" i="1"/>
  <c r="X98" i="1"/>
  <c r="Y98" i="1"/>
  <c r="V97" i="1"/>
  <c r="W97" i="1"/>
  <c r="X97" i="1"/>
  <c r="Y97" i="1"/>
  <c r="V96" i="1"/>
  <c r="W96" i="1"/>
  <c r="X96" i="1"/>
  <c r="Y96" i="1"/>
  <c r="V95" i="1"/>
  <c r="W95" i="1"/>
  <c r="X95" i="1"/>
  <c r="Y95" i="1"/>
  <c r="V94" i="1"/>
  <c r="W94" i="1"/>
  <c r="X94" i="1"/>
  <c r="Y94" i="1"/>
  <c r="V93" i="1"/>
  <c r="W93" i="1"/>
  <c r="X93" i="1"/>
  <c r="Y93" i="1"/>
  <c r="V92" i="1"/>
  <c r="W92" i="1"/>
  <c r="X92" i="1"/>
  <c r="Y92" i="1"/>
  <c r="V91" i="1"/>
  <c r="W91" i="1"/>
  <c r="X91" i="1"/>
  <c r="Y91" i="1"/>
  <c r="V90" i="1"/>
  <c r="W90" i="1"/>
  <c r="X90" i="1"/>
  <c r="Y90" i="1"/>
  <c r="V89" i="1"/>
  <c r="W89" i="1"/>
  <c r="X89" i="1"/>
  <c r="Y89" i="1"/>
  <c r="V88" i="1"/>
  <c r="W88" i="1"/>
  <c r="X88" i="1"/>
  <c r="Y88" i="1"/>
  <c r="V87" i="1"/>
  <c r="W87" i="1"/>
  <c r="X87" i="1"/>
  <c r="Y87" i="1"/>
  <c r="V72" i="1"/>
  <c r="W72" i="1"/>
  <c r="X72" i="1"/>
  <c r="Y72" i="1"/>
  <c r="V73" i="1" l="1"/>
  <c r="W73" i="1"/>
  <c r="X73" i="1"/>
  <c r="Y73" i="1"/>
  <c r="V74" i="1"/>
  <c r="W74" i="1"/>
  <c r="X74" i="1"/>
  <c r="Y74" i="1"/>
  <c r="V75" i="1"/>
  <c r="W75" i="1"/>
  <c r="X75" i="1"/>
  <c r="Y75" i="1"/>
  <c r="V76" i="1"/>
  <c r="W76" i="1"/>
  <c r="X76" i="1"/>
  <c r="Y76" i="1"/>
  <c r="V77" i="1"/>
  <c r="W77" i="1"/>
  <c r="X77" i="1"/>
  <c r="Y77" i="1"/>
  <c r="V71" i="1"/>
  <c r="W71" i="1"/>
  <c r="X71" i="1"/>
  <c r="Y71" i="1"/>
  <c r="V70" i="1"/>
  <c r="W70" i="1"/>
  <c r="X70" i="1"/>
  <c r="Y70" i="1"/>
  <c r="V69" i="1"/>
  <c r="W69" i="1"/>
  <c r="X69" i="1"/>
  <c r="Y69" i="1"/>
  <c r="V68" i="1"/>
  <c r="W68" i="1"/>
  <c r="X68" i="1"/>
  <c r="Y68" i="1"/>
  <c r="V67" i="1"/>
  <c r="W67" i="1"/>
  <c r="X67" i="1"/>
  <c r="Y67" i="1"/>
  <c r="V66" i="1"/>
  <c r="W66" i="1"/>
  <c r="X66" i="1"/>
  <c r="Y66" i="1"/>
  <c r="V65" i="1"/>
  <c r="W65" i="1"/>
  <c r="X65" i="1"/>
  <c r="Y65" i="1"/>
  <c r="V64" i="1"/>
  <c r="W64" i="1"/>
  <c r="X64" i="1"/>
  <c r="Y64" i="1"/>
  <c r="V63" i="1"/>
  <c r="W63" i="1"/>
  <c r="X63" i="1"/>
  <c r="Y63" i="1"/>
  <c r="V62" i="1"/>
  <c r="W62" i="1"/>
  <c r="X62" i="1"/>
  <c r="Y62" i="1"/>
  <c r="V61" i="1"/>
  <c r="W61" i="1"/>
  <c r="X61" i="1"/>
  <c r="Y61" i="1"/>
  <c r="V60" i="1"/>
  <c r="W60" i="1"/>
  <c r="X60" i="1"/>
  <c r="Y60" i="1"/>
  <c r="V59" i="1"/>
  <c r="W59" i="1"/>
  <c r="X59" i="1"/>
  <c r="Y59" i="1"/>
  <c r="V58" i="1" l="1"/>
  <c r="W58" i="1"/>
  <c r="X58" i="1"/>
  <c r="Y58" i="1"/>
  <c r="V57" i="1" l="1"/>
  <c r="W57" i="1"/>
  <c r="X57" i="1"/>
  <c r="Y57" i="1"/>
  <c r="V56" i="1"/>
  <c r="W56" i="1"/>
  <c r="X56" i="1"/>
  <c r="Y56" i="1"/>
  <c r="V55" i="1"/>
  <c r="W55" i="1"/>
  <c r="X55" i="1"/>
  <c r="Y55" i="1"/>
  <c r="V54" i="1"/>
  <c r="W54" i="1"/>
  <c r="X54" i="1"/>
  <c r="Y54" i="1"/>
  <c r="V53" i="1"/>
  <c r="W53" i="1"/>
  <c r="X53" i="1"/>
  <c r="Y53" i="1"/>
  <c r="V52" i="1"/>
  <c r="W52" i="1"/>
  <c r="X52" i="1"/>
  <c r="Y52" i="1"/>
  <c r="V51" i="1" l="1"/>
  <c r="W51" i="1"/>
  <c r="X51" i="1"/>
  <c r="Y51" i="1"/>
  <c r="V50" i="1"/>
  <c r="W50" i="1"/>
  <c r="X50" i="1"/>
  <c r="Y50" i="1"/>
  <c r="V49" i="1"/>
  <c r="W49" i="1"/>
  <c r="X49" i="1"/>
  <c r="Y49" i="1"/>
  <c r="V48" i="1"/>
  <c r="W48" i="1"/>
  <c r="X48" i="1"/>
  <c r="Y48" i="1"/>
  <c r="V47" i="1"/>
  <c r="W47" i="1"/>
  <c r="X47" i="1"/>
  <c r="Y47" i="1"/>
  <c r="V46" i="1"/>
  <c r="W46" i="1"/>
  <c r="X46" i="1"/>
  <c r="Y46" i="1"/>
  <c r="V45" i="1"/>
  <c r="W45" i="1"/>
  <c r="X45" i="1"/>
  <c r="Y45" i="1"/>
  <c r="V44" i="1"/>
  <c r="W44" i="1"/>
  <c r="X44" i="1"/>
  <c r="Y44" i="1"/>
  <c r="V43" i="1"/>
  <c r="W43" i="1"/>
  <c r="X43" i="1"/>
  <c r="Y43" i="1"/>
  <c r="V42" i="1"/>
  <c r="W42" i="1"/>
  <c r="X42" i="1"/>
  <c r="Y42" i="1"/>
  <c r="V41" i="1" l="1"/>
  <c r="W41" i="1"/>
  <c r="X41" i="1"/>
  <c r="Y41" i="1"/>
  <c r="V40" i="1" l="1"/>
  <c r="W40" i="1"/>
  <c r="X40" i="1"/>
  <c r="Y40" i="1"/>
  <c r="V39" i="1"/>
  <c r="W39" i="1"/>
  <c r="X39" i="1"/>
  <c r="Y39" i="1"/>
  <c r="V38" i="1" l="1"/>
  <c r="W38" i="1"/>
  <c r="X38" i="1"/>
  <c r="Y38" i="1"/>
  <c r="V37" i="1"/>
  <c r="W37" i="1"/>
  <c r="X37" i="1"/>
  <c r="Y37" i="1"/>
  <c r="V36" i="1"/>
  <c r="W36" i="1"/>
  <c r="X36" i="1"/>
  <c r="Y36" i="1"/>
  <c r="V35" i="1"/>
  <c r="W35" i="1"/>
  <c r="X35" i="1"/>
  <c r="Y35" i="1"/>
  <c r="V34" i="1" l="1"/>
  <c r="W34" i="1"/>
  <c r="X34" i="1"/>
  <c r="Y34" i="1"/>
  <c r="V33" i="1" l="1"/>
  <c r="W33" i="1"/>
  <c r="X33" i="1"/>
  <c r="Y33" i="1"/>
  <c r="V32" i="1"/>
  <c r="W32" i="1"/>
  <c r="X32" i="1"/>
  <c r="Y32" i="1"/>
  <c r="V31" i="1" l="1"/>
  <c r="W31" i="1"/>
  <c r="X31" i="1"/>
  <c r="Y31" i="1"/>
  <c r="V30" i="1" l="1"/>
  <c r="W30" i="1"/>
  <c r="X30" i="1"/>
  <c r="Y30" i="1"/>
  <c r="V27" i="1"/>
  <c r="V28" i="1"/>
  <c r="V29" i="1"/>
  <c r="W27" i="1"/>
  <c r="W28" i="1"/>
  <c r="W29" i="1"/>
  <c r="X27" i="1"/>
  <c r="X28" i="1"/>
  <c r="X29" i="1"/>
  <c r="Y27" i="1"/>
  <c r="Y28" i="1"/>
  <c r="Y29" i="1"/>
  <c r="V26" i="1"/>
  <c r="W26" i="1"/>
  <c r="X26" i="1"/>
  <c r="Y26" i="1"/>
  <c r="V25" i="1" l="1"/>
  <c r="W25" i="1"/>
  <c r="X25" i="1"/>
  <c r="Y25" i="1"/>
  <c r="V24" i="1"/>
  <c r="W24" i="1"/>
  <c r="X24" i="1"/>
  <c r="Y24" i="1"/>
  <c r="X20" i="1" l="1"/>
  <c r="X21" i="1"/>
  <c r="X22" i="1"/>
  <c r="X23" i="1"/>
  <c r="V23" i="1"/>
  <c r="W23" i="1"/>
  <c r="Y23" i="1"/>
  <c r="V22" i="1"/>
  <c r="W22" i="1"/>
  <c r="Y22" i="1"/>
  <c r="V21" i="1" l="1"/>
  <c r="W21" i="1"/>
  <c r="Y21" i="1"/>
  <c r="V20" i="1" l="1"/>
  <c r="W20" i="1"/>
  <c r="Y20" i="1"/>
  <c r="E64" i="2" l="1"/>
  <c r="D64" i="2"/>
  <c r="C64" i="2"/>
  <c r="B64" i="2"/>
  <c r="C56" i="2" l="1"/>
  <c r="E58" i="2"/>
  <c r="D61" i="2"/>
  <c r="E63" i="2"/>
  <c r="B61" i="2"/>
  <c r="B60" i="2"/>
  <c r="B58" i="2"/>
  <c r="D58" i="2"/>
  <c r="D59" i="2"/>
  <c r="D63" i="2"/>
  <c r="E66" i="2"/>
  <c r="E56" i="2"/>
  <c r="B62" i="2"/>
  <c r="E57" i="2"/>
  <c r="B66" i="2"/>
  <c r="B57" i="2"/>
  <c r="C62" i="2"/>
  <c r="E59" i="2"/>
  <c r="E61" i="2"/>
  <c r="B63" i="2"/>
  <c r="C66" i="2"/>
  <c r="C57" i="2"/>
  <c r="D62" i="2"/>
  <c r="B59" i="2"/>
  <c r="E60" i="2"/>
  <c r="B56" i="2"/>
  <c r="C58" i="2"/>
  <c r="C59" i="2"/>
  <c r="C63" i="2"/>
  <c r="D66" i="2"/>
  <c r="D56" i="2"/>
  <c r="D57" i="2"/>
  <c r="E62" i="2"/>
  <c r="C60" i="2"/>
  <c r="C61" i="2"/>
  <c r="D60" i="2"/>
  <c r="B67" i="2" l="1"/>
  <c r="D67" i="2"/>
  <c r="C67" i="2"/>
  <c r="E67" i="2"/>
  <c r="B51" i="2" l="1"/>
  <c r="B52" i="2"/>
  <c r="B50" i="2"/>
  <c r="B49" i="2"/>
</calcChain>
</file>

<file path=xl/sharedStrings.xml><?xml version="1.0" encoding="utf-8"?>
<sst xmlns="http://schemas.openxmlformats.org/spreadsheetml/2006/main" count="836" uniqueCount="294">
  <si>
    <t>Status</t>
  </si>
  <si>
    <t>In Process</t>
  </si>
  <si>
    <t>Revision Request</t>
  </si>
  <si>
    <t>Request Type</t>
  </si>
  <si>
    <t>TAC Goal #</t>
  </si>
  <si>
    <t>NPRR</t>
  </si>
  <si>
    <t>NOGRR</t>
  </si>
  <si>
    <t>RMGRR</t>
  </si>
  <si>
    <t>PGRR</t>
  </si>
  <si>
    <t>SCR</t>
  </si>
  <si>
    <t>Grand Total</t>
  </si>
  <si>
    <t>Goal 1</t>
  </si>
  <si>
    <t>(All)</t>
  </si>
  <si>
    <t>Goal 2</t>
  </si>
  <si>
    <t>Goal 3</t>
  </si>
  <si>
    <t>Goal 4</t>
  </si>
  <si>
    <t>Goal 5</t>
  </si>
  <si>
    <t>Goal 6</t>
  </si>
  <si>
    <t>Goal 7</t>
  </si>
  <si>
    <t>Goal 8</t>
  </si>
  <si>
    <t>Goal 9</t>
  </si>
  <si>
    <t>Goal 10</t>
  </si>
  <si>
    <t>Goal 11</t>
  </si>
  <si>
    <t>Goal 12</t>
  </si>
  <si>
    <t>Goal 13</t>
  </si>
  <si>
    <t>Count of Revision Request addressing TAC Goals by Request Type and Status</t>
  </si>
  <si>
    <t>Values</t>
  </si>
  <si>
    <t>Sponsor</t>
  </si>
  <si>
    <t>ERCOT</t>
  </si>
  <si>
    <t>Sponsor Type</t>
  </si>
  <si>
    <t>Working Group / Task Force</t>
  </si>
  <si>
    <t>Market Participant</t>
  </si>
  <si>
    <t>Count of Revision Request addressing TAC Goals by Sponsor Type and Status</t>
  </si>
  <si>
    <t>LPGRR</t>
  </si>
  <si>
    <t>1. Align TAC and Subcommittee Goals with the ERCOT Board of Directors’ strategic vision to work with ERCOT Staff to achieve the Board’s vision for ERCOT.</t>
  </si>
  <si>
    <t>Luminant</t>
  </si>
  <si>
    <t>X</t>
  </si>
  <si>
    <t>Goal 14</t>
  </si>
  <si>
    <t>VCMRR</t>
  </si>
  <si>
    <t>Golden Spread Electric Cooperative</t>
  </si>
  <si>
    <t>Approved</t>
  </si>
  <si>
    <t>COPMGRR</t>
  </si>
  <si>
    <t>RRGRR</t>
  </si>
  <si>
    <t>Citigroup</t>
  </si>
  <si>
    <t>SMOGRR</t>
  </si>
  <si>
    <t>1</t>
  </si>
  <si>
    <t>2</t>
  </si>
  <si>
    <t>3</t>
  </si>
  <si>
    <t>4</t>
  </si>
  <si>
    <t>5</t>
  </si>
  <si>
    <t>6</t>
  </si>
  <si>
    <t>7</t>
  </si>
  <si>
    <t>8</t>
  </si>
  <si>
    <t>9</t>
  </si>
  <si>
    <t>10</t>
  </si>
  <si>
    <t>11</t>
  </si>
  <si>
    <t>12</t>
  </si>
  <si>
    <t>13</t>
  </si>
  <si>
    <t>14</t>
  </si>
  <si>
    <t>Committee Strategic Alignment</t>
  </si>
  <si>
    <t>Operational Reliability</t>
  </si>
  <si>
    <t>Flexible Market Design</t>
  </si>
  <si>
    <t>Data Transparency and Access</t>
  </si>
  <si>
    <t>Strategic Pillar</t>
  </si>
  <si>
    <t>Totals</t>
  </si>
  <si>
    <t>Resettlement Clean-Ups</t>
  </si>
  <si>
    <t>NPRR819</t>
  </si>
  <si>
    <t>NOGRR169</t>
  </si>
  <si>
    <t>Disturbance Monitoring Requirements Update to Align with NERC Reliability Standard PRC-002-2</t>
  </si>
  <si>
    <t>SPWG</t>
  </si>
  <si>
    <t>2. Maintain rules that support ERCOT system reliability, promote market solutions, and are consistent with PURA, PUC, and NERC Reliability Standards.</t>
  </si>
  <si>
    <t>3. Pursue clarifications to market rules and guides which enhance the transparency of resource registration and requirements and clarify the entry process for new resources, with the explicit understanding that no changes will be made that affect the rights and obligations of resources currently participating in the wholesale and ancillary services markets.</t>
  </si>
  <si>
    <t>4. Monitor resource adequacy and make improvements as necessary.</t>
  </si>
  <si>
    <t>5. Collaborate with ERCOT Staff on current trends in fuel prices and installed resource costs through market changes.</t>
  </si>
  <si>
    <t>6. Develop and implement needed market design corrections and improvements which are cost effective.</t>
  </si>
  <si>
    <t>7. Pursue the appropriate implementation of load participation.</t>
  </si>
  <si>
    <t>8. Pursue the appropriate implementation of emerging technologies.</t>
  </si>
  <si>
    <t>9. Implement Retail Market improvements and requirements.</t>
  </si>
  <si>
    <t xml:space="preserve">10. Facilitate market improvements necessary to leverage the capabilities of Advanced Metering Systems (AMS) in the retail market and improve the integrity and availability of AMS data to Market Participants.  </t>
  </si>
  <si>
    <t>11. Improve settlement processes to facilitate changes in the ERCOT market design.</t>
  </si>
  <si>
    <t>12. Collaborate with ERCOT Staff on the review of ancillary service needs and implement changes as necessary.</t>
  </si>
  <si>
    <t>13. Maintain market rules that support open access to the ERCOT markets and transmission network.</t>
  </si>
  <si>
    <t>14. Work with ERCOT Staff to develop Protocols and market improvements that support increased data transparency and data availability to the market.</t>
  </si>
  <si>
    <t>15. Work with ERCOT Staff to ensure appropriate credit and collateral rules exist or are created to facilitate market changes.</t>
  </si>
  <si>
    <t>15</t>
  </si>
  <si>
    <t>NPRR823</t>
  </si>
  <si>
    <t>NPRR826</t>
  </si>
  <si>
    <t>Amend the Definition of an Affiliate</t>
  </si>
  <si>
    <t>Mitigated Offer Caps for RMR Resources</t>
  </si>
  <si>
    <t>Dynegy</t>
  </si>
  <si>
    <t>Goal 15</t>
  </si>
  <si>
    <t>NPRR837</t>
  </si>
  <si>
    <t>Regional Planning Group (RPG) Process Reform</t>
  </si>
  <si>
    <t>PGRR059</t>
  </si>
  <si>
    <t>Related to NPRR837, Regional Planning Group (RPG) Process Reform</t>
  </si>
  <si>
    <t>NPRR838</t>
  </si>
  <si>
    <t>NPRR841</t>
  </si>
  <si>
    <t>NPRR842</t>
  </si>
  <si>
    <t>NPRR844</t>
  </si>
  <si>
    <t>NPRR845</t>
  </si>
  <si>
    <t>Updated O&amp;M Cost for RMR Resources</t>
  </si>
  <si>
    <t>Real-Time Adjustments to Day-Ahead Make Whole Payments due to Ancillary Services Infeasibility Charges</t>
  </si>
  <si>
    <t>Study Area Load Information</t>
  </si>
  <si>
    <t>Clarification to Outage Report</t>
  </si>
  <si>
    <t>RMR Process and Agreement Revisions</t>
  </si>
  <si>
    <t>NPRR847</t>
  </si>
  <si>
    <t>Exceptional Fuel Cost Included in the Mitigated Offer Cap</t>
  </si>
  <si>
    <t>NPRR849</t>
  </si>
  <si>
    <t>NPRR850</t>
  </si>
  <si>
    <t>Clarification of the Range of Voltage Set Points at a Generation Resource’s POI</t>
  </si>
  <si>
    <t>Market Suspension and Restart</t>
  </si>
  <si>
    <t>SSR Related Telemetry for Cross Texas Transmission</t>
  </si>
  <si>
    <t>Cross Texas Transmission</t>
  </si>
  <si>
    <t>NPRR851</t>
  </si>
  <si>
    <t>NPRR852</t>
  </si>
  <si>
    <t>Procedure for Managing Disconnections for Bidirectional Electrical Connections at Transmission Level Voltages</t>
  </si>
  <si>
    <t>CRR Activity Calendar Approval Process</t>
  </si>
  <si>
    <t>SCR793</t>
  </si>
  <si>
    <t>SCR794</t>
  </si>
  <si>
    <t>Update SCED Limit Calculation</t>
  </si>
  <si>
    <t>RRGRR015</t>
  </si>
  <si>
    <t>Additional Guidance for Transformer and Station Data</t>
  </si>
  <si>
    <t>RDWG</t>
  </si>
  <si>
    <t>NPRR854</t>
  </si>
  <si>
    <t>NPRR855</t>
  </si>
  <si>
    <t>NOIE TDSP Submittal of Meters with Bidirectional Flow Caused by Generation Interconnected at Distribution Voltage</t>
  </si>
  <si>
    <t>Criteria for Including Resources in the CDR Peak Average Capacity Contribution Calculations</t>
  </si>
  <si>
    <t>STEC</t>
  </si>
  <si>
    <t>SCR795</t>
  </si>
  <si>
    <t>Addition of Intra-Hour Wind Forecast to GTBD Calculation</t>
  </si>
  <si>
    <t>RRGRR016</t>
  </si>
  <si>
    <t>Additional Guidance for Solar Data</t>
  </si>
  <si>
    <t>NOGRR174</t>
  </si>
  <si>
    <t>AVR and PSS Testing Requirements</t>
  </si>
  <si>
    <t>NPRR856</t>
  </si>
  <si>
    <t>NPRR857</t>
  </si>
  <si>
    <t>NPRR858</t>
  </si>
  <si>
    <t>NPRR860</t>
  </si>
  <si>
    <t>NPRR861</t>
  </si>
  <si>
    <t>NPRR862</t>
  </si>
  <si>
    <t>NPRR863</t>
  </si>
  <si>
    <t>NPRR864</t>
  </si>
  <si>
    <t>Treatment of OFFQS Status in Day-Ahead Make Whole and RUC Settlements</t>
  </si>
  <si>
    <t>Creation of Direct Current Tie Operator Market Participant Role</t>
  </si>
  <si>
    <t>Provide Complete Current Operating Plan (COP) Data</t>
  </si>
  <si>
    <t>Day-Ahead Market (DAM) Clean-Up</t>
  </si>
  <si>
    <t>Clarification of ERCOT’s Authority to Protect Its Jurisdictional Status</t>
  </si>
  <si>
    <t>Updates to Address Revisions under PUCT Project 46369</t>
  </si>
  <si>
    <t>Creation of Primary Frequency Response Service Product and Revisions to Responsive Reserve</t>
  </si>
  <si>
    <t>RUC Modifications to Consider Market-Based Solutions</t>
  </si>
  <si>
    <t>Shell Energy North America</t>
  </si>
  <si>
    <t>NOGRR176</t>
  </si>
  <si>
    <t>Hotline Call Participation</t>
  </si>
  <si>
    <t>NPRR865</t>
  </si>
  <si>
    <t>NPRR866</t>
  </si>
  <si>
    <t>Publish RTM Shift Factors for Hubs, Load Zones, and DC Ties</t>
  </si>
  <si>
    <t>DC Energy</t>
  </si>
  <si>
    <t>Mapping Registered Distributed Generation and Load Resources to Transmission Loads in the Network Operations Model</t>
  </si>
  <si>
    <t>RRGRR017</t>
  </si>
  <si>
    <t>Related to NPRR866, Mapping Registered Distributed Generation and Load Resources to Transmission Loads in the Network Operations Model</t>
  </si>
  <si>
    <t>PGRR060</t>
  </si>
  <si>
    <t>PGRR061</t>
  </si>
  <si>
    <t>Clarification of Reliability Performance Criteria</t>
  </si>
  <si>
    <t>2018 TAC Goals</t>
  </si>
  <si>
    <t>NPRR867</t>
  </si>
  <si>
    <t>Revisions to CRR Auction Credit Lock Amount to Reduce Excess Collateral</t>
  </si>
  <si>
    <t>Credit Work Group</t>
  </si>
  <si>
    <t>Related to NPRR857, Creation of Direct Current Tie Operator Market Participant Role</t>
  </si>
  <si>
    <t>RR Title</t>
  </si>
  <si>
    <t>NOGRR177</t>
  </si>
  <si>
    <t>NOGRR178</t>
  </si>
  <si>
    <t>NOGRR180</t>
  </si>
  <si>
    <t>NOGRR181</t>
  </si>
  <si>
    <t>Clarification of Automatic Under-Frequency Load Shed Requirement</t>
  </si>
  <si>
    <t>Exemption of Governor Dead-Band and Droop Setting Requirements for Steam Turbines of Combined Cycle Generation Resources</t>
  </si>
  <si>
    <t>Transmission Operator (TO) Black Start Plan Submittals</t>
  </si>
  <si>
    <t>PGRR062</t>
  </si>
  <si>
    <t>PGRR063</t>
  </si>
  <si>
    <t>PGRR064</t>
  </si>
  <si>
    <t>PGRR065</t>
  </si>
  <si>
    <t>PGRR066</t>
  </si>
  <si>
    <t>PGRR067</t>
  </si>
  <si>
    <t>PGRR068</t>
  </si>
  <si>
    <t>Updates to Generation Interconnection or Change Request (GINR) Process</t>
  </si>
  <si>
    <t>Transmission Interconnection Study</t>
  </si>
  <si>
    <t>Transmission Dynamic Element Model Verification</t>
  </si>
  <si>
    <t>LCRA</t>
  </si>
  <si>
    <t>Transmission Project Information and Tracking (TPIT) Reform</t>
  </si>
  <si>
    <t>Interconnection Request Cancellation and Creation of Inactive Status</t>
  </si>
  <si>
    <t>Re-powering Procedures</t>
  </si>
  <si>
    <t>Addition of a Proposed DC Tie to the Planning Models</t>
  </si>
  <si>
    <t>RRGRR018</t>
  </si>
  <si>
    <t>Related to NPRR889, RTF-1 Replace Non-Modeled Generator with Settlement Only Generator</t>
  </si>
  <si>
    <t>SCR796</t>
  </si>
  <si>
    <t>Change Validation Rules to Preclude Certain Transactions at Resource Nodes within Private Use Networks</t>
  </si>
  <si>
    <t>RMGRR155</t>
  </si>
  <si>
    <t>RMGRR154</t>
  </si>
  <si>
    <t>Remove References to Lite Up Texas</t>
  </si>
  <si>
    <t>RMGRR153</t>
  </si>
  <si>
    <t>Modifications to TDSP References and Processes in the Retail Market Guide</t>
  </si>
  <si>
    <t>Texas SET WG</t>
  </si>
  <si>
    <t>RMGRR152</t>
  </si>
  <si>
    <t>Additional Alignment with NPRR778, Modifications to Date Change and Cancellation Evaluation Window</t>
  </si>
  <si>
    <t>RMGRR151</t>
  </si>
  <si>
    <t>TSRTF</t>
  </si>
  <si>
    <t>Updates to Retail Market Guide for TAC Subcommittee Restructuring</t>
  </si>
  <si>
    <t>RMGRR150</t>
  </si>
  <si>
    <t>Appendix Removal and Cleanup of the Competitive Retailer Safety Net Spreadsheet</t>
  </si>
  <si>
    <t>As-Built Hub and Load Zone Calculation</t>
  </si>
  <si>
    <t>NPRR868</t>
  </si>
  <si>
    <t>NPRR869</t>
  </si>
  <si>
    <t>Clarification of Language Related to Generation Netting for ERCOT-Polled Settlement Meters</t>
  </si>
  <si>
    <t>NPRR870</t>
  </si>
  <si>
    <t>Eliminate Requirement for Forward Adjustment Factors Report in the MIS Certified Area</t>
  </si>
  <si>
    <t>NPRR871</t>
  </si>
  <si>
    <t>Customer or Resource Entity Funded Transmission Projects Review Process</t>
  </si>
  <si>
    <t>NPRR872</t>
  </si>
  <si>
    <t>Modifying the SASM Shadow Price Cap</t>
  </si>
  <si>
    <t>NPRR873</t>
  </si>
  <si>
    <t>Posting of the ERCOT Wide Intra-Hour Wind Power and Load Forecast on the MIS Public</t>
  </si>
  <si>
    <t>NPRR874</t>
  </si>
  <si>
    <t>Change to Report for Net Allocation to Load Settlement Stability</t>
  </si>
  <si>
    <t>NPRR875</t>
  </si>
  <si>
    <t>Clarification for the Implementation of NPRR864, RUC Modifications to Consider Market-Based Solutions</t>
  </si>
  <si>
    <t>NPRR877</t>
  </si>
  <si>
    <t>Use of Actual Interval Data for IDR ESI IDs for Initial Settlement</t>
  </si>
  <si>
    <t>NPRR878</t>
  </si>
  <si>
    <t>ERS Obligation Report for TDSPs</t>
  </si>
  <si>
    <t>NPRR879</t>
  </si>
  <si>
    <t>SCED Base Point and Performance Evaluation Changes for IRRs that Carry Ancillary Services</t>
  </si>
  <si>
    <t>NPRR880</t>
  </si>
  <si>
    <t>Publish Real-Time Market Shift Factors for Private Use Network Settlement Points</t>
  </si>
  <si>
    <t>NPRR881</t>
  </si>
  <si>
    <t>Annual Validation Process Revisions</t>
  </si>
  <si>
    <t>NPRR882</t>
  </si>
  <si>
    <t>Related to PGRR067, Re-powering Procedures</t>
  </si>
  <si>
    <t>NPRR883</t>
  </si>
  <si>
    <t>Adjustment to Settlement Equation for Ancillary Services Assignment</t>
  </si>
  <si>
    <t>NPRR884</t>
  </si>
  <si>
    <t>Adjustments to Pricing and Settlement for Reliability Unit Commitments (RUCs) of On-Line Combined Cycle Generation Resources</t>
  </si>
  <si>
    <t>NPRR885</t>
  </si>
  <si>
    <t>Must-Run Alternative (MRA) Details and Revisions Resulting from PUCT Project No. 46369, Rulemaking Relating to Reliability Must-Run Service</t>
  </si>
  <si>
    <t>NPRR886</t>
  </si>
  <si>
    <t>Agreements Between ERCOT and Other ISOs, RCs, and/or RTOs</t>
  </si>
  <si>
    <t>NPRR887</t>
  </si>
  <si>
    <t>Monthly Posting of Default Uplift Exposure Information</t>
  </si>
  <si>
    <t>NPRR888</t>
  </si>
  <si>
    <t>4-Coincident Peak Adjustment Methodology</t>
  </si>
  <si>
    <t>NPRR889</t>
  </si>
  <si>
    <t>RTF-1 Replace Non-Modeled Generator with Settlement Only Generator</t>
  </si>
  <si>
    <t>VCMRR021</t>
  </si>
  <si>
    <t>VCMRR022</t>
  </si>
  <si>
    <t>Related to NPRR847, Exceptional Fuel Cost Included in the Mitigated Offer Cap</t>
  </si>
  <si>
    <t>Determination of Fuel Adder Price for Coal and Lignite Resources</t>
  </si>
  <si>
    <t>LPGRR065</t>
  </si>
  <si>
    <t>Related to NPRR881, Annual Validation Process Revisions</t>
  </si>
  <si>
    <t>CNP/TXU</t>
  </si>
  <si>
    <t>LPGRR064</t>
  </si>
  <si>
    <t>Updates to LPG for TAC Subcommittee Restructuring</t>
  </si>
  <si>
    <t>OBDRR</t>
  </si>
  <si>
    <t>OBDRR002</t>
  </si>
  <si>
    <t>OBDRR003</t>
  </si>
  <si>
    <t>OBDRR004</t>
  </si>
  <si>
    <t>OBDRR005</t>
  </si>
  <si>
    <t>OBDRR006</t>
  </si>
  <si>
    <t>ORDC OBD Revisions for PUCT Project 47199</t>
  </si>
  <si>
    <t>Updates to Emergency Response Service Procurement Methodology</t>
  </si>
  <si>
    <t>Change to the Generic Maximum Shadow Price for Base Case Transmission Constraints</t>
  </si>
  <si>
    <t>Alignment of ORDC OBD with NPRR884, Adjustments to Pricing and Settlement for Reliability Unit Commitments (RUCs) of On-Line Combined Cycle Generation Resources</t>
  </si>
  <si>
    <t>CenterPoint</t>
  </si>
  <si>
    <t>CenterPoint / TXU</t>
  </si>
  <si>
    <t>Oncor</t>
  </si>
  <si>
    <t>Tenaska</t>
  </si>
  <si>
    <t>Reliant Energy</t>
  </si>
  <si>
    <t>Adjustments to Black Start Service (BSS) Procurement Timeline and Testing</t>
  </si>
  <si>
    <t>NPRR897</t>
  </si>
  <si>
    <t>NPRR890</t>
  </si>
  <si>
    <t>NPRR891</t>
  </si>
  <si>
    <t>NPRR892</t>
  </si>
  <si>
    <t>NPRR893</t>
  </si>
  <si>
    <t>NPRR894</t>
  </si>
  <si>
    <t>NPRR895</t>
  </si>
  <si>
    <t>NPRR896</t>
  </si>
  <si>
    <t>Reliability Must-Run and Must-Run Alternative Evaluation Process</t>
  </si>
  <si>
    <t>Inclusion of Photo-Voltaic Generation Resources (PVGRs) in Real-Time Ancillary Service Imbalance Payment or Charge</t>
  </si>
  <si>
    <t>Correction of Unaccounted For Energy (UFE) Formula</t>
  </si>
  <si>
    <t>Clarification of Fuel Index Price and Incorporation of System-Wide Offer Cap and Scarcity Pricing Mechanism Methodology into Protocols</t>
  </si>
  <si>
    <t>Non-Spin Reserve Energy Floor Clarification</t>
  </si>
  <si>
    <t>Removal of NOIE Capacity Reporting Threshold for the Unregistered Distributed Generation Report</t>
  </si>
  <si>
    <t>Correction to Calculation of Real-Time LMPs at Logical Resource Node for On-Line Combined Cycle Generation Resources</t>
  </si>
  <si>
    <t>Morgan Stanley</t>
  </si>
  <si>
    <t>OBDRR007</t>
  </si>
  <si>
    <t>OBDRR008</t>
  </si>
  <si>
    <t>Revisions to the ORDC Methodology to Include Photo-Voltaic Generation Resources (PVGRs)</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</si>
</sst>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0"/>
      <color theme="1"/>
      <name val="Calibri"/>
      <family val="2"/>
      <scheme val="minor"/>
    </font>
    <font>
      <b/>
      <sz val="10"/>
      <color theme="1"/>
      <name val="Calibri"/>
      <family val="2"/>
      <scheme val="minor"/>
    </font>
    <font>
      <b/>
      <sz val="16"/>
      <color theme="1"/>
      <name val="Calibri"/>
      <family val="2"/>
    </font>
    <font>
      <b/>
      <sz val="10"/>
      <color theme="0"/>
      <name val="Calibri"/>
      <family val="2"/>
      <scheme val="minor"/>
    </font>
    <font>
      <b/>
      <sz val="18"/>
      <color theme="1"/>
      <name val="Calibri"/>
      <family val="2"/>
      <scheme val="minor"/>
    </font>
    <font>
      <sz val="11"/>
      <color theme="1"/>
      <name val="Calibri"/>
      <family val="2"/>
    </font>
    <font>
      <b/>
      <sz val="16"/>
      <color theme="0"/>
      <name val="Calibri"/>
      <family val="2"/>
    </font>
    <font>
      <sz val="10"/>
      <color theme="1" tint="4.9989318521683403E-2"/>
      <name val="Calibri"/>
      <family val="2"/>
      <scheme val="minor"/>
    </font>
    <font>
      <sz val="12"/>
      <color theme="1" tint="4.9989318521683403E-2"/>
      <name val="Calibri"/>
      <family val="2"/>
      <scheme val="minor"/>
    </font>
    <font>
      <b/>
      <sz val="12"/>
      <color theme="0"/>
      <name val="Calibri"/>
      <family val="2"/>
      <scheme val="minor"/>
    </font>
    <font>
      <sz val="11"/>
      <color theme="1"/>
      <name val="Calibri"/>
      <family val="2"/>
      <scheme val="minor"/>
    </font>
    <font>
      <b/>
      <sz val="11"/>
      <color theme="1"/>
      <name val="Calibri"/>
      <family val="2"/>
      <scheme val="minor"/>
    </font>
    <font>
      <b/>
      <sz val="10"/>
      <name val="Calibri"/>
      <family val="2"/>
      <scheme val="minor"/>
    </font>
    <font>
      <sz val="12"/>
      <color theme="1"/>
      <name val="Calibri"/>
      <family val="2"/>
      <scheme val="minor"/>
    </font>
    <font>
      <b/>
      <sz val="12"/>
      <color theme="1"/>
      <name val="Calibri"/>
      <family val="2"/>
    </font>
    <font>
      <sz val="12"/>
      <name val="Calibri"/>
      <family val="2"/>
      <scheme val="minor"/>
    </font>
    <font>
      <sz val="10"/>
      <color theme="1" tint="4.9989318521683403E-2"/>
      <name val="Calibri"/>
      <family val="2"/>
      <scheme val="minor"/>
    </font>
    <font>
      <sz val="12"/>
      <color theme="1" tint="4.9989318521683403E-2"/>
      <name val="Calibri"/>
      <family val="2"/>
      <scheme val="minor"/>
    </font>
    <font>
      <sz val="10"/>
      <color theme="1" tint="4.9989318521683403E-2"/>
      <name val="Calibri"/>
      <scheme val="minor"/>
    </font>
    <font>
      <sz val="12"/>
      <color theme="1" tint="4.9989318521683403E-2"/>
      <name val="Calibri"/>
      <scheme val="minor"/>
    </font>
  </fonts>
  <fills count="12">
    <fill>
      <patternFill patternType="none"/>
    </fill>
    <fill>
      <patternFill patternType="gray125"/>
    </fill>
    <fill>
      <patternFill patternType="solid">
        <fgColor theme="3" tint="0.39997558519241921"/>
        <bgColor indexed="64"/>
      </patternFill>
    </fill>
    <fill>
      <patternFill patternType="solid">
        <fgColor theme="4" tint="0.79998168889431442"/>
        <bgColor indexed="64"/>
      </patternFill>
    </fill>
    <fill>
      <patternFill patternType="solid">
        <fgColor theme="5" tint="-0.249977111117893"/>
        <bgColor indexed="64"/>
      </patternFill>
    </fill>
    <fill>
      <patternFill patternType="solid">
        <fgColor theme="5" tint="-0.249977111117893"/>
        <bgColor theme="4" tint="0.79998168889431442"/>
      </patternFill>
    </fill>
    <fill>
      <patternFill patternType="solid">
        <fgColor theme="0" tint="-0.34998626667073579"/>
        <bgColor indexed="64"/>
      </patternFill>
    </fill>
    <fill>
      <patternFill patternType="solid">
        <fgColor theme="3" tint="0.59999389629810485"/>
        <bgColor indexed="64"/>
      </patternFill>
    </fill>
    <fill>
      <patternFill patternType="solid">
        <fgColor rgb="FFFFC000"/>
        <bgColor indexed="64"/>
      </patternFill>
    </fill>
    <fill>
      <patternFill patternType="solid">
        <fgColor theme="9" tint="0.79998168889431442"/>
        <bgColor indexed="64"/>
      </patternFill>
    </fill>
    <fill>
      <patternFill patternType="solid">
        <fgColor theme="4" tint="0.39997558519241921"/>
        <bgColor indexed="64"/>
      </patternFill>
    </fill>
    <fill>
      <patternFill patternType="solid">
        <fgColor theme="6" tint="0.399975585192419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s>
  <cellStyleXfs count="2">
    <xf numFmtId="0" fontId="0" fillId="0" borderId="0"/>
    <xf numFmtId="9" fontId="11" fillId="0" borderId="0" applyFont="0" applyFill="0" applyBorder="0" applyAlignment="0" applyProtection="0"/>
  </cellStyleXfs>
  <cellXfs count="90">
    <xf numFmtId="0" fontId="0" fillId="0" borderId="0" xfId="0"/>
    <xf numFmtId="0" fontId="1" fillId="0" borderId="0" xfId="0" applyFont="1" applyAlignment="1">
      <alignment wrapText="1"/>
    </xf>
    <xf numFmtId="0" fontId="2" fillId="0" borderId="0" xfId="0" applyFont="1" applyAlignment="1">
      <alignment vertical="center" wrapText="1"/>
    </xf>
    <xf numFmtId="0" fontId="1" fillId="0" borderId="0" xfId="0" applyFont="1"/>
    <xf numFmtId="0" fontId="3" fillId="0" borderId="0" xfId="0" applyFont="1" applyFill="1" applyAlignment="1">
      <alignment vertical="center"/>
    </xf>
    <xf numFmtId="0" fontId="4" fillId="2" borderId="1" xfId="0" applyFont="1" applyFill="1" applyBorder="1" applyAlignment="1">
      <alignment horizontal="center" vertical="center" wrapText="1"/>
    </xf>
    <xf numFmtId="0" fontId="4" fillId="2" borderId="2" xfId="0" applyFont="1" applyFill="1" applyBorder="1" applyAlignment="1">
      <alignment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top" wrapText="1"/>
    </xf>
    <xf numFmtId="0" fontId="5" fillId="0" borderId="0" xfId="0" applyFont="1"/>
    <xf numFmtId="0" fontId="6" fillId="0" borderId="0" xfId="0" applyFont="1" applyAlignment="1">
      <alignment vertical="center"/>
    </xf>
    <xf numFmtId="0" fontId="7" fillId="2" borderId="0" xfId="0" applyFont="1" applyFill="1" applyAlignment="1">
      <alignment horizontal="center" vertical="center"/>
    </xf>
    <xf numFmtId="0" fontId="0" fillId="0" borderId="5" xfId="0" pivotButton="1" applyBorder="1" applyAlignment="1">
      <alignment horizontal="center"/>
    </xf>
    <xf numFmtId="0" fontId="0" fillId="0" borderId="6" xfId="0" applyBorder="1" applyAlignment="1">
      <alignment horizontal="center"/>
    </xf>
    <xf numFmtId="0" fontId="0" fillId="0" borderId="7" xfId="0" pivotButton="1"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3" xfId="0" applyBorder="1" applyAlignment="1"/>
    <xf numFmtId="0" fontId="0" fillId="0" borderId="0" xfId="0"/>
    <xf numFmtId="0" fontId="6" fillId="0" borderId="0" xfId="0" applyFont="1" applyAlignment="1">
      <alignment vertical="center"/>
    </xf>
    <xf numFmtId="0" fontId="0" fillId="0" borderId="1" xfId="0" applyBorder="1" applyAlignment="1">
      <alignment horizontal="center"/>
    </xf>
    <xf numFmtId="0" fontId="0" fillId="0" borderId="1" xfId="0" applyNumberFormat="1" applyBorder="1" applyAlignment="1">
      <alignment horizontal="center"/>
    </xf>
    <xf numFmtId="0" fontId="0" fillId="3" borderId="1" xfId="0" applyNumberFormat="1" applyFill="1" applyBorder="1" applyAlignment="1">
      <alignment horizontal="center"/>
    </xf>
    <xf numFmtId="0" fontId="4" fillId="2" borderId="9" xfId="0" applyFont="1" applyFill="1" applyBorder="1" applyAlignment="1">
      <alignment horizontal="center" vertical="top" wrapText="1"/>
    </xf>
    <xf numFmtId="0" fontId="4" fillId="2" borderId="5" xfId="0" applyFont="1" applyFill="1" applyBorder="1" applyAlignment="1">
      <alignment horizontal="center" vertical="center" wrapText="1"/>
    </xf>
    <xf numFmtId="0" fontId="8" fillId="0" borderId="1" xfId="0" applyFont="1" applyFill="1" applyBorder="1"/>
    <xf numFmtId="0" fontId="8" fillId="0" borderId="1" xfId="0" applyFont="1" applyBorder="1" applyAlignment="1">
      <alignment wrapText="1"/>
    </xf>
    <xf numFmtId="0" fontId="9" fillId="0" borderId="1" xfId="0" applyFont="1" applyBorder="1" applyAlignment="1">
      <alignment horizontal="center" vertical="center"/>
    </xf>
    <xf numFmtId="0" fontId="9" fillId="0" borderId="4" xfId="0" applyFont="1" applyBorder="1" applyAlignment="1">
      <alignment horizontal="center" vertical="center"/>
    </xf>
    <xf numFmtId="0" fontId="9" fillId="0" borderId="2" xfId="0" applyFont="1" applyBorder="1" applyAlignment="1">
      <alignment horizontal="center" vertical="center"/>
    </xf>
    <xf numFmtId="0" fontId="4" fillId="4" borderId="4" xfId="0" applyFont="1" applyFill="1" applyBorder="1" applyAlignment="1">
      <alignment horizontal="center" vertical="center" wrapText="1"/>
    </xf>
    <xf numFmtId="0" fontId="13" fillId="6" borderId="4" xfId="0" applyFont="1" applyFill="1" applyBorder="1" applyAlignment="1">
      <alignment horizontal="center" vertical="center" wrapText="1"/>
    </xf>
    <xf numFmtId="0" fontId="13" fillId="7" borderId="4" xfId="0" applyFont="1" applyFill="1" applyBorder="1" applyAlignment="1">
      <alignment horizontal="center" vertical="center" wrapText="1"/>
    </xf>
    <xf numFmtId="0" fontId="13" fillId="8" borderId="4" xfId="0" applyFont="1" applyFill="1" applyBorder="1" applyAlignment="1">
      <alignment horizontal="center" vertical="center" wrapText="1"/>
    </xf>
    <xf numFmtId="0" fontId="0" fillId="0" borderId="0" xfId="0" applyFill="1" applyBorder="1"/>
    <xf numFmtId="0" fontId="14" fillId="0" borderId="0" xfId="0" applyFont="1"/>
    <xf numFmtId="0" fontId="10" fillId="5" borderId="1" xfId="0" applyFont="1" applyFill="1" applyBorder="1" applyAlignment="1">
      <alignment horizontal="center"/>
    </xf>
    <xf numFmtId="0" fontId="14" fillId="0" borderId="1" xfId="0" applyFont="1" applyBorder="1" applyAlignment="1">
      <alignment horizontal="center"/>
    </xf>
    <xf numFmtId="0" fontId="14" fillId="6" borderId="1" xfId="0" applyFont="1" applyFill="1" applyBorder="1"/>
    <xf numFmtId="0" fontId="14" fillId="7" borderId="1" xfId="0" applyFont="1" applyFill="1" applyBorder="1"/>
    <xf numFmtId="0" fontId="14" fillId="8" borderId="1" xfId="0" applyFont="1" applyFill="1" applyBorder="1"/>
    <xf numFmtId="0" fontId="14" fillId="0" borderId="1" xfId="0" applyFont="1" applyFill="1" applyBorder="1" applyAlignment="1">
      <alignment horizontal="center"/>
    </xf>
    <xf numFmtId="0" fontId="14" fillId="0" borderId="1" xfId="0" applyFont="1" applyBorder="1"/>
    <xf numFmtId="9" fontId="15" fillId="0" borderId="1" xfId="1" applyFont="1" applyBorder="1" applyAlignment="1">
      <alignment horizontal="center" vertical="center"/>
    </xf>
    <xf numFmtId="0" fontId="16" fillId="6" borderId="1" xfId="0" applyFont="1" applyFill="1" applyBorder="1" applyAlignment="1">
      <alignment horizontal="center" vertical="center" wrapText="1"/>
    </xf>
    <xf numFmtId="0" fontId="16" fillId="7" borderId="1" xfId="0" applyFont="1" applyFill="1" applyBorder="1" applyAlignment="1">
      <alignment horizontal="center" vertical="center" wrapText="1"/>
    </xf>
    <xf numFmtId="0" fontId="16" fillId="8" borderId="1" xfId="0" applyFont="1" applyFill="1" applyBorder="1" applyAlignment="1">
      <alignment horizontal="center" vertical="center" wrapText="1"/>
    </xf>
    <xf numFmtId="0" fontId="15" fillId="0" borderId="1" xfId="0" applyFont="1" applyBorder="1" applyAlignment="1">
      <alignment horizontal="center" vertical="center"/>
    </xf>
    <xf numFmtId="0" fontId="12" fillId="0" borderId="0" xfId="0" applyFont="1"/>
    <xf numFmtId="0" fontId="9" fillId="0" borderId="2" xfId="0" applyNumberFormat="1" applyFont="1" applyBorder="1" applyAlignment="1">
      <alignment horizontal="center" vertical="center"/>
    </xf>
    <xf numFmtId="0" fontId="8" fillId="0" borderId="2" xfId="0" applyFont="1" applyFill="1" applyBorder="1"/>
    <xf numFmtId="0" fontId="8" fillId="0" borderId="2" xfId="0" applyFont="1" applyBorder="1" applyAlignment="1">
      <alignment wrapText="1"/>
    </xf>
    <xf numFmtId="0" fontId="15" fillId="9" borderId="1" xfId="0" applyFont="1" applyFill="1" applyBorder="1" applyAlignment="1">
      <alignment horizontal="center" vertical="center"/>
    </xf>
    <xf numFmtId="0" fontId="0" fillId="0" borderId="1" xfId="0" pivotButton="1" applyBorder="1" applyAlignment="1">
      <alignment horizontal="center"/>
    </xf>
    <xf numFmtId="0" fontId="0" fillId="0" borderId="1" xfId="0" applyBorder="1" applyAlignment="1">
      <alignment horizontal="center" wrapText="1"/>
    </xf>
    <xf numFmtId="0" fontId="0" fillId="0" borderId="1" xfId="0" applyBorder="1" applyAlignment="1"/>
    <xf numFmtId="0" fontId="0" fillId="10" borderId="1" xfId="0" applyNumberFormat="1" applyFill="1" applyBorder="1" applyAlignment="1">
      <alignment horizontal="center" vertical="center"/>
    </xf>
    <xf numFmtId="0" fontId="0" fillId="6" borderId="1" xfId="0" applyNumberFormat="1" applyFill="1" applyBorder="1" applyAlignment="1">
      <alignment horizontal="center" vertical="center"/>
    </xf>
    <xf numFmtId="0" fontId="0" fillId="11" borderId="1" xfId="0" applyNumberFormat="1" applyFill="1" applyBorder="1" applyAlignment="1">
      <alignment horizontal="center" vertical="center"/>
    </xf>
    <xf numFmtId="0" fontId="16" fillId="11" borderId="1" xfId="0" applyFont="1" applyFill="1" applyBorder="1" applyAlignment="1">
      <alignment horizontal="center" vertical="center" wrapText="1"/>
    </xf>
    <xf numFmtId="0" fontId="13" fillId="11" borderId="4" xfId="0" applyFont="1" applyFill="1" applyBorder="1" applyAlignment="1">
      <alignment horizontal="center" vertical="center" wrapText="1"/>
    </xf>
    <xf numFmtId="0" fontId="14" fillId="11" borderId="1" xfId="0" applyFont="1" applyFill="1" applyBorder="1"/>
    <xf numFmtId="0" fontId="0" fillId="8" borderId="1" xfId="0" applyNumberFormat="1" applyFill="1" applyBorder="1" applyAlignment="1">
      <alignment horizontal="center" vertical="center"/>
    </xf>
    <xf numFmtId="0" fontId="9" fillId="0" borderId="1" xfId="0" applyNumberFormat="1" applyFont="1" applyBorder="1" applyAlignment="1">
      <alignment horizontal="center" vertical="center"/>
    </xf>
    <xf numFmtId="0" fontId="0" fillId="0" borderId="0" xfId="0" applyBorder="1" applyAlignment="1">
      <alignment horizontal="center"/>
    </xf>
    <xf numFmtId="0" fontId="0" fillId="0" borderId="0" xfId="0" applyNumberFormat="1" applyBorder="1" applyAlignment="1">
      <alignment horizontal="center"/>
    </xf>
    <xf numFmtId="0" fontId="0" fillId="0" borderId="0" xfId="0" applyNumberFormat="1" applyFill="1" applyBorder="1" applyAlignment="1">
      <alignment horizontal="center"/>
    </xf>
    <xf numFmtId="0" fontId="17" fillId="0" borderId="1" xfId="0" applyFont="1" applyFill="1" applyBorder="1"/>
    <xf numFmtId="0" fontId="17" fillId="0" borderId="1" xfId="0" applyFont="1" applyBorder="1" applyAlignment="1">
      <alignment wrapText="1"/>
    </xf>
    <xf numFmtId="0" fontId="18" fillId="0" borderId="1" xfId="0" applyFont="1" applyBorder="1" applyAlignment="1">
      <alignment horizontal="center" vertical="center"/>
    </xf>
    <xf numFmtId="0" fontId="18" fillId="0" borderId="2" xfId="0" applyFont="1" applyBorder="1" applyAlignment="1">
      <alignment horizontal="center" vertical="center"/>
    </xf>
    <xf numFmtId="0" fontId="18" fillId="0" borderId="1" xfId="0" applyNumberFormat="1" applyFont="1" applyBorder="1" applyAlignment="1">
      <alignment horizontal="center" vertical="center"/>
    </xf>
    <xf numFmtId="0" fontId="17" fillId="0" borderId="2" xfId="0" applyFont="1" applyFill="1" applyBorder="1"/>
    <xf numFmtId="0" fontId="17" fillId="0" borderId="2" xfId="0" applyFont="1" applyBorder="1" applyAlignment="1">
      <alignment wrapText="1"/>
    </xf>
    <xf numFmtId="0" fontId="18" fillId="0" borderId="2" xfId="0" applyNumberFormat="1" applyFont="1" applyBorder="1" applyAlignment="1">
      <alignment horizontal="center" vertical="center"/>
    </xf>
    <xf numFmtId="0" fontId="20" fillId="0" borderId="2" xfId="0" applyFont="1" applyBorder="1" applyAlignment="1">
      <alignment horizontal="center" vertical="center"/>
    </xf>
    <xf numFmtId="0" fontId="19" fillId="0" borderId="2" xfId="0" applyFont="1" applyFill="1" applyBorder="1"/>
    <xf numFmtId="0" fontId="19" fillId="0" borderId="2" xfId="0" applyFont="1" applyBorder="1" applyAlignment="1">
      <alignment wrapText="1"/>
    </xf>
    <xf numFmtId="0" fontId="20" fillId="0" borderId="2" xfId="0" applyNumberFormat="1" applyFont="1" applyBorder="1" applyAlignment="1">
      <alignment horizontal="center" vertical="center"/>
    </xf>
    <xf numFmtId="0" fontId="0" fillId="0" borderId="2" xfId="0" applyBorder="1" applyAlignment="1">
      <alignment horizontal="center"/>
    </xf>
    <xf numFmtId="0" fontId="7" fillId="2" borderId="0" xfId="0" applyFont="1" applyFill="1" applyAlignment="1">
      <alignment horizontal="center" vertical="center"/>
    </xf>
    <xf numFmtId="0" fontId="6" fillId="0" borderId="0" xfId="0" applyFont="1" applyAlignment="1">
      <alignment vertical="center" wrapText="1"/>
    </xf>
    <xf numFmtId="0" fontId="10" fillId="4" borderId="11" xfId="0" applyFont="1" applyFill="1" applyBorder="1" applyAlignment="1">
      <alignment horizontal="center" wrapText="1"/>
    </xf>
    <xf numFmtId="0" fontId="10" fillId="4" borderId="0" xfId="0" applyFont="1" applyFill="1" applyBorder="1" applyAlignment="1">
      <alignment horizontal="center" wrapText="1"/>
    </xf>
    <xf numFmtId="0" fontId="10" fillId="2" borderId="5" xfId="0" applyFont="1" applyFill="1" applyBorder="1" applyAlignment="1">
      <alignment horizontal="center" wrapText="1"/>
    </xf>
    <xf numFmtId="0" fontId="10" fillId="2" borderId="10" xfId="0" applyFont="1" applyFill="1" applyBorder="1" applyAlignment="1">
      <alignment horizontal="center" wrapText="1"/>
    </xf>
    <xf numFmtId="0" fontId="10" fillId="2" borderId="3" xfId="0" applyFont="1" applyFill="1" applyBorder="1" applyAlignment="1">
      <alignment horizontal="center" wrapText="1"/>
    </xf>
    <xf numFmtId="0" fontId="10" fillId="4" borderId="5" xfId="0" applyFont="1" applyFill="1" applyBorder="1" applyAlignment="1">
      <alignment horizontal="center" wrapText="1"/>
    </xf>
    <xf numFmtId="0" fontId="10" fillId="4" borderId="10" xfId="0" applyFont="1" applyFill="1" applyBorder="1" applyAlignment="1">
      <alignment horizontal="center" wrapText="1"/>
    </xf>
    <xf numFmtId="0" fontId="6" fillId="0" borderId="0" xfId="0" applyFont="1" applyAlignment="1">
      <alignment horizontal="left" vertical="center" wrapText="1"/>
    </xf>
  </cellXfs>
  <cellStyles count="2">
    <cellStyle name="Normal" xfId="0" builtinId="0"/>
    <cellStyle name="Percent" xfId="1" builtinId="5"/>
  </cellStyles>
  <dxfs count="91">
    <dxf>
      <border>
        <vertical style="thin">
          <color indexed="64"/>
        </vertical>
      </border>
    </dxf>
    <dxf>
      <border>
        <vertical style="thin">
          <color indexed="64"/>
        </vertical>
      </border>
    </dxf>
    <dxf>
      <border>
        <vertical style="thin">
          <color indexed="64"/>
        </vertical>
      </border>
    </dxf>
    <dxf>
      <border>
        <vertical style="thin">
          <color indexed="64"/>
        </vertical>
      </border>
    </dxf>
    <dxf>
      <border>
        <vertical style="thin">
          <color indexed="64"/>
        </vertical>
      </border>
    </dxf>
    <dxf>
      <fill>
        <patternFill patternType="solid">
          <bgColor rgb="FFFFC000"/>
        </patternFill>
      </fill>
    </dxf>
    <dxf>
      <fill>
        <patternFill patternType="solid">
          <bgColor theme="6" tint="0.39997558519241921"/>
        </patternFill>
      </fill>
    </dxf>
    <dxf>
      <fill>
        <patternFill patternType="solid">
          <bgColor theme="6" tint="0.39997558519241921"/>
        </patternFill>
      </fill>
    </dxf>
    <dxf>
      <fill>
        <patternFill patternType="solid">
          <bgColor theme="6" tint="0.39997558519241921"/>
        </patternFill>
      </fill>
    </dxf>
    <dxf>
      <fill>
        <patternFill>
          <bgColor theme="0" tint="-0.34998626667073579"/>
        </patternFill>
      </fill>
    </dxf>
    <dxf>
      <fill>
        <patternFill patternType="solid">
          <bgColor theme="4" tint="0.39997558519241921"/>
        </patternFill>
      </fill>
    </dxf>
    <dxf>
      <fill>
        <patternFill patternType="solid">
          <bgColor theme="4" tint="0.39997558519241921"/>
        </patternFill>
      </fill>
    </dxf>
    <dxf>
      <fill>
        <patternFill patternType="solid">
          <bgColor theme="0" tint="-0.249977111117893"/>
        </patternFill>
      </fill>
    </dxf>
    <dxf>
      <border>
        <top style="thin">
          <color indexed="64"/>
        </top>
        <vertical style="thin">
          <color indexed="64"/>
        </vertical>
      </border>
    </dxf>
    <dxf>
      <border>
        <top style="thin">
          <color indexed="64"/>
        </top>
        <vertical style="thin">
          <color indexed="64"/>
        </vertical>
      </border>
    </dxf>
    <dxf>
      <border>
        <top style="thin">
          <color indexed="64"/>
        </top>
        <vertical style="thin">
          <color indexed="64"/>
        </vertical>
      </border>
    </dxf>
    <dxf>
      <border>
        <top style="thin">
          <color indexed="64"/>
        </top>
        <vertical style="thin">
          <color indexed="64"/>
        </vertical>
      </border>
    </dxf>
    <dxf>
      <border>
        <top style="thin">
          <color indexed="64"/>
        </top>
        <vertical style="thin">
          <color indexed="64"/>
        </vertical>
      </border>
    </dxf>
    <dxf>
      <alignment vertical="center" readingOrder="0"/>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alignment horizontal="general" readingOrder="0"/>
    </dxf>
    <dxf>
      <fill>
        <patternFill patternType="solid">
          <bgColor theme="4" tint="0.79998168889431442"/>
        </patternFill>
      </fill>
    </dxf>
    <dxf>
      <border>
        <top style="thin">
          <color indexed="64"/>
        </top>
      </border>
    </dxf>
    <dxf>
      <alignment horizontal="center" readingOrder="0"/>
    </dxf>
    <dxf>
      <border>
        <left style="thin">
          <color indexed="64"/>
        </left>
        <right style="thin">
          <color indexed="64"/>
        </right>
        <top style="thin">
          <color indexed="64"/>
        </top>
        <bottom style="thin">
          <color indexed="64"/>
        </bottom>
      </border>
    </dxf>
    <dxf>
      <fill>
        <patternFill patternType="solid">
          <bgColor theme="6" tint="0.39997558519241921"/>
        </patternFill>
      </fill>
    </dxf>
    <dxf>
      <fill>
        <patternFill patternType="solid">
          <bgColor theme="6" tint="0.39997558519241921"/>
        </patternFill>
      </fill>
    </dxf>
    <dxf>
      <fill>
        <patternFill patternType="solid">
          <bgColor theme="6" tint="0.39997558519241921"/>
        </patternFill>
      </fill>
    </dxf>
    <dxf>
      <fill>
        <patternFill patternType="solid">
          <bgColor rgb="FFFFC000"/>
        </patternFill>
      </fill>
    </dxf>
    <dxf>
      <fill>
        <patternFill patternType="solid">
          <bgColor theme="0" tint="-0.34998626667073579"/>
        </patternFill>
      </fill>
    </dxf>
    <dxf>
      <fill>
        <patternFill patternType="solid">
          <bgColor theme="4" tint="0.39997558519241921"/>
        </patternFill>
      </fill>
    </dxf>
    <dxf>
      <fill>
        <patternFill patternType="solid">
          <bgColor theme="4" tint="0.39997558519241921"/>
        </patternFill>
      </fill>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top style="thin">
          <color indexed="64"/>
        </top>
      </border>
    </dxf>
    <dxf>
      <border>
        <top style="thin">
          <color indexed="64"/>
        </top>
      </border>
    </dxf>
    <dxf>
      <border>
        <top style="thin">
          <color indexed="64"/>
        </top>
      </border>
    </dxf>
    <dxf>
      <border>
        <top style="thin">
          <color indexed="64"/>
        </top>
      </border>
    </dxf>
    <dxf>
      <border>
        <top style="thin">
          <color indexed="64"/>
        </top>
      </border>
    </dxf>
    <dxf>
      <alignment vertical="center" readingOrder="0"/>
    </dxf>
    <dxf>
      <alignment wrapText="1" readingOrder="0"/>
    </dxf>
    <dxf>
      <border>
        <top style="thin">
          <color indexed="64"/>
        </top>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alignment horizontal="general" readingOrder="0"/>
    </dxf>
    <dxf>
      <fill>
        <patternFill patternType="solid">
          <bgColor theme="4" tint="0.79998168889431442"/>
        </patternFill>
      </fill>
    </dxf>
    <dxf>
      <alignment horizontal="center" readingOrder="0"/>
    </dxf>
    <dxf>
      <border>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left style="thin">
          <color indexed="64"/>
        </left>
        <right style="thin">
          <color indexed="64"/>
        </right>
        <bottom style="thin">
          <color indexed="64"/>
        </bottom>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theme="0"/>
        <name val="Calibri"/>
        <scheme val="minor"/>
      </font>
      <fill>
        <patternFill patternType="solid">
          <fgColor indexed="64"/>
          <bgColor theme="3" tint="0.39997558519241921"/>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C Phillips" refreshedDate="43347.46231516204" createdVersion="5" refreshedVersion="5" recordCount="98">
  <cacheSource type="worksheet">
    <worksheetSource name="Table1"/>
  </cacheSource>
  <cacheFields count="25">
    <cacheField name="Request Type" numFmtId="0">
      <sharedItems count="11">
        <s v="NPRR"/>
        <s v="NOGRR"/>
        <s v="PGRR"/>
        <s v="SCR"/>
        <s v="RRGRR"/>
        <s v="RMGRR"/>
        <s v="VCMRR"/>
        <s v="LPGRR"/>
        <s v="OBDRR"/>
        <s v="SMOGRR" u="1"/>
        <s v="COPMGRR" u="1"/>
      </sharedItems>
    </cacheField>
    <cacheField name="Revision Request" numFmtId="0">
      <sharedItems/>
    </cacheField>
    <cacheField name="RR Title" numFmtId="0">
      <sharedItems/>
    </cacheField>
    <cacheField name="Sponsor" numFmtId="0">
      <sharedItems/>
    </cacheField>
    <cacheField name="Sponsor Type" numFmtId="0">
      <sharedItems count="5">
        <s v="ERCOT"/>
        <s v="Working Group / Task Force"/>
        <s v="Market Participant"/>
        <s v="s" u="1"/>
        <s v=" " u="1"/>
      </sharedItems>
    </cacheField>
    <cacheField name="Status" numFmtId="0">
      <sharedItems count="3">
        <s v="Approved"/>
        <s v="In Process"/>
        <s v="s" u="1"/>
      </sharedItems>
    </cacheField>
    <cacheField name="1" numFmtId="0">
      <sharedItems containsBlank="1"/>
    </cacheField>
    <cacheField name="2" numFmtId="0">
      <sharedItems containsBlank="1"/>
    </cacheField>
    <cacheField name="3" numFmtId="0">
      <sharedItems containsBlank="1"/>
    </cacheField>
    <cacheField name="4" numFmtId="0">
      <sharedItems containsBlank="1"/>
    </cacheField>
    <cacheField name="5" numFmtId="0">
      <sharedItems containsBlank="1"/>
    </cacheField>
    <cacheField name="6" numFmtId="0">
      <sharedItems containsBlank="1"/>
    </cacheField>
    <cacheField name="7" numFmtId="0">
      <sharedItems containsNonDate="0" containsString="0" containsBlank="1"/>
    </cacheField>
    <cacheField name="8" numFmtId="0">
      <sharedItems containsBlank="1"/>
    </cacheField>
    <cacheField name="9" numFmtId="0">
      <sharedItems containsBlank="1"/>
    </cacheField>
    <cacheField name="10" numFmtId="0">
      <sharedItems containsBlank="1"/>
    </cacheField>
    <cacheField name="11" numFmtId="0">
      <sharedItems containsBlank="1"/>
    </cacheField>
    <cacheField name="12" numFmtId="0">
      <sharedItems containsBlank="1"/>
    </cacheField>
    <cacheField name="13" numFmtId="0">
      <sharedItems containsBlank="1"/>
    </cacheField>
    <cacheField name="14" numFmtId="0">
      <sharedItems containsBlank="1"/>
    </cacheField>
    <cacheField name="15" numFmtId="0">
      <sharedItems containsBlank="1"/>
    </cacheField>
    <cacheField name="Committee Strategic Alignment" numFmtId="0">
      <sharedItems/>
    </cacheField>
    <cacheField name="Operational Reliability" numFmtId="0">
      <sharedItems/>
    </cacheField>
    <cacheField name="Flexible Market Design" numFmtId="0">
      <sharedItems/>
    </cacheField>
    <cacheField name="Data Transparency and Access"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98">
  <r>
    <x v="0"/>
    <s v="NPRR819"/>
    <s v="Resettlement Clean-Ups"/>
    <s v="ERCOT"/>
    <x v="0"/>
    <x v="0"/>
    <m/>
    <m/>
    <m/>
    <m/>
    <m/>
    <m/>
    <m/>
    <m/>
    <m/>
    <m/>
    <m/>
    <m/>
    <m/>
    <m/>
    <m/>
    <s v=""/>
    <s v=""/>
    <s v=""/>
    <s v=""/>
  </r>
  <r>
    <x v="1"/>
    <s v="NOGRR169"/>
    <s v="Disturbance Monitoring Requirements Update to Align with NERC Reliability Standard PRC-002-2"/>
    <s v="SPWG"/>
    <x v="1"/>
    <x v="0"/>
    <m/>
    <s v="X"/>
    <m/>
    <m/>
    <m/>
    <m/>
    <m/>
    <m/>
    <m/>
    <m/>
    <m/>
    <m/>
    <m/>
    <m/>
    <m/>
    <s v=""/>
    <s v="X"/>
    <s v=""/>
    <s v=""/>
  </r>
  <r>
    <x v="0"/>
    <s v="NPRR823"/>
    <s v="Amend the Definition of an Affiliate"/>
    <s v="Dynegy"/>
    <x v="2"/>
    <x v="1"/>
    <m/>
    <s v="X"/>
    <m/>
    <m/>
    <m/>
    <m/>
    <m/>
    <m/>
    <m/>
    <m/>
    <m/>
    <m/>
    <m/>
    <m/>
    <m/>
    <s v=""/>
    <s v="X"/>
    <s v=""/>
    <s v=""/>
  </r>
  <r>
    <x v="0"/>
    <s v="NPRR826"/>
    <s v="Mitigated Offer Caps for RMR Resources"/>
    <s v="Citigroup"/>
    <x v="2"/>
    <x v="1"/>
    <m/>
    <m/>
    <m/>
    <s v="X"/>
    <m/>
    <s v="X"/>
    <m/>
    <m/>
    <m/>
    <m/>
    <m/>
    <m/>
    <m/>
    <m/>
    <m/>
    <s v=""/>
    <s v="X"/>
    <s v="X"/>
    <s v=""/>
  </r>
  <r>
    <x v="0"/>
    <s v="NPRR837"/>
    <s v="Regional Planning Group (RPG) Process Reform"/>
    <s v="ERCOT"/>
    <x v="0"/>
    <x v="0"/>
    <m/>
    <m/>
    <m/>
    <m/>
    <m/>
    <m/>
    <m/>
    <m/>
    <m/>
    <m/>
    <m/>
    <m/>
    <m/>
    <m/>
    <m/>
    <s v=""/>
    <s v=""/>
    <s v=""/>
    <s v=""/>
  </r>
  <r>
    <x v="2"/>
    <s v="PGRR059"/>
    <s v="Related to NPRR837, Regional Planning Group (RPG) Process Reform"/>
    <s v="ERCOT"/>
    <x v="0"/>
    <x v="0"/>
    <m/>
    <m/>
    <m/>
    <m/>
    <m/>
    <m/>
    <m/>
    <m/>
    <m/>
    <m/>
    <m/>
    <m/>
    <m/>
    <m/>
    <m/>
    <s v=""/>
    <s v=""/>
    <s v=""/>
    <s v=""/>
  </r>
  <r>
    <x v="0"/>
    <s v="NPRR838"/>
    <s v="Updated O&amp;M Cost for RMR Resources"/>
    <s v="ERCOT"/>
    <x v="0"/>
    <x v="1"/>
    <m/>
    <m/>
    <m/>
    <m/>
    <s v="X"/>
    <m/>
    <m/>
    <m/>
    <m/>
    <m/>
    <m/>
    <m/>
    <m/>
    <m/>
    <m/>
    <s v=""/>
    <s v=""/>
    <s v="X"/>
    <s v=""/>
  </r>
  <r>
    <x v="0"/>
    <s v="NPRR841"/>
    <s v="Real-Time Adjustments to Day-Ahead Make Whole Payments due to Ancillary Services Infeasibility Charges"/>
    <s v="ERCOT"/>
    <x v="0"/>
    <x v="0"/>
    <m/>
    <s v="X"/>
    <m/>
    <m/>
    <m/>
    <s v="X"/>
    <m/>
    <m/>
    <m/>
    <m/>
    <s v="X"/>
    <m/>
    <m/>
    <m/>
    <m/>
    <s v=""/>
    <s v="X"/>
    <s v="X"/>
    <s v=""/>
  </r>
  <r>
    <x v="0"/>
    <s v="NPRR842"/>
    <s v="Study Area Load Information"/>
    <s v="ERCOT"/>
    <x v="0"/>
    <x v="0"/>
    <m/>
    <m/>
    <m/>
    <m/>
    <m/>
    <m/>
    <m/>
    <m/>
    <m/>
    <m/>
    <m/>
    <m/>
    <m/>
    <s v="X"/>
    <m/>
    <s v=""/>
    <s v=""/>
    <s v=""/>
    <s v="X"/>
  </r>
  <r>
    <x v="0"/>
    <s v="NPRR844"/>
    <s v="Clarification to Outage Report"/>
    <s v="Luminant"/>
    <x v="2"/>
    <x v="0"/>
    <m/>
    <m/>
    <m/>
    <m/>
    <m/>
    <m/>
    <m/>
    <m/>
    <m/>
    <m/>
    <m/>
    <m/>
    <m/>
    <s v="X"/>
    <m/>
    <s v=""/>
    <s v=""/>
    <s v=""/>
    <s v="X"/>
  </r>
  <r>
    <x v="0"/>
    <s v="NPRR845"/>
    <s v="RMR Process and Agreement Revisions"/>
    <s v="ERCOT"/>
    <x v="0"/>
    <x v="1"/>
    <m/>
    <s v="X"/>
    <m/>
    <m/>
    <m/>
    <s v="X"/>
    <m/>
    <m/>
    <m/>
    <m/>
    <m/>
    <m/>
    <m/>
    <m/>
    <m/>
    <s v=""/>
    <s v="X"/>
    <s v="X"/>
    <s v=""/>
  </r>
  <r>
    <x v="0"/>
    <s v="NPRR847"/>
    <s v="Exceptional Fuel Cost Included in the Mitigated Offer Cap"/>
    <s v="ERCOT"/>
    <x v="0"/>
    <x v="0"/>
    <m/>
    <m/>
    <m/>
    <m/>
    <s v="X"/>
    <m/>
    <m/>
    <m/>
    <m/>
    <m/>
    <m/>
    <m/>
    <m/>
    <m/>
    <m/>
    <s v=""/>
    <s v=""/>
    <s v="X"/>
    <s v=""/>
  </r>
  <r>
    <x v="0"/>
    <s v="NPRR849"/>
    <s v="Clarification of the Range of Voltage Set Points at a Generation Resource’s POI"/>
    <s v="ERCOT"/>
    <x v="0"/>
    <x v="1"/>
    <m/>
    <m/>
    <m/>
    <m/>
    <m/>
    <m/>
    <m/>
    <m/>
    <m/>
    <m/>
    <m/>
    <m/>
    <m/>
    <m/>
    <m/>
    <s v=""/>
    <s v=""/>
    <s v=""/>
    <s v=""/>
  </r>
  <r>
    <x v="0"/>
    <s v="NPRR850"/>
    <s v="Market Suspension and Restart"/>
    <s v="ERCOT"/>
    <x v="0"/>
    <x v="1"/>
    <s v="X"/>
    <m/>
    <m/>
    <m/>
    <m/>
    <m/>
    <m/>
    <m/>
    <m/>
    <m/>
    <m/>
    <m/>
    <m/>
    <m/>
    <m/>
    <s v="X"/>
    <s v=""/>
    <s v=""/>
    <s v=""/>
  </r>
  <r>
    <x v="3"/>
    <s v="SCR793"/>
    <s v="SSR Related Telemetry for Cross Texas Transmission"/>
    <s v="Cross Texas Transmission"/>
    <x v="2"/>
    <x v="0"/>
    <m/>
    <m/>
    <m/>
    <m/>
    <m/>
    <m/>
    <m/>
    <m/>
    <m/>
    <m/>
    <m/>
    <m/>
    <m/>
    <s v="X"/>
    <m/>
    <s v=""/>
    <s v=""/>
    <s v=""/>
    <s v="X"/>
  </r>
  <r>
    <x v="0"/>
    <s v="NPRR851"/>
    <s v="Procedure for Managing Disconnections for Bidirectional Electrical Connections at Transmission Level Voltages"/>
    <s v="Golden Spread Electric Cooperative"/>
    <x v="2"/>
    <x v="0"/>
    <m/>
    <m/>
    <m/>
    <m/>
    <m/>
    <m/>
    <m/>
    <m/>
    <s v="X"/>
    <m/>
    <m/>
    <m/>
    <m/>
    <m/>
    <m/>
    <s v=""/>
    <s v=""/>
    <s v="X"/>
    <s v=""/>
  </r>
  <r>
    <x v="0"/>
    <s v="NPRR852"/>
    <s v="CRR Activity Calendar Approval Process"/>
    <s v="ERCOT"/>
    <x v="0"/>
    <x v="0"/>
    <m/>
    <m/>
    <m/>
    <m/>
    <m/>
    <s v="X"/>
    <m/>
    <m/>
    <m/>
    <m/>
    <m/>
    <m/>
    <m/>
    <m/>
    <m/>
    <s v=""/>
    <s v=""/>
    <s v="X"/>
    <s v=""/>
  </r>
  <r>
    <x v="3"/>
    <s v="SCR794"/>
    <s v="Update SCED Limit Calculation"/>
    <s v="ERCOT"/>
    <x v="0"/>
    <x v="0"/>
    <m/>
    <m/>
    <m/>
    <m/>
    <m/>
    <s v="X"/>
    <m/>
    <m/>
    <m/>
    <m/>
    <m/>
    <m/>
    <m/>
    <m/>
    <m/>
    <s v=""/>
    <s v=""/>
    <s v="X"/>
    <s v=""/>
  </r>
  <r>
    <x v="4"/>
    <s v="RRGRR015"/>
    <s v="Additional Guidance for Transformer and Station Data"/>
    <s v="RDWG"/>
    <x v="1"/>
    <x v="0"/>
    <m/>
    <m/>
    <s v="X"/>
    <m/>
    <m/>
    <m/>
    <m/>
    <m/>
    <m/>
    <m/>
    <m/>
    <m/>
    <m/>
    <m/>
    <m/>
    <s v=""/>
    <s v=""/>
    <s v="X"/>
    <s v=""/>
  </r>
  <r>
    <x v="0"/>
    <s v="NPRR854"/>
    <s v="NOIE TDSP Submittal of Meters with Bidirectional Flow Caused by Generation Interconnected at Distribution Voltage"/>
    <s v="STEC"/>
    <x v="2"/>
    <x v="0"/>
    <m/>
    <m/>
    <m/>
    <m/>
    <m/>
    <s v="X"/>
    <m/>
    <m/>
    <m/>
    <s v="X"/>
    <m/>
    <m/>
    <m/>
    <m/>
    <m/>
    <s v=""/>
    <s v=""/>
    <s v="X"/>
    <s v=""/>
  </r>
  <r>
    <x v="0"/>
    <s v="NPRR855"/>
    <s v="Criteria for Including Resources in the CDR Peak Average Capacity Contribution Calculations"/>
    <s v="ERCOT"/>
    <x v="0"/>
    <x v="0"/>
    <m/>
    <m/>
    <m/>
    <s v="X"/>
    <m/>
    <m/>
    <m/>
    <m/>
    <m/>
    <m/>
    <m/>
    <m/>
    <m/>
    <s v="X"/>
    <m/>
    <s v=""/>
    <s v="X"/>
    <s v=""/>
    <s v="X"/>
  </r>
  <r>
    <x v="3"/>
    <s v="SCR795"/>
    <s v="Addition of Intra-Hour Wind Forecast to GTBD Calculation"/>
    <s v="ERCOT"/>
    <x v="0"/>
    <x v="0"/>
    <m/>
    <m/>
    <m/>
    <m/>
    <m/>
    <s v="X"/>
    <m/>
    <m/>
    <m/>
    <m/>
    <m/>
    <m/>
    <m/>
    <m/>
    <m/>
    <s v=""/>
    <s v=""/>
    <s v="X"/>
    <s v=""/>
  </r>
  <r>
    <x v="4"/>
    <s v="RRGRR016"/>
    <s v="Additional Guidance for Solar Data"/>
    <s v="RDWG"/>
    <x v="1"/>
    <x v="0"/>
    <m/>
    <m/>
    <s v="X"/>
    <m/>
    <m/>
    <m/>
    <m/>
    <m/>
    <m/>
    <m/>
    <m/>
    <m/>
    <m/>
    <m/>
    <m/>
    <s v=""/>
    <s v=""/>
    <s v="X"/>
    <s v=""/>
  </r>
  <r>
    <x v="1"/>
    <s v="NOGRR174"/>
    <s v="AVR and PSS Testing Requirements"/>
    <s v="Luminant"/>
    <x v="2"/>
    <x v="0"/>
    <m/>
    <s v="X"/>
    <m/>
    <m/>
    <m/>
    <m/>
    <m/>
    <m/>
    <m/>
    <m/>
    <m/>
    <m/>
    <m/>
    <m/>
    <m/>
    <s v=""/>
    <s v="X"/>
    <s v=""/>
    <s v=""/>
  </r>
  <r>
    <x v="0"/>
    <s v="NPRR856"/>
    <s v="Treatment of OFFQS Status in Day-Ahead Make Whole and RUC Settlements"/>
    <s v="ERCOT"/>
    <x v="0"/>
    <x v="0"/>
    <m/>
    <m/>
    <m/>
    <m/>
    <m/>
    <s v="X"/>
    <m/>
    <m/>
    <m/>
    <m/>
    <m/>
    <m/>
    <m/>
    <m/>
    <m/>
    <s v=""/>
    <s v=""/>
    <s v="X"/>
    <s v=""/>
  </r>
  <r>
    <x v="0"/>
    <s v="NPRR857"/>
    <s v="Creation of Direct Current Tie Operator Market Participant Role"/>
    <s v="ERCOT"/>
    <x v="0"/>
    <x v="1"/>
    <s v="X"/>
    <s v="X"/>
    <m/>
    <m/>
    <m/>
    <m/>
    <m/>
    <m/>
    <m/>
    <m/>
    <m/>
    <m/>
    <s v="X"/>
    <m/>
    <m/>
    <s v="X"/>
    <s v="X"/>
    <s v="X"/>
    <s v=""/>
  </r>
  <r>
    <x v="0"/>
    <s v="NPRR858"/>
    <s v="Provide Complete Current Operating Plan (COP) Data"/>
    <s v="Citigroup"/>
    <x v="2"/>
    <x v="0"/>
    <m/>
    <m/>
    <m/>
    <m/>
    <m/>
    <m/>
    <m/>
    <m/>
    <m/>
    <m/>
    <m/>
    <m/>
    <m/>
    <s v="X"/>
    <m/>
    <s v=""/>
    <s v=""/>
    <s v=""/>
    <s v="X"/>
  </r>
  <r>
    <x v="0"/>
    <s v="NPRR860"/>
    <s v="Day-Ahead Market (DAM) Clean-Up"/>
    <s v="ERCOT"/>
    <x v="0"/>
    <x v="0"/>
    <m/>
    <m/>
    <m/>
    <m/>
    <m/>
    <m/>
    <m/>
    <m/>
    <m/>
    <m/>
    <m/>
    <m/>
    <m/>
    <m/>
    <m/>
    <s v=""/>
    <s v=""/>
    <s v=""/>
    <s v=""/>
  </r>
  <r>
    <x v="0"/>
    <s v="NPRR861"/>
    <s v="Clarification of ERCOT’s Authority to Protect Its Jurisdictional Status"/>
    <s v="ERCOT"/>
    <x v="0"/>
    <x v="0"/>
    <m/>
    <s v="X"/>
    <m/>
    <m/>
    <m/>
    <m/>
    <m/>
    <m/>
    <m/>
    <m/>
    <m/>
    <m/>
    <m/>
    <m/>
    <m/>
    <s v=""/>
    <s v="X"/>
    <s v=""/>
    <s v=""/>
  </r>
  <r>
    <x v="0"/>
    <s v="NPRR862"/>
    <s v="Updates to Address Revisions under PUCT Project 46369"/>
    <s v="ERCOT"/>
    <x v="0"/>
    <x v="0"/>
    <m/>
    <s v="X"/>
    <m/>
    <m/>
    <m/>
    <m/>
    <m/>
    <m/>
    <m/>
    <m/>
    <m/>
    <m/>
    <m/>
    <m/>
    <m/>
    <s v=""/>
    <s v="X"/>
    <s v=""/>
    <s v=""/>
  </r>
  <r>
    <x v="0"/>
    <s v="NPRR863"/>
    <s v="Creation of Primary Frequency Response Service Product and Revisions to Responsive Reserve"/>
    <s v="STEC"/>
    <x v="2"/>
    <x v="1"/>
    <m/>
    <m/>
    <m/>
    <m/>
    <m/>
    <s v="X"/>
    <m/>
    <m/>
    <m/>
    <m/>
    <m/>
    <s v="X"/>
    <m/>
    <m/>
    <m/>
    <s v=""/>
    <s v=""/>
    <s v="X"/>
    <s v=""/>
  </r>
  <r>
    <x v="0"/>
    <s v="NPRR864"/>
    <s v="RUC Modifications to Consider Market-Based Solutions"/>
    <s v="Shell Energy North America"/>
    <x v="2"/>
    <x v="0"/>
    <m/>
    <m/>
    <m/>
    <s v="X"/>
    <m/>
    <s v="X"/>
    <m/>
    <m/>
    <m/>
    <m/>
    <m/>
    <m/>
    <m/>
    <m/>
    <m/>
    <s v=""/>
    <s v="X"/>
    <s v="X"/>
    <s v=""/>
  </r>
  <r>
    <x v="1"/>
    <s v="NOGRR176"/>
    <s v="Hotline Call Participation"/>
    <s v="ERCOT"/>
    <x v="0"/>
    <x v="0"/>
    <m/>
    <m/>
    <m/>
    <m/>
    <m/>
    <m/>
    <m/>
    <m/>
    <m/>
    <m/>
    <m/>
    <m/>
    <m/>
    <m/>
    <m/>
    <s v=""/>
    <s v=""/>
    <s v=""/>
    <s v=""/>
  </r>
  <r>
    <x v="0"/>
    <s v="NPRR865"/>
    <s v="Publish RTM Shift Factors for Hubs, Load Zones, and DC Ties"/>
    <s v="DC Energy"/>
    <x v="2"/>
    <x v="0"/>
    <m/>
    <m/>
    <m/>
    <m/>
    <m/>
    <m/>
    <m/>
    <m/>
    <m/>
    <m/>
    <m/>
    <m/>
    <m/>
    <s v="X"/>
    <m/>
    <s v=""/>
    <s v=""/>
    <s v=""/>
    <s v="X"/>
  </r>
  <r>
    <x v="0"/>
    <s v="NPRR866"/>
    <s v="Mapping Registered Distributed Generation and Load Resources to Transmission Loads in the Network Operations Model"/>
    <s v="ERCOT"/>
    <x v="0"/>
    <x v="0"/>
    <m/>
    <m/>
    <s v="X"/>
    <s v="X"/>
    <m/>
    <s v="X"/>
    <m/>
    <m/>
    <m/>
    <m/>
    <m/>
    <m/>
    <m/>
    <m/>
    <m/>
    <s v=""/>
    <s v="X"/>
    <s v="X"/>
    <s v=""/>
  </r>
  <r>
    <x v="4"/>
    <s v="RRGRR017"/>
    <s v="Related to NPRR866, Mapping Registered Distributed Generation and Load Resources to Transmission Loads in the Network Operations Model"/>
    <s v="ERCOT"/>
    <x v="0"/>
    <x v="0"/>
    <m/>
    <m/>
    <s v="X"/>
    <s v="X"/>
    <m/>
    <s v="X"/>
    <m/>
    <m/>
    <m/>
    <m/>
    <m/>
    <m/>
    <m/>
    <m/>
    <m/>
    <s v=""/>
    <s v="X"/>
    <s v="X"/>
    <s v=""/>
  </r>
  <r>
    <x v="2"/>
    <s v="PGRR060"/>
    <s v="Clarification of Reliability Performance Criteria"/>
    <s v="ERCOT"/>
    <x v="0"/>
    <x v="0"/>
    <m/>
    <s v="X"/>
    <m/>
    <m/>
    <m/>
    <s v="X"/>
    <m/>
    <m/>
    <m/>
    <m/>
    <m/>
    <m/>
    <m/>
    <m/>
    <m/>
    <s v=""/>
    <s v="X"/>
    <s v="X"/>
    <s v=""/>
  </r>
  <r>
    <x v="2"/>
    <s v="PGRR061"/>
    <s v="Related to NPRR866, Mapping Registered Distributed Generation and Load Resources to Transmission Loads in the Network Operations Model"/>
    <s v="ERCOT"/>
    <x v="0"/>
    <x v="0"/>
    <m/>
    <m/>
    <s v="X"/>
    <s v="X"/>
    <m/>
    <s v="X"/>
    <m/>
    <m/>
    <m/>
    <m/>
    <m/>
    <m/>
    <m/>
    <m/>
    <m/>
    <s v=""/>
    <s v="X"/>
    <s v="X"/>
    <s v=""/>
  </r>
  <r>
    <x v="0"/>
    <s v="NPRR867"/>
    <s v="Revisions to CRR Auction Credit Lock Amount to Reduce Excess Collateral"/>
    <s v="Credit Work Group"/>
    <x v="1"/>
    <x v="0"/>
    <m/>
    <m/>
    <m/>
    <m/>
    <m/>
    <m/>
    <m/>
    <m/>
    <m/>
    <m/>
    <m/>
    <m/>
    <m/>
    <m/>
    <s v="X"/>
    <s v=""/>
    <s v=""/>
    <s v="X"/>
    <s v=""/>
  </r>
  <r>
    <x v="1"/>
    <s v="NOGRR177"/>
    <s v="Related to NPRR857, Creation of Direct Current Tie Operator Market Participant Role"/>
    <s v="ERCOT"/>
    <x v="0"/>
    <x v="1"/>
    <m/>
    <m/>
    <m/>
    <m/>
    <m/>
    <s v="X"/>
    <m/>
    <m/>
    <m/>
    <m/>
    <m/>
    <m/>
    <s v="X"/>
    <m/>
    <m/>
    <s v=""/>
    <s v=""/>
    <s v="X"/>
    <s v=""/>
  </r>
  <r>
    <x v="1"/>
    <s v="NOGRR178"/>
    <s v="Clarification of Automatic Under-Frequency Load Shed Requirement"/>
    <s v="ERCOT"/>
    <x v="0"/>
    <x v="1"/>
    <m/>
    <s v="X"/>
    <m/>
    <m/>
    <m/>
    <m/>
    <m/>
    <m/>
    <m/>
    <m/>
    <m/>
    <m/>
    <m/>
    <s v="X"/>
    <m/>
    <s v=""/>
    <s v="X"/>
    <s v=""/>
    <s v="X"/>
  </r>
  <r>
    <x v="1"/>
    <s v="NOGRR180"/>
    <s v="Exemption of Governor Dead-Band and Droop Setting Requirements for Steam Turbines of Combined Cycle Generation Resources"/>
    <s v="ERCOT"/>
    <x v="0"/>
    <x v="1"/>
    <m/>
    <m/>
    <m/>
    <m/>
    <m/>
    <m/>
    <m/>
    <m/>
    <m/>
    <m/>
    <m/>
    <m/>
    <m/>
    <m/>
    <m/>
    <s v=""/>
    <s v=""/>
    <s v=""/>
    <s v=""/>
  </r>
  <r>
    <x v="1"/>
    <s v="NOGRR181"/>
    <s v="Transmission Operator (TO) Black Start Plan Submittals"/>
    <s v="ERCOT"/>
    <x v="0"/>
    <x v="1"/>
    <m/>
    <s v="X"/>
    <m/>
    <m/>
    <m/>
    <m/>
    <m/>
    <m/>
    <m/>
    <m/>
    <m/>
    <m/>
    <m/>
    <m/>
    <m/>
    <s v=""/>
    <s v="X"/>
    <s v=""/>
    <s v=""/>
  </r>
  <r>
    <x v="2"/>
    <s v="PGRR062"/>
    <s v="Updates to Generation Interconnection or Change Request (GINR) Process"/>
    <s v="ERCOT"/>
    <x v="0"/>
    <x v="0"/>
    <m/>
    <m/>
    <m/>
    <m/>
    <m/>
    <s v="X"/>
    <m/>
    <m/>
    <m/>
    <m/>
    <m/>
    <m/>
    <m/>
    <m/>
    <m/>
    <s v=""/>
    <s v=""/>
    <s v="X"/>
    <s v=""/>
  </r>
  <r>
    <x v="2"/>
    <s v="PGRR063"/>
    <s v="Transmission Interconnection Study"/>
    <s v="ERCOT"/>
    <x v="0"/>
    <x v="1"/>
    <m/>
    <s v="X"/>
    <m/>
    <m/>
    <m/>
    <m/>
    <m/>
    <m/>
    <m/>
    <m/>
    <m/>
    <m/>
    <m/>
    <m/>
    <m/>
    <s v=""/>
    <s v="X"/>
    <s v=""/>
    <s v=""/>
  </r>
  <r>
    <x v="2"/>
    <s v="PGRR064"/>
    <s v="Transmission Dynamic Element Model Verification"/>
    <s v="ERCOT"/>
    <x v="0"/>
    <x v="1"/>
    <m/>
    <s v="X"/>
    <m/>
    <m/>
    <m/>
    <m/>
    <m/>
    <m/>
    <m/>
    <m/>
    <m/>
    <m/>
    <m/>
    <m/>
    <m/>
    <s v=""/>
    <s v="X"/>
    <s v=""/>
    <s v=""/>
  </r>
  <r>
    <x v="2"/>
    <s v="PGRR065"/>
    <s v="Transmission Project Information and Tracking (TPIT) Reform"/>
    <s v="LCRA"/>
    <x v="2"/>
    <x v="1"/>
    <m/>
    <m/>
    <m/>
    <m/>
    <m/>
    <m/>
    <m/>
    <m/>
    <m/>
    <m/>
    <m/>
    <m/>
    <m/>
    <m/>
    <m/>
    <s v=""/>
    <s v=""/>
    <s v=""/>
    <s v=""/>
  </r>
  <r>
    <x v="2"/>
    <s v="PGRR066"/>
    <s v="Interconnection Request Cancellation and Creation of Inactive Status"/>
    <s v="ERCOT"/>
    <x v="0"/>
    <x v="1"/>
    <m/>
    <m/>
    <m/>
    <m/>
    <m/>
    <m/>
    <m/>
    <m/>
    <m/>
    <m/>
    <m/>
    <m/>
    <m/>
    <s v="X"/>
    <m/>
    <s v=""/>
    <s v=""/>
    <s v=""/>
    <s v="X"/>
  </r>
  <r>
    <x v="2"/>
    <s v="PGRR067"/>
    <s v="Re-powering Procedures"/>
    <s v="ERCOT"/>
    <x v="0"/>
    <x v="1"/>
    <m/>
    <m/>
    <m/>
    <m/>
    <m/>
    <m/>
    <m/>
    <m/>
    <m/>
    <m/>
    <m/>
    <m/>
    <m/>
    <m/>
    <m/>
    <s v=""/>
    <s v=""/>
    <s v=""/>
    <s v=""/>
  </r>
  <r>
    <x v="2"/>
    <s v="PGRR068"/>
    <s v="Addition of a Proposed DC Tie to the Planning Models"/>
    <s v="ERCOT"/>
    <x v="0"/>
    <x v="1"/>
    <m/>
    <s v="X"/>
    <m/>
    <m/>
    <m/>
    <m/>
    <m/>
    <m/>
    <m/>
    <m/>
    <m/>
    <m/>
    <m/>
    <m/>
    <m/>
    <s v=""/>
    <s v="X"/>
    <s v=""/>
    <s v=""/>
  </r>
  <r>
    <x v="4"/>
    <s v="RRGRR018"/>
    <s v="Related to NPRR889, RTF-1 Replace Non-Modeled Generator with Settlement Only Generator"/>
    <s v="ERCOT"/>
    <x v="0"/>
    <x v="1"/>
    <m/>
    <m/>
    <s v="X"/>
    <m/>
    <m/>
    <m/>
    <m/>
    <m/>
    <m/>
    <m/>
    <m/>
    <m/>
    <m/>
    <m/>
    <m/>
    <s v=""/>
    <s v=""/>
    <s v="X"/>
    <s v=""/>
  </r>
  <r>
    <x v="3"/>
    <s v="SCR796"/>
    <s v="Change Validation Rules to Preclude Certain Transactions at Resource Nodes within Private Use Networks"/>
    <s v="ERCOT"/>
    <x v="0"/>
    <x v="0"/>
    <m/>
    <m/>
    <m/>
    <m/>
    <m/>
    <s v="X"/>
    <m/>
    <m/>
    <m/>
    <m/>
    <m/>
    <m/>
    <m/>
    <m/>
    <m/>
    <s v=""/>
    <s v=""/>
    <s v="X"/>
    <s v=""/>
  </r>
  <r>
    <x v="5"/>
    <s v="RMGRR150"/>
    <s v="Appendix Removal and Cleanup of the Competitive Retailer Safety Net Spreadsheet"/>
    <s v="Texas SET WG"/>
    <x v="1"/>
    <x v="0"/>
    <m/>
    <m/>
    <m/>
    <m/>
    <m/>
    <m/>
    <m/>
    <m/>
    <m/>
    <m/>
    <m/>
    <m/>
    <m/>
    <m/>
    <m/>
    <s v=""/>
    <s v=""/>
    <s v=""/>
    <s v=""/>
  </r>
  <r>
    <x v="5"/>
    <s v="RMGRR151"/>
    <s v="Updates to Retail Market Guide for TAC Subcommittee Restructuring"/>
    <s v="TSRTF"/>
    <x v="1"/>
    <x v="0"/>
    <s v="X"/>
    <m/>
    <m/>
    <m/>
    <m/>
    <m/>
    <m/>
    <m/>
    <m/>
    <m/>
    <m/>
    <m/>
    <m/>
    <m/>
    <m/>
    <s v="X"/>
    <s v=""/>
    <s v=""/>
    <s v=""/>
  </r>
  <r>
    <x v="5"/>
    <s v="RMGRR152"/>
    <s v="Additional Alignment with NPRR778, Modifications to Date Change and Cancellation Evaluation Window"/>
    <s v="Texas SET WG"/>
    <x v="1"/>
    <x v="0"/>
    <m/>
    <m/>
    <m/>
    <m/>
    <m/>
    <m/>
    <m/>
    <m/>
    <s v="X"/>
    <m/>
    <m/>
    <m/>
    <m/>
    <m/>
    <m/>
    <s v=""/>
    <s v=""/>
    <s v="X"/>
    <s v=""/>
  </r>
  <r>
    <x v="5"/>
    <s v="RMGRR153"/>
    <s v="Modifications to TDSP References and Processes in the Retail Market Guide"/>
    <s v="Texas SET WG"/>
    <x v="1"/>
    <x v="0"/>
    <m/>
    <m/>
    <m/>
    <m/>
    <m/>
    <m/>
    <m/>
    <m/>
    <m/>
    <m/>
    <m/>
    <m/>
    <m/>
    <m/>
    <m/>
    <s v=""/>
    <s v=""/>
    <s v=""/>
    <s v=""/>
  </r>
  <r>
    <x v="5"/>
    <s v="RMGRR154"/>
    <s v="Remove References to Lite Up Texas"/>
    <s v="ERCOT"/>
    <x v="0"/>
    <x v="0"/>
    <m/>
    <m/>
    <m/>
    <m/>
    <m/>
    <m/>
    <m/>
    <m/>
    <m/>
    <m/>
    <m/>
    <m/>
    <m/>
    <m/>
    <m/>
    <s v=""/>
    <s v=""/>
    <s v=""/>
    <s v=""/>
  </r>
  <r>
    <x v="5"/>
    <s v="RMGRR155"/>
    <s v="Related to NPRR889, RTF-1 Replace Non-Modeled Generator with Settlement Only Generator"/>
    <s v="ERCOT"/>
    <x v="0"/>
    <x v="1"/>
    <m/>
    <m/>
    <s v="X"/>
    <m/>
    <m/>
    <m/>
    <m/>
    <m/>
    <m/>
    <m/>
    <m/>
    <m/>
    <m/>
    <m/>
    <m/>
    <s v=""/>
    <s v=""/>
    <s v="X"/>
    <s v=""/>
  </r>
  <r>
    <x v="6"/>
    <s v="VCMRR021"/>
    <s v="Related to NPRR847, Exceptional Fuel Cost Included in the Mitigated Offer Cap"/>
    <s v="ERCOT"/>
    <x v="0"/>
    <x v="0"/>
    <m/>
    <m/>
    <m/>
    <m/>
    <s v="X"/>
    <m/>
    <m/>
    <m/>
    <m/>
    <m/>
    <m/>
    <m/>
    <m/>
    <m/>
    <m/>
    <s v=""/>
    <s v=""/>
    <s v="X"/>
    <s v=""/>
  </r>
  <r>
    <x v="6"/>
    <s v="VCMRR022"/>
    <s v="Determination of Fuel Adder Price for Coal and Lignite Resources"/>
    <s v="ERCOT"/>
    <x v="0"/>
    <x v="0"/>
    <m/>
    <m/>
    <m/>
    <m/>
    <s v="X"/>
    <m/>
    <m/>
    <m/>
    <m/>
    <m/>
    <m/>
    <m/>
    <m/>
    <m/>
    <m/>
    <s v=""/>
    <s v=""/>
    <s v="X"/>
    <s v=""/>
  </r>
  <r>
    <x v="7"/>
    <s v="LPGRR064"/>
    <s v="Updates to LPG for TAC Subcommittee Restructuring"/>
    <s v="TSRTF"/>
    <x v="1"/>
    <x v="0"/>
    <m/>
    <m/>
    <m/>
    <m/>
    <m/>
    <m/>
    <m/>
    <m/>
    <m/>
    <m/>
    <m/>
    <m/>
    <m/>
    <m/>
    <m/>
    <s v=""/>
    <s v=""/>
    <s v=""/>
    <s v=""/>
  </r>
  <r>
    <x v="7"/>
    <s v="LPGRR065"/>
    <s v="Related to NPRR881, Annual Validation Process Revisions"/>
    <s v="CNP/TXU"/>
    <x v="2"/>
    <x v="1"/>
    <m/>
    <m/>
    <m/>
    <m/>
    <m/>
    <m/>
    <m/>
    <m/>
    <s v="X"/>
    <s v="X"/>
    <m/>
    <m/>
    <m/>
    <m/>
    <m/>
    <s v=""/>
    <s v=""/>
    <s v="X"/>
    <s v=""/>
  </r>
  <r>
    <x v="8"/>
    <s v="OBDRR002"/>
    <s v="ORDC OBD Revisions for PUCT Project 47199"/>
    <s v="ERCOT"/>
    <x v="0"/>
    <x v="0"/>
    <m/>
    <s v="X"/>
    <m/>
    <m/>
    <m/>
    <m/>
    <m/>
    <m/>
    <m/>
    <m/>
    <m/>
    <m/>
    <m/>
    <m/>
    <m/>
    <s v=""/>
    <s v="X"/>
    <s v=""/>
    <s v=""/>
  </r>
  <r>
    <x v="8"/>
    <s v="OBDRR003"/>
    <s v="Change Validation Rules to Preclude Certain Transactions at Resource Nodes within Private Use Networks"/>
    <s v="ERCOT"/>
    <x v="0"/>
    <x v="1"/>
    <m/>
    <m/>
    <m/>
    <m/>
    <m/>
    <s v="X"/>
    <m/>
    <m/>
    <m/>
    <m/>
    <m/>
    <m/>
    <m/>
    <m/>
    <m/>
    <s v=""/>
    <s v=""/>
    <s v="X"/>
    <s v=""/>
  </r>
  <r>
    <x v="8"/>
    <s v="OBDRR004"/>
    <s v="Updates to Emergency Response Service Procurement Methodology"/>
    <s v="ERCOT"/>
    <x v="0"/>
    <x v="0"/>
    <m/>
    <m/>
    <m/>
    <m/>
    <m/>
    <m/>
    <m/>
    <m/>
    <m/>
    <m/>
    <m/>
    <s v="X"/>
    <m/>
    <m/>
    <m/>
    <s v=""/>
    <s v=""/>
    <s v="X"/>
    <s v=""/>
  </r>
  <r>
    <x v="8"/>
    <s v="OBDRR005"/>
    <s v="Change to the Generic Maximum Shadow Price for Base Case Transmission Constraints"/>
    <s v="ERCOT"/>
    <x v="0"/>
    <x v="0"/>
    <m/>
    <m/>
    <m/>
    <m/>
    <m/>
    <s v="X"/>
    <m/>
    <m/>
    <m/>
    <m/>
    <m/>
    <m/>
    <m/>
    <m/>
    <m/>
    <s v=""/>
    <s v=""/>
    <s v="X"/>
    <s v=""/>
  </r>
  <r>
    <x v="8"/>
    <s v="OBDRR006"/>
    <s v="Alignment of ORDC OBD with NPRR884, Adjustments to Pricing and Settlement for Reliability Unit Commitments (RUCs) of On-Line Combined Cycle Generation Resources"/>
    <s v="ERCOT"/>
    <x v="0"/>
    <x v="1"/>
    <m/>
    <m/>
    <m/>
    <m/>
    <m/>
    <s v="X"/>
    <m/>
    <m/>
    <m/>
    <m/>
    <m/>
    <m/>
    <m/>
    <m/>
    <m/>
    <s v=""/>
    <s v=""/>
    <s v="X"/>
    <s v=""/>
  </r>
  <r>
    <x v="0"/>
    <s v="NPRR868"/>
    <s v="As-Built Hub and Load Zone Calculation"/>
    <s v="ERCOT"/>
    <x v="0"/>
    <x v="0"/>
    <m/>
    <m/>
    <m/>
    <m/>
    <m/>
    <s v="X"/>
    <m/>
    <m/>
    <m/>
    <m/>
    <m/>
    <m/>
    <m/>
    <m/>
    <m/>
    <s v=""/>
    <s v=""/>
    <s v="X"/>
    <s v=""/>
  </r>
  <r>
    <x v="0"/>
    <s v="NPRR869"/>
    <s v="Clarification of Language Related to Generation Netting for ERCOT-Polled Settlement Meters"/>
    <s v="Reliant Energy"/>
    <x v="2"/>
    <x v="1"/>
    <m/>
    <m/>
    <m/>
    <m/>
    <m/>
    <m/>
    <m/>
    <m/>
    <m/>
    <m/>
    <m/>
    <m/>
    <m/>
    <m/>
    <m/>
    <s v=""/>
    <s v=""/>
    <s v=""/>
    <s v=""/>
  </r>
  <r>
    <x v="0"/>
    <s v="NPRR870"/>
    <s v="Eliminate Requirement for Forward Adjustment Factors Report in the MIS Certified Area"/>
    <s v="ERCOT"/>
    <x v="0"/>
    <x v="0"/>
    <m/>
    <m/>
    <m/>
    <m/>
    <m/>
    <m/>
    <m/>
    <m/>
    <m/>
    <m/>
    <m/>
    <m/>
    <m/>
    <m/>
    <m/>
    <s v=""/>
    <s v=""/>
    <s v=""/>
    <s v=""/>
  </r>
  <r>
    <x v="0"/>
    <s v="NPRR871"/>
    <s v="Customer or Resource Entity Funded Transmission Projects Review Process"/>
    <s v="ERCOT"/>
    <x v="0"/>
    <x v="1"/>
    <m/>
    <m/>
    <m/>
    <m/>
    <m/>
    <m/>
    <m/>
    <m/>
    <m/>
    <m/>
    <m/>
    <m/>
    <s v="X"/>
    <m/>
    <m/>
    <s v=""/>
    <s v=""/>
    <s v="X"/>
    <s v=""/>
  </r>
  <r>
    <x v="0"/>
    <s v="NPRR872"/>
    <s v="Modifying the SASM Shadow Price Cap"/>
    <s v="LCRA"/>
    <x v="2"/>
    <x v="1"/>
    <m/>
    <m/>
    <m/>
    <m/>
    <m/>
    <m/>
    <m/>
    <m/>
    <m/>
    <m/>
    <m/>
    <s v="X"/>
    <m/>
    <m/>
    <m/>
    <s v=""/>
    <s v=""/>
    <s v="X"/>
    <s v=""/>
  </r>
  <r>
    <x v="0"/>
    <s v="NPRR873"/>
    <s v="Posting of the ERCOT Wide Intra-Hour Wind Power and Load Forecast on the MIS Public"/>
    <s v="ERCOT"/>
    <x v="0"/>
    <x v="0"/>
    <m/>
    <m/>
    <m/>
    <m/>
    <m/>
    <m/>
    <m/>
    <m/>
    <m/>
    <m/>
    <m/>
    <m/>
    <m/>
    <s v="X"/>
    <m/>
    <s v=""/>
    <s v=""/>
    <s v=""/>
    <s v="X"/>
  </r>
  <r>
    <x v="0"/>
    <s v="NPRR874"/>
    <s v="Change to Report for Net Allocation to Load Settlement Stability"/>
    <s v="Tenaska"/>
    <x v="2"/>
    <x v="0"/>
    <m/>
    <m/>
    <m/>
    <m/>
    <m/>
    <m/>
    <m/>
    <m/>
    <m/>
    <m/>
    <m/>
    <m/>
    <m/>
    <s v="X"/>
    <m/>
    <s v=""/>
    <s v=""/>
    <s v=""/>
    <s v="X"/>
  </r>
  <r>
    <x v="0"/>
    <s v="NPRR875"/>
    <s v="Clarification for the Implementation of NPRR864, RUC Modifications to Consider Market-Based Solutions"/>
    <s v="ERCOT"/>
    <x v="0"/>
    <x v="0"/>
    <m/>
    <m/>
    <m/>
    <m/>
    <m/>
    <m/>
    <m/>
    <m/>
    <m/>
    <m/>
    <m/>
    <m/>
    <m/>
    <m/>
    <m/>
    <s v=""/>
    <s v=""/>
    <s v=""/>
    <s v=""/>
  </r>
  <r>
    <x v="0"/>
    <s v="NPRR877"/>
    <s v="Use of Actual Interval Data for IDR ESI IDs for Initial Settlement"/>
    <s v="Oncor"/>
    <x v="2"/>
    <x v="0"/>
    <m/>
    <m/>
    <m/>
    <m/>
    <m/>
    <s v="X"/>
    <m/>
    <m/>
    <m/>
    <s v="X"/>
    <s v="X"/>
    <m/>
    <m/>
    <m/>
    <m/>
    <s v=""/>
    <s v=""/>
    <s v="X"/>
    <s v=""/>
  </r>
  <r>
    <x v="0"/>
    <s v="NPRR878"/>
    <s v="ERS Obligation Report for TDSPs"/>
    <s v="CenterPoint"/>
    <x v="2"/>
    <x v="1"/>
    <m/>
    <m/>
    <m/>
    <m/>
    <m/>
    <m/>
    <m/>
    <m/>
    <m/>
    <m/>
    <m/>
    <m/>
    <m/>
    <s v="X"/>
    <m/>
    <s v=""/>
    <s v=""/>
    <s v=""/>
    <s v="X"/>
  </r>
  <r>
    <x v="0"/>
    <s v="NPRR879"/>
    <s v="SCED Base Point and Performance Evaluation Changes for IRRs that Carry Ancillary Services"/>
    <s v="ERCOT"/>
    <x v="0"/>
    <x v="1"/>
    <m/>
    <m/>
    <m/>
    <m/>
    <m/>
    <s v="X"/>
    <m/>
    <m/>
    <m/>
    <m/>
    <m/>
    <m/>
    <m/>
    <m/>
    <m/>
    <s v=""/>
    <s v=""/>
    <s v="X"/>
    <s v=""/>
  </r>
  <r>
    <x v="0"/>
    <s v="NPRR880"/>
    <s v="Publish Real-Time Market Shift Factors for Private Use Network Settlement Points"/>
    <s v="DC Energy"/>
    <x v="2"/>
    <x v="1"/>
    <m/>
    <m/>
    <m/>
    <m/>
    <m/>
    <m/>
    <m/>
    <m/>
    <m/>
    <m/>
    <m/>
    <m/>
    <m/>
    <s v="X"/>
    <m/>
    <s v=""/>
    <s v=""/>
    <s v=""/>
    <s v="X"/>
  </r>
  <r>
    <x v="0"/>
    <s v="NPRR881"/>
    <s v="Annual Validation Process Revisions"/>
    <s v="CenterPoint / TXU"/>
    <x v="2"/>
    <x v="1"/>
    <m/>
    <m/>
    <m/>
    <m/>
    <m/>
    <m/>
    <m/>
    <m/>
    <s v="X"/>
    <s v="X"/>
    <m/>
    <m/>
    <m/>
    <m/>
    <m/>
    <s v=""/>
    <s v=""/>
    <s v="X"/>
    <s v=""/>
  </r>
  <r>
    <x v="0"/>
    <s v="NPRR882"/>
    <s v="Related to PGRR067, Re-powering Procedures"/>
    <s v="ERCOT"/>
    <x v="0"/>
    <x v="1"/>
    <m/>
    <m/>
    <m/>
    <m/>
    <m/>
    <m/>
    <m/>
    <m/>
    <m/>
    <m/>
    <m/>
    <m/>
    <m/>
    <m/>
    <m/>
    <s v=""/>
    <s v=""/>
    <s v=""/>
    <s v=""/>
  </r>
  <r>
    <x v="0"/>
    <s v="NPRR883"/>
    <s v="Adjustment to Settlement Equation for Ancillary Services Assignment"/>
    <s v="ERCOT"/>
    <x v="0"/>
    <x v="1"/>
    <m/>
    <m/>
    <m/>
    <m/>
    <m/>
    <m/>
    <m/>
    <m/>
    <m/>
    <m/>
    <s v="X"/>
    <m/>
    <m/>
    <m/>
    <m/>
    <s v=""/>
    <s v=""/>
    <s v="X"/>
    <s v=""/>
  </r>
  <r>
    <x v="0"/>
    <s v="NPRR884"/>
    <s v="Adjustments to Pricing and Settlement for Reliability Unit Commitments (RUCs) of On-Line Combined Cycle Generation Resources"/>
    <s v="ERCOT"/>
    <x v="0"/>
    <x v="1"/>
    <m/>
    <m/>
    <m/>
    <m/>
    <m/>
    <s v="X"/>
    <m/>
    <m/>
    <m/>
    <m/>
    <s v="X"/>
    <m/>
    <m/>
    <m/>
    <m/>
    <s v=""/>
    <s v=""/>
    <s v="X"/>
    <s v=""/>
  </r>
  <r>
    <x v="0"/>
    <s v="NPRR885"/>
    <s v="Must-Run Alternative (MRA) Details and Revisions Resulting from PUCT Project No. 46369, Rulemaking Relating to Reliability Must-Run Service"/>
    <s v="ERCOT"/>
    <x v="0"/>
    <x v="1"/>
    <m/>
    <s v="X"/>
    <m/>
    <m/>
    <m/>
    <s v="X"/>
    <m/>
    <m/>
    <m/>
    <m/>
    <m/>
    <m/>
    <m/>
    <m/>
    <m/>
    <s v=""/>
    <s v="X"/>
    <s v="X"/>
    <s v=""/>
  </r>
  <r>
    <x v="0"/>
    <s v="NPRR886"/>
    <s v="Agreements Between ERCOT and Other ISOs, RCs, and/or RTOs"/>
    <s v="Citigroup"/>
    <x v="2"/>
    <x v="1"/>
    <m/>
    <m/>
    <m/>
    <m/>
    <m/>
    <m/>
    <m/>
    <m/>
    <m/>
    <m/>
    <m/>
    <m/>
    <m/>
    <s v="X"/>
    <m/>
    <s v=""/>
    <s v=""/>
    <s v=""/>
    <s v="X"/>
  </r>
  <r>
    <x v="0"/>
    <s v="NPRR887"/>
    <s v="Monthly Posting of Default Uplift Exposure Information"/>
    <s v="Citigroup"/>
    <x v="2"/>
    <x v="1"/>
    <m/>
    <m/>
    <m/>
    <m/>
    <m/>
    <m/>
    <m/>
    <m/>
    <m/>
    <m/>
    <m/>
    <m/>
    <m/>
    <s v="X"/>
    <m/>
    <s v=""/>
    <s v=""/>
    <s v=""/>
    <s v="X"/>
  </r>
  <r>
    <x v="0"/>
    <s v="NPRR888"/>
    <s v="4-Coincident Peak Adjustment Methodology"/>
    <s v="ERCOT"/>
    <x v="0"/>
    <x v="1"/>
    <m/>
    <m/>
    <m/>
    <m/>
    <m/>
    <m/>
    <m/>
    <m/>
    <m/>
    <m/>
    <m/>
    <m/>
    <m/>
    <m/>
    <m/>
    <s v=""/>
    <s v=""/>
    <s v=""/>
    <s v=""/>
  </r>
  <r>
    <x v="0"/>
    <s v="NPRR889"/>
    <s v="RTF-1 Replace Non-Modeled Generator with Settlement Only Generator"/>
    <s v="ERCOT"/>
    <x v="0"/>
    <x v="1"/>
    <m/>
    <m/>
    <s v="X"/>
    <m/>
    <m/>
    <m/>
    <m/>
    <m/>
    <m/>
    <m/>
    <m/>
    <m/>
    <m/>
    <m/>
    <m/>
    <s v=""/>
    <s v=""/>
    <s v="X"/>
    <s v=""/>
  </r>
  <r>
    <x v="0"/>
    <s v="NPRR890"/>
    <s v="Correction to Calculation of Real-Time LMPs at Logical Resource Node for On-Line Combined Cycle Generation Resources"/>
    <s v="ERCOT"/>
    <x v="0"/>
    <x v="1"/>
    <m/>
    <m/>
    <m/>
    <m/>
    <m/>
    <m/>
    <m/>
    <m/>
    <m/>
    <m/>
    <m/>
    <m/>
    <m/>
    <m/>
    <m/>
    <s v=""/>
    <s v=""/>
    <s v=""/>
    <s v=""/>
  </r>
  <r>
    <x v="0"/>
    <s v="NPRR891"/>
    <s v="Removal of NOIE Capacity Reporting Threshold for the Unregistered Distributed Generation Report"/>
    <s v="ERCOT"/>
    <x v="0"/>
    <x v="1"/>
    <m/>
    <m/>
    <m/>
    <s v="X"/>
    <m/>
    <m/>
    <m/>
    <s v="X"/>
    <m/>
    <m/>
    <m/>
    <m/>
    <m/>
    <s v="X"/>
    <m/>
    <s v=""/>
    <s v="X"/>
    <s v="X"/>
    <s v="X"/>
  </r>
  <r>
    <x v="0"/>
    <s v="NPRR892"/>
    <s v="Non-Spin Reserve Energy Floor Clarification"/>
    <s v="Morgan Stanley"/>
    <x v="2"/>
    <x v="1"/>
    <m/>
    <m/>
    <m/>
    <m/>
    <m/>
    <m/>
    <m/>
    <m/>
    <m/>
    <m/>
    <m/>
    <s v="X"/>
    <m/>
    <m/>
    <m/>
    <s v=""/>
    <s v=""/>
    <s v="X"/>
    <s v=""/>
  </r>
  <r>
    <x v="0"/>
    <s v="NPRR893"/>
    <s v="Clarification of Fuel Index Price and Incorporation of System-Wide Offer Cap and Scarcity Pricing Mechanism Methodology into Protocols"/>
    <s v="ERCOT"/>
    <x v="0"/>
    <x v="1"/>
    <s v="X"/>
    <m/>
    <m/>
    <m/>
    <s v="X"/>
    <m/>
    <m/>
    <m/>
    <m/>
    <m/>
    <m/>
    <m/>
    <m/>
    <m/>
    <m/>
    <s v="X"/>
    <s v=""/>
    <s v="X"/>
    <s v=""/>
  </r>
  <r>
    <x v="0"/>
    <s v="NPRR894"/>
    <s v="Correction of Unaccounted For Energy (UFE) Formula"/>
    <s v="ERCOT"/>
    <x v="0"/>
    <x v="1"/>
    <m/>
    <m/>
    <m/>
    <m/>
    <m/>
    <m/>
    <m/>
    <m/>
    <m/>
    <m/>
    <m/>
    <m/>
    <m/>
    <m/>
    <m/>
    <s v=""/>
    <s v=""/>
    <s v=""/>
    <s v=""/>
  </r>
  <r>
    <x v="0"/>
    <s v="NPRR895"/>
    <s v="Inclusion of Photo-Voltaic Generation Resources (PVGRs) in Real-Time Ancillary Service Imbalance Payment or Charge"/>
    <s v="ERCOT"/>
    <x v="0"/>
    <x v="1"/>
    <m/>
    <m/>
    <m/>
    <m/>
    <m/>
    <s v="X"/>
    <m/>
    <m/>
    <m/>
    <m/>
    <m/>
    <m/>
    <m/>
    <m/>
    <m/>
    <s v=""/>
    <s v=""/>
    <s v="X"/>
    <s v=""/>
  </r>
  <r>
    <x v="0"/>
    <s v="NPRR896"/>
    <s v="Reliability Must-Run and Must-Run Alternative Evaluation Process"/>
    <s v="ERCOT"/>
    <x v="0"/>
    <x v="1"/>
    <m/>
    <s v="X"/>
    <m/>
    <m/>
    <m/>
    <s v="X"/>
    <m/>
    <m/>
    <m/>
    <m/>
    <m/>
    <m/>
    <m/>
    <m/>
    <m/>
    <s v=""/>
    <s v="X"/>
    <s v="X"/>
    <s v=""/>
  </r>
  <r>
    <x v="0"/>
    <s v="NPRR897"/>
    <s v="Adjustments to Black Start Service (BSS) Procurement Timeline and Testing"/>
    <s v="ERCOT"/>
    <x v="0"/>
    <x v="1"/>
    <m/>
    <s v="X"/>
    <m/>
    <m/>
    <m/>
    <m/>
    <m/>
    <m/>
    <m/>
    <m/>
    <m/>
    <m/>
    <m/>
    <m/>
    <m/>
    <s v=""/>
    <s v="X"/>
    <s v=""/>
    <s v=""/>
  </r>
  <r>
    <x v="8"/>
    <s v="OBDRR007"/>
    <s v="Revisions to the ORDC Methodology to Include Photo-Voltaic Generation Resources (PVGRs)"/>
    <s v="ERCOT"/>
    <x v="0"/>
    <x v="1"/>
    <m/>
    <m/>
    <m/>
    <m/>
    <m/>
    <s v="X"/>
    <m/>
    <m/>
    <m/>
    <m/>
    <m/>
    <m/>
    <m/>
    <m/>
    <m/>
    <s v=""/>
    <s v=""/>
    <s v="X"/>
    <s v=""/>
  </r>
  <r>
    <x v="8"/>
    <s v="OBDRR008"/>
    <s v="Correction to Calculation of Real-Time LMPs at Logical Resource Node for On-Line Combined Cycle Generation Resources"/>
    <s v="ERCOT"/>
    <x v="0"/>
    <x v="1"/>
    <m/>
    <m/>
    <m/>
    <m/>
    <m/>
    <s v="X"/>
    <m/>
    <m/>
    <m/>
    <m/>
    <m/>
    <m/>
    <m/>
    <m/>
    <m/>
    <s v=""/>
    <s v=""/>
    <s v="X"/>
    <s v=""/>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3" applyNumberFormats="0" applyBorderFormats="0" applyFontFormats="0" applyPatternFormats="0" applyAlignmentFormats="0" applyWidthHeightFormats="1" dataCaption="Values" updatedVersion="5" minRefreshableVersion="3" itemPrintTitles="1" createdVersion="5" indent="0" compact="0" compactData="0" gridDropZones="1" multipleFieldFilters="0" rowHeaderCaption="RevisionTypes">
  <location ref="A22:P33" firstHeaderRow="1" firstDataRow="2" firstDataCol="1" rowPageCount="1" colPageCount="1"/>
  <pivotFields count="25">
    <pivotField axis="axisRow" compact="0" outline="0" showAll="0">
      <items count="12">
        <item x="1"/>
        <item x="0"/>
        <item x="2"/>
        <item x="5"/>
        <item x="3"/>
        <item x="7"/>
        <item x="6"/>
        <item m="1" x="10"/>
        <item x="4"/>
        <item m="1" x="9"/>
        <item x="8"/>
        <item t="default"/>
      </items>
    </pivotField>
    <pivotField compact="0" outline="0" showAll="0"/>
    <pivotField compact="0" outline="0" showAll="0" defaultSubtotal="0"/>
    <pivotField compact="0" outline="0" showAll="0" defaultSubtotal="0"/>
    <pivotField compact="0" outline="0" showAll="0" defaultSubtotal="0"/>
    <pivotField axis="axisPage" compact="0" outline="0" showAll="0">
      <items count="4">
        <item x="0"/>
        <item x="1"/>
        <item m="1" x="2"/>
        <item t="default"/>
      </items>
    </pivotField>
    <pivotField dataField="1" compact="0" outline="0" showAll="0" defaultSubtotal="0"/>
    <pivotField dataField="1" compact="0" outline="0" showAll="0" defaultSubtotal="0"/>
    <pivotField dataField="1" compact="0" outline="0" showAll="0" defaultSubtotal="0"/>
    <pivotField dataField="1" compact="0" outline="0" showAll="0" defaultSubtota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ubtotalTop="0" showAll="0" includeNewItemsInFilter="1" defaultSubtotal="0"/>
    <pivotField dataField="1" compact="0" outline="0" showAll="0" defaultSubtotal="0"/>
    <pivotField compact="0" outline="0" showAll="0" defaultSubtotal="0"/>
    <pivotField compact="0" outline="0" showAll="0" defaultSubtotal="0"/>
    <pivotField compact="0" outline="0" showAll="0" defaultSubtotal="0"/>
    <pivotField compact="0" outline="0" showAll="0" defaultSubtotal="0"/>
  </pivotFields>
  <rowFields count="1">
    <field x="0"/>
  </rowFields>
  <rowItems count="10">
    <i>
      <x/>
    </i>
    <i>
      <x v="1"/>
    </i>
    <i>
      <x v="2"/>
    </i>
    <i>
      <x v="3"/>
    </i>
    <i>
      <x v="4"/>
    </i>
    <i>
      <x v="5"/>
    </i>
    <i>
      <x v="6"/>
    </i>
    <i>
      <x v="8"/>
    </i>
    <i>
      <x v="10"/>
    </i>
    <i t="grand">
      <x/>
    </i>
  </rowItems>
  <colFields count="1">
    <field x="-2"/>
  </colFields>
  <colItems count="15">
    <i>
      <x/>
    </i>
    <i i="1">
      <x v="1"/>
    </i>
    <i i="2">
      <x v="2"/>
    </i>
    <i i="3">
      <x v="3"/>
    </i>
    <i i="4">
      <x v="4"/>
    </i>
    <i i="5">
      <x v="5"/>
    </i>
    <i i="6">
      <x v="6"/>
    </i>
    <i i="7">
      <x v="7"/>
    </i>
    <i i="8">
      <x v="8"/>
    </i>
    <i i="9">
      <x v="9"/>
    </i>
    <i i="10">
      <x v="10"/>
    </i>
    <i i="11">
      <x v="11"/>
    </i>
    <i i="12">
      <x v="12"/>
    </i>
    <i i="13">
      <x v="13"/>
    </i>
    <i i="14">
      <x v="14"/>
    </i>
  </colItems>
  <pageFields count="1">
    <pageField fld="5" hier="0"/>
  </pageFields>
  <dataFields count="15">
    <dataField name="Goal 1" fld="6" subtotal="count" baseField="0" baseItem="0"/>
    <dataField name="Goal 2" fld="7" subtotal="count" baseField="0" baseItem="0"/>
    <dataField name="Goal 3" fld="8" subtotal="count" baseField="0" baseItem="0"/>
    <dataField name="Goal 4" fld="9" subtotal="count" baseField="0" baseItem="0"/>
    <dataField name="Goal 5" fld="10" subtotal="count" baseField="0" baseItem="0"/>
    <dataField name="Goal 6" fld="11" subtotal="count" baseField="0" baseItem="0"/>
    <dataField name="Goal 7" fld="12" subtotal="count" baseField="0" baseItem="0"/>
    <dataField name="Goal 8" fld="13" subtotal="count" baseField="0" baseItem="0"/>
    <dataField name="Goal 9" fld="14" subtotal="count" baseField="0" baseItem="0"/>
    <dataField name="Goal 10" fld="15" subtotal="count" baseField="0" baseItem="0"/>
    <dataField name="Goal 11" fld="16" subtotal="count" baseField="0" baseItem="0"/>
    <dataField name="Goal 12" fld="17" subtotal="count" baseField="0" baseItem="0"/>
    <dataField name="Goal 13" fld="18" subtotal="count" baseField="0" baseItem="0"/>
    <dataField name="Goal 14" fld="19" subtotal="count" baseField="0" baseItem="0"/>
    <dataField name="Goal 15" fld="20" subtotal="count" baseField="0" baseItem="0"/>
  </dataFields>
  <formats count="44">
    <format dxfId="33">
      <pivotArea type="all" dataOnly="0" outline="0" fieldPosition="0"/>
    </format>
    <format dxfId="32">
      <pivotArea type="all" dataOnly="0" outline="0" fieldPosition="0"/>
    </format>
    <format dxfId="31">
      <pivotArea dataOnly="0" labelOnly="1" fieldPosition="0">
        <references count="1">
          <reference field="0" count="0"/>
        </references>
      </pivotArea>
    </format>
    <format dxfId="30">
      <pivotArea field="0" grandRow="1" outline="0" axis="axisRow" fieldPosition="0">
        <references count="1">
          <reference field="4294967294" count="1" selected="0">
            <x v="5"/>
          </reference>
        </references>
      </pivotArea>
    </format>
    <format dxfId="29">
      <pivotArea dataOnly="0" labelOnly="1" outline="0" fieldPosition="0">
        <references count="1">
          <reference field="5" count="0"/>
        </references>
      </pivotArea>
    </format>
    <format>
      <pivotArea fieldPosition="0">
        <references count="2">
          <reference field="4294967294" count="1" selected="0">
            <x v="0"/>
          </reference>
          <reference field="0" count="0"/>
        </references>
      </pivotArea>
    </format>
    <format>
      <pivotArea outline="0" fieldPosition="0">
        <references count="1">
          <reference field="4294967294" count="1" selected="0">
            <x v="0"/>
          </reference>
        </references>
      </pivotArea>
    </format>
    <format>
      <pivotArea dataOnly="0" labelOnly="1" fieldPosition="0">
        <references count="1">
          <reference field="0" count="0"/>
        </references>
      </pivotArea>
    </format>
    <format dxfId="28">
      <pivotArea outline="0" fieldPosition="0"/>
    </format>
    <format dxfId="27">
      <pivotArea field="0" type="button" dataOnly="0" labelOnly="1" outline="0" axis="axisRow" fieldPosition="0"/>
    </format>
    <format dxfId="26">
      <pivotArea dataOnly="0" labelOnly="1" fieldPosition="0">
        <references count="1">
          <reference field="0" count="1">
            <x v="0"/>
          </reference>
        </references>
      </pivotArea>
    </format>
    <format dxfId="25">
      <pivotArea dataOnly="0" labelOnly="1" fieldPosition="0">
        <references count="1">
          <reference field="0" count="1">
            <x v="1"/>
          </reference>
        </references>
      </pivotArea>
    </format>
    <format dxfId="24">
      <pivotArea dataOnly="0" labelOnly="1" fieldPosition="0">
        <references count="1">
          <reference field="0" count="1">
            <x v="2"/>
          </reference>
        </references>
      </pivotArea>
    </format>
    <format dxfId="23">
      <pivotArea dataOnly="0" labelOnly="1" fieldPosition="0">
        <references count="1">
          <reference field="0" count="1">
            <x v="3"/>
          </reference>
        </references>
      </pivotArea>
    </format>
    <format dxfId="22">
      <pivotArea dataOnly="0" labelOnly="1" fieldPosition="0">
        <references count="1">
          <reference field="0" count="1">
            <x v="4"/>
          </reference>
        </references>
      </pivotArea>
    </format>
    <format dxfId="21">
      <pivotArea dataOnly="0" labelOnly="1" fieldPosition="0">
        <references count="1">
          <reference field="0" count="1">
            <x v="5"/>
          </reference>
        </references>
      </pivotArea>
    </format>
    <format dxfId="20">
      <pivotArea dataOnly="0" labelOnly="1" grandRow="1" fieldPosition="0"/>
    </format>
    <format dxfId="19">
      <pivotArea dataOnly="0" labelOnly="1" outline="0" fieldPosition="0">
        <references count="1">
          <reference field="4294967294" count="13">
            <x v="0"/>
            <x v="1"/>
            <x v="2"/>
            <x v="3"/>
            <x v="4"/>
            <x v="5"/>
            <x v="6"/>
            <x v="7"/>
            <x v="8"/>
            <x v="9"/>
            <x v="10"/>
            <x v="11"/>
            <x v="12"/>
          </reference>
        </references>
      </pivotArea>
    </format>
    <format>
      <pivotArea dataOnly="0" labelOnly="1" fieldPosition="0">
        <references count="1">
          <reference field="0" count="1">
            <x v="0"/>
          </reference>
        </references>
      </pivotArea>
    </format>
    <format>
      <pivotArea dataOnly="0" labelOnly="1" fieldPosition="0">
        <references count="1">
          <reference field="0" count="1">
            <x v="1"/>
          </reference>
        </references>
      </pivotArea>
    </format>
    <format>
      <pivotArea dataOnly="0" labelOnly="1" fieldPosition="0">
        <references count="1">
          <reference field="0" count="1">
            <x v="2"/>
          </reference>
        </references>
      </pivotArea>
    </format>
    <format>
      <pivotArea dataOnly="0" labelOnly="1" fieldPosition="0">
        <references count="1">
          <reference field="0" count="1">
            <x v="3"/>
          </reference>
        </references>
      </pivotArea>
    </format>
    <format>
      <pivotArea dataOnly="0" labelOnly="1" fieldPosition="0">
        <references count="1">
          <reference field="0" count="1">
            <x v="4"/>
          </reference>
        </references>
      </pivotArea>
    </format>
    <format>
      <pivotArea dataOnly="0" labelOnly="1" fieldPosition="0">
        <references count="1">
          <reference field="0" count="1">
            <x v="5"/>
          </reference>
        </references>
      </pivotArea>
    </format>
    <format>
      <pivotArea dataOnly="0" labelOnly="1" grandRow="1" fieldPosition="0"/>
    </format>
    <format dxfId="18">
      <pivotArea outline="0" fieldPosition="0">
        <references count="1">
          <reference field="0" count="0" selected="0"/>
        </references>
      </pivotArea>
    </format>
    <format dxfId="17">
      <pivotArea outline="0" collapsedLevelsAreSubtotals="1" fieldPosition="0"/>
    </format>
    <format dxfId="16">
      <pivotArea field="0" type="button" dataOnly="0" labelOnly="1" outline="0" axis="axisRow" fieldPosition="0"/>
    </format>
    <format dxfId="15">
      <pivotArea dataOnly="0" labelOnly="1" outline="0" fieldPosition="0">
        <references count="1">
          <reference field="0" count="0"/>
        </references>
      </pivotArea>
    </format>
    <format dxfId="14">
      <pivotArea dataOnly="0" labelOnly="1" grandRow="1" outline="0" fieldPosition="0"/>
    </format>
    <format dxfId="13">
      <pivotArea dataOnly="0" labelOnly="1" outline="0" fieldPosition="0">
        <references count="1">
          <reference field="4294967294" count="15">
            <x v="0"/>
            <x v="1"/>
            <x v="2"/>
            <x v="3"/>
            <x v="4"/>
            <x v="5"/>
            <x v="6"/>
            <x v="7"/>
            <x v="8"/>
            <x v="9"/>
            <x v="10"/>
            <x v="11"/>
            <x v="12"/>
            <x v="13"/>
            <x v="14"/>
          </reference>
        </references>
      </pivotArea>
    </format>
    <format dxfId="12">
      <pivotArea outline="0" collapsedLevelsAreSubtotals="1" fieldPosition="0">
        <references count="2">
          <reference field="4294967294" count="1" selected="0">
            <x v="0"/>
          </reference>
          <reference field="0" count="0" selected="0"/>
        </references>
      </pivotArea>
    </format>
    <format dxfId="11">
      <pivotArea outline="0" collapsedLevelsAreSubtotals="1" fieldPosition="0">
        <references count="2">
          <reference field="4294967294" count="1" selected="0">
            <x v="1"/>
          </reference>
          <reference field="0" count="0" selected="0"/>
        </references>
      </pivotArea>
    </format>
    <format dxfId="10">
      <pivotArea outline="0" collapsedLevelsAreSubtotals="1" fieldPosition="0">
        <references count="2">
          <reference field="4294967294" count="1" selected="0">
            <x v="3"/>
          </reference>
          <reference field="0" count="0" selected="0"/>
        </references>
      </pivotArea>
    </format>
    <format dxfId="9">
      <pivotArea outline="0" collapsedLevelsAreSubtotals="1" fieldPosition="0">
        <references count="2">
          <reference field="4294967294" count="1" selected="0">
            <x v="0"/>
          </reference>
          <reference field="0" count="0" selected="0"/>
        </references>
      </pivotArea>
    </format>
    <format dxfId="8">
      <pivotArea outline="0" collapsedLevelsAreSubtotals="1" fieldPosition="0">
        <references count="2">
          <reference field="4294967294" count="1" selected="0">
            <x v="2"/>
          </reference>
          <reference field="0" count="0" selected="0"/>
        </references>
      </pivotArea>
    </format>
    <format dxfId="7">
      <pivotArea outline="0" collapsedLevelsAreSubtotals="1" fieldPosition="0">
        <references count="2">
          <reference field="4294967294" count="9" selected="0">
            <x v="4"/>
            <x v="5"/>
            <x v="6"/>
            <x v="7"/>
            <x v="8"/>
            <x v="9"/>
            <x v="10"/>
            <x v="11"/>
            <x v="12"/>
          </reference>
          <reference field="0" count="0" selected="0"/>
        </references>
      </pivotArea>
    </format>
    <format dxfId="6">
      <pivotArea outline="0" collapsedLevelsAreSubtotals="1" fieldPosition="0">
        <references count="2">
          <reference field="4294967294" count="1" selected="0">
            <x v="14"/>
          </reference>
          <reference field="0" count="0" selected="0"/>
        </references>
      </pivotArea>
    </format>
    <format dxfId="5">
      <pivotArea outline="0" collapsedLevelsAreSubtotals="1" fieldPosition="0">
        <references count="2">
          <reference field="4294967294" count="1" selected="0">
            <x v="13"/>
          </reference>
          <reference field="0" count="0" selected="0"/>
        </references>
      </pivotArea>
    </format>
    <format dxfId="4">
      <pivotArea field="0" type="button" dataOnly="0" labelOnly="1" outline="0" axis="axisRow" fieldPosition="0"/>
    </format>
    <format dxfId="3">
      <pivotArea dataOnly="0" labelOnly="1" outline="0" fieldPosition="0">
        <references count="1">
          <reference field="4294967294" count="15">
            <x v="0"/>
            <x v="1"/>
            <x v="2"/>
            <x v="3"/>
            <x v="4"/>
            <x v="5"/>
            <x v="6"/>
            <x v="7"/>
            <x v="8"/>
            <x v="9"/>
            <x v="10"/>
            <x v="11"/>
            <x v="12"/>
            <x v="13"/>
            <x v="14"/>
          </reference>
        </references>
      </pivotArea>
    </format>
    <format dxfId="2">
      <pivotArea outline="0" collapsedLevelsAreSubtotals="1" fieldPosition="0"/>
    </format>
    <format dxfId="1">
      <pivotArea dataOnly="0" labelOnly="1" outline="0" fieldPosition="0">
        <references count="1">
          <reference field="0" count="0"/>
        </references>
      </pivotArea>
    </format>
    <format dxfId="0">
      <pivotArea dataOnly="0" labelOnly="1" grandRow="1" outline="0" fieldPosition="0"/>
    </format>
  </formats>
  <pivotTableStyleInfo name="PivotStyleLight16" showRowHeaders="1" showColHeaders="1" showRowStripes="0" showColStripes="0" showLastColumn="1"/>
</pivotTableDefinition>
</file>

<file path=xl/pivotTables/pivotTable2.xml><?xml version="1.0" encoding="utf-8"?>
<pivotTableDefinition xmlns="http://schemas.openxmlformats.org/spreadsheetml/2006/main" name="PivotTable3" cacheId="3" applyNumberFormats="0" applyBorderFormats="0" applyFontFormats="0" applyPatternFormats="0" applyAlignmentFormats="0" applyWidthHeightFormats="1" dataCaption="Values" updatedVersion="5" minRefreshableVersion="3" itemPrintTitles="1" createdVersion="5" indent="0" compact="0" compactData="0" gridDropZones="1" multipleFieldFilters="0" rowHeaderCaption="RevisionTypes">
  <location ref="A40:P45" firstHeaderRow="1" firstDataRow="2" firstDataCol="1" rowPageCount="1" colPageCount="1"/>
  <pivotFields count="25">
    <pivotField compact="0" outline="0" showAll="0">
      <items count="12">
        <item x="1"/>
        <item x="0"/>
        <item x="2"/>
        <item x="5"/>
        <item x="3"/>
        <item x="7"/>
        <item x="6"/>
        <item m="1" x="10"/>
        <item x="4"/>
        <item m="1" x="9"/>
        <item x="8"/>
        <item t="default"/>
      </items>
    </pivotField>
    <pivotField compact="0" outline="0" showAll="0"/>
    <pivotField compact="0" outline="0" showAll="0" defaultSubtotal="0"/>
    <pivotField compact="0" outline="0" showAll="0" defaultSubtotal="0"/>
    <pivotField axis="axisRow" compact="0" outline="0" showAll="0" defaultSubtotal="0">
      <items count="5">
        <item x="0"/>
        <item x="2"/>
        <item x="1"/>
        <item m="1" x="3"/>
        <item m="1" x="4"/>
      </items>
    </pivotField>
    <pivotField axis="axisPage" compact="0" outline="0" showAll="0">
      <items count="4">
        <item x="0"/>
        <item x="1"/>
        <item m="1" x="2"/>
        <item t="default"/>
      </items>
    </pivotField>
    <pivotField dataField="1" compact="0" outline="0" showAll="0" defaultSubtotal="0"/>
    <pivotField dataField="1" compact="0" outline="0" showAll="0" defaultSubtotal="0"/>
    <pivotField dataField="1" compact="0" outline="0" showAll="0" defaultSubtotal="0"/>
    <pivotField dataField="1" compact="0" outline="0" showAll="0" defaultSubtota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ubtotalTop="0" showAll="0" includeNewItemsInFilter="1" defaultSubtotal="0"/>
    <pivotField dataField="1" compact="0" outline="0" showAll="0" defaultSubtotal="0"/>
    <pivotField compact="0" outline="0" showAll="0" defaultSubtotal="0"/>
    <pivotField compact="0" outline="0" showAll="0" defaultSubtotal="0"/>
    <pivotField compact="0" outline="0" showAll="0" defaultSubtotal="0"/>
    <pivotField compact="0" outline="0" showAll="0" defaultSubtotal="0"/>
  </pivotFields>
  <rowFields count="1">
    <field x="4"/>
  </rowFields>
  <rowItems count="4">
    <i>
      <x/>
    </i>
    <i>
      <x v="1"/>
    </i>
    <i>
      <x v="2"/>
    </i>
    <i t="grand">
      <x/>
    </i>
  </rowItems>
  <colFields count="1">
    <field x="-2"/>
  </colFields>
  <colItems count="15">
    <i>
      <x/>
    </i>
    <i i="1">
      <x v="1"/>
    </i>
    <i i="2">
      <x v="2"/>
    </i>
    <i i="3">
      <x v="3"/>
    </i>
    <i i="4">
      <x v="4"/>
    </i>
    <i i="5">
      <x v="5"/>
    </i>
    <i i="6">
      <x v="6"/>
    </i>
    <i i="7">
      <x v="7"/>
    </i>
    <i i="8">
      <x v="8"/>
    </i>
    <i i="9">
      <x v="9"/>
    </i>
    <i i="10">
      <x v="10"/>
    </i>
    <i i="11">
      <x v="11"/>
    </i>
    <i i="12">
      <x v="12"/>
    </i>
    <i i="13">
      <x v="13"/>
    </i>
    <i i="14">
      <x v="14"/>
    </i>
  </colItems>
  <pageFields count="1">
    <pageField fld="5" hier="0"/>
  </pageFields>
  <dataFields count="15">
    <dataField name="Goal 1" fld="6" subtotal="count" baseField="0" baseItem="0"/>
    <dataField name="Goal 2" fld="7" subtotal="count" baseField="0" baseItem="0"/>
    <dataField name="Goal 3" fld="8" subtotal="count" baseField="0" baseItem="0"/>
    <dataField name="Goal 4" fld="9" subtotal="count" baseField="0" baseItem="0"/>
    <dataField name="Goal 5" fld="10" subtotal="count" baseField="0" baseItem="0"/>
    <dataField name="Goal 6" fld="11" subtotal="count" baseField="0" baseItem="0"/>
    <dataField name="Goal 7" fld="12" subtotal="count" baseField="0" baseItem="0"/>
    <dataField name="Goal 8" fld="13" subtotal="count" baseField="0" baseItem="0"/>
    <dataField name="Goal 9" fld="14" subtotal="count" baseField="0" baseItem="0"/>
    <dataField name="Goal 10" fld="15" subtotal="count" baseField="0" baseItem="0"/>
    <dataField name="Goal 11" fld="16" subtotal="count" baseField="0" baseItem="0"/>
    <dataField name="Goal 12" fld="17" subtotal="count" baseField="0" baseItem="0"/>
    <dataField name="Goal 13" fld="18" subtotal="count" baseField="0" baseItem="0"/>
    <dataField name="Goal 14" fld="19" subtotal="count" baseField="4" baseItem="0"/>
    <dataField name="Goal 15" fld="20" subtotal="count" baseField="0" baseItem="0"/>
  </dataFields>
  <formats count="31">
    <format dxfId="61">
      <pivotArea type="all" dataOnly="0" outline="0" fieldPosition="0"/>
    </format>
    <format dxfId="60">
      <pivotArea type="all" dataOnly="0" outline="0" fieldPosition="0"/>
    </format>
    <format dxfId="59">
      <pivotArea field="0" grandRow="1" outline="0">
        <references count="1">
          <reference field="4294967294" count="1" selected="0">
            <x v="5"/>
          </reference>
        </references>
      </pivotArea>
    </format>
    <format dxfId="58">
      <pivotArea dataOnly="0" labelOnly="1" outline="0" fieldPosition="0">
        <references count="1">
          <reference field="5" count="0"/>
        </references>
      </pivotArea>
    </format>
    <format>
      <pivotArea outline="0" fieldPosition="0">
        <references count="1">
          <reference field="4294967294" count="1" selected="0">
            <x v="0"/>
          </reference>
        </references>
      </pivotArea>
    </format>
    <format dxfId="57">
      <pivotArea outline="0" fieldPosition="0"/>
    </format>
    <format dxfId="56">
      <pivotArea field="0" type="button" dataOnly="0" labelOnly="1" outline="0"/>
    </format>
    <format dxfId="55">
      <pivotArea dataOnly="0" labelOnly="1" grandRow="1" fieldPosition="0"/>
    </format>
    <format dxfId="54">
      <pivotArea dataOnly="0" labelOnly="1" outline="0" fieldPosition="0">
        <references count="1">
          <reference field="4294967294" count="13">
            <x v="0"/>
            <x v="1"/>
            <x v="2"/>
            <x v="3"/>
            <x v="4"/>
            <x v="5"/>
            <x v="6"/>
            <x v="7"/>
            <x v="8"/>
            <x v="9"/>
            <x v="10"/>
            <x v="11"/>
            <x v="12"/>
          </reference>
        </references>
      </pivotArea>
    </format>
    <format>
      <pivotArea field="0" type="button" dataOnly="0" labelOnly="1" outline="0"/>
    </format>
    <format>
      <pivotArea dataOnly="0" labelOnly="1" grandRow="1" fieldPosition="0"/>
    </format>
    <format dxfId="53">
      <pivotArea dataOnly="0" labelOnly="1" outline="0" fieldPosition="0">
        <references count="1">
          <reference field="4" count="0"/>
        </references>
      </pivotArea>
    </format>
    <format dxfId="52">
      <pivotArea dataOnly="0" labelOnly="1" outline="0" fieldPosition="0">
        <references count="1">
          <reference field="4" count="1">
            <x v="2"/>
          </reference>
        </references>
      </pivotArea>
    </format>
    <format dxfId="51">
      <pivotArea outline="0" fieldPosition="0">
        <references count="1">
          <reference field="4" count="0" selected="0"/>
        </references>
      </pivotArea>
    </format>
    <format dxfId="50">
      <pivotArea outline="0" fieldPosition="0"/>
    </format>
    <format dxfId="49">
      <pivotArea field="4" type="button" dataOnly="0" labelOnly="1" outline="0" axis="axisRow" fieldPosition="0"/>
    </format>
    <format dxfId="48">
      <pivotArea dataOnly="0" labelOnly="1" outline="0" fieldPosition="0">
        <references count="1">
          <reference field="4" count="0"/>
        </references>
      </pivotArea>
    </format>
    <format dxfId="47">
      <pivotArea dataOnly="0" labelOnly="1" grandRow="1" outline="0" fieldPosition="0"/>
    </format>
    <format dxfId="46">
      <pivotArea dataOnly="0" labelOnly="1" outline="0" fieldPosition="0">
        <references count="1">
          <reference field="4294967294" count="14">
            <x v="0"/>
            <x v="1"/>
            <x v="2"/>
            <x v="3"/>
            <x v="4"/>
            <x v="5"/>
            <x v="6"/>
            <x v="7"/>
            <x v="8"/>
            <x v="9"/>
            <x v="10"/>
            <x v="11"/>
            <x v="12"/>
            <x v="13"/>
          </reference>
        </references>
      </pivotArea>
    </format>
    <format dxfId="45">
      <pivotArea type="all" dataOnly="0" outline="0" fieldPosition="0"/>
    </format>
    <format dxfId="44">
      <pivotArea outline="0" collapsedLevelsAreSubtotals="1" fieldPosition="0"/>
    </format>
    <format dxfId="43">
      <pivotArea dataOnly="0" labelOnly="1" outline="0" fieldPosition="0">
        <references count="1">
          <reference field="4" count="0"/>
        </references>
      </pivotArea>
    </format>
    <format dxfId="42">
      <pivotArea dataOnly="0" labelOnly="1" grandRow="1" outline="0" fieldPosition="0"/>
    </format>
    <format dxfId="41">
      <pivotArea dataOnly="0" labelOnly="1" outline="0" fieldPosition="0">
        <references count="1">
          <reference field="4294967294" count="15">
            <x v="0"/>
            <x v="1"/>
            <x v="2"/>
            <x v="3"/>
            <x v="4"/>
            <x v="5"/>
            <x v="6"/>
            <x v="7"/>
            <x v="8"/>
            <x v="9"/>
            <x v="10"/>
            <x v="11"/>
            <x v="12"/>
            <x v="13"/>
            <x v="14"/>
          </reference>
        </references>
      </pivotArea>
    </format>
    <format dxfId="40">
      <pivotArea outline="0" collapsedLevelsAreSubtotals="1" fieldPosition="0">
        <references count="2">
          <reference field="4294967294" count="1" selected="0">
            <x v="1"/>
          </reference>
          <reference field="4" count="0" selected="0"/>
        </references>
      </pivotArea>
    </format>
    <format dxfId="39">
      <pivotArea outline="0" collapsedLevelsAreSubtotals="1" fieldPosition="0">
        <references count="2">
          <reference field="4294967294" count="1" selected="0">
            <x v="3"/>
          </reference>
          <reference field="4" count="0" selected="0"/>
        </references>
      </pivotArea>
    </format>
    <format dxfId="38">
      <pivotArea outline="0" collapsedLevelsAreSubtotals="1" fieldPosition="0">
        <references count="2">
          <reference field="4294967294" count="1" selected="0">
            <x v="0"/>
          </reference>
          <reference field="4" count="0" selected="0"/>
        </references>
      </pivotArea>
    </format>
    <format dxfId="37">
      <pivotArea outline="0" collapsedLevelsAreSubtotals="1" fieldPosition="0">
        <references count="2">
          <reference field="4294967294" count="1" selected="0">
            <x v="13"/>
          </reference>
          <reference field="4" count="0" selected="0"/>
        </references>
      </pivotArea>
    </format>
    <format dxfId="36">
      <pivotArea outline="0" collapsedLevelsAreSubtotals="1" fieldPosition="0">
        <references count="2">
          <reference field="4294967294" count="1" selected="0">
            <x v="2"/>
          </reference>
          <reference field="4" count="0" selected="0"/>
        </references>
      </pivotArea>
    </format>
    <format dxfId="35">
      <pivotArea outline="0" collapsedLevelsAreSubtotals="1" fieldPosition="0">
        <references count="2">
          <reference field="4294967294" count="9" selected="0">
            <x v="4"/>
            <x v="5"/>
            <x v="6"/>
            <x v="7"/>
            <x v="8"/>
            <x v="9"/>
            <x v="10"/>
            <x v="11"/>
            <x v="12"/>
          </reference>
          <reference field="4" count="0" selected="0"/>
        </references>
      </pivotArea>
    </format>
    <format dxfId="34">
      <pivotArea outline="0" collapsedLevelsAreSubtotals="1" fieldPosition="0">
        <references count="2">
          <reference field="4294967294" count="1" selected="0">
            <x v="14"/>
          </reference>
          <reference field="4" count="0" selected="0"/>
        </references>
      </pivotArea>
    </format>
  </formats>
  <pivotTableStyleInfo name="PivotStyleLight16" showRowHeaders="1" showColHeaders="1" showRowStripes="0" showColStripes="0" showLastColumn="1"/>
</pivotTableDefinition>
</file>

<file path=xl/tables/table1.xml><?xml version="1.0" encoding="utf-8"?>
<table xmlns="http://schemas.openxmlformats.org/spreadsheetml/2006/main" id="1" name="Table1" displayName="Table1" ref="A19:Y117" totalsRowShown="0" headerRowDxfId="90" dataDxfId="88" headerRowBorderDxfId="89" tableBorderDxfId="87">
  <autoFilter ref="A19:Y117"/>
  <tableColumns count="25">
    <tableColumn id="1" name="Request Type" dataDxfId="86"/>
    <tableColumn id="2" name="Revision Request" dataDxfId="85"/>
    <tableColumn id="3" name="RR Title" dataDxfId="84"/>
    <tableColumn id="4" name="Sponsor" dataDxfId="83"/>
    <tableColumn id="5" name="Sponsor Type" dataDxfId="82"/>
    <tableColumn id="6" name="Status" dataDxfId="81"/>
    <tableColumn id="7" name="1" dataDxfId="80"/>
    <tableColumn id="8" name="2" dataDxfId="79"/>
    <tableColumn id="26" name="3" dataDxfId="78"/>
    <tableColumn id="9" name="4" dataDxfId="77"/>
    <tableColumn id="10" name="5" dataDxfId="76"/>
    <tableColumn id="11" name="6" dataDxfId="75"/>
    <tableColumn id="12" name="7" dataDxfId="74"/>
    <tableColumn id="13" name="8" dataDxfId="73"/>
    <tableColumn id="14" name="9" dataDxfId="72"/>
    <tableColumn id="15" name="10" dataDxfId="71"/>
    <tableColumn id="16" name="11" dataDxfId="70"/>
    <tableColumn id="17" name="12" dataDxfId="69"/>
    <tableColumn id="18" name="13" dataDxfId="68"/>
    <tableColumn id="19" name="14" dataDxfId="67"/>
    <tableColumn id="20" name="15" dataDxfId="66"/>
    <tableColumn id="21" name="Committee Strategic Alignment" dataDxfId="65">
      <calculatedColumnFormula>IF(Table1[[#This Row],[1]]="","","X")</calculatedColumnFormula>
    </tableColumn>
    <tableColumn id="22" name="Operational Reliability" dataDxfId="64">
      <calculatedColumnFormula>IF(AND(Table1[[#This Row],[2]]="",Table1[[#This Row],[4]]=""),"","X")</calculatedColumnFormula>
    </tableColumn>
    <tableColumn id="23" name="Flexible Market Design" dataDxfId="63">
      <calculatedColumnFormula>IF(AND(Table1[[#This Row],[3]]="",Table1[[#This Row],[5]]="",Table1[[#This Row],[6]]="",Table1[[#This Row],[7]]="",Table1[[#This Row],[8]]="",Table1[[#This Row],[9]]="",Table1[[#This Row],[10]]="",Table1[[#This Row],[11]]="",Table1[[#This Row],[12]]="",Table1[[#This Row],[13]]="",Table1[[#This Row],[15]]=""),"","X")</calculatedColumnFormula>
    </tableColumn>
    <tableColumn id="24" name="Data Transparency and Access" dataDxfId="62">
      <calculatedColumnFormula>IF(Table1[[#This Row],[14]]="","","X")</calculatedColumnFormula>
    </tableColumn>
  </tableColumns>
  <tableStyleInfo name="TableStyleLight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117"/>
  <sheetViews>
    <sheetView zoomScale="80" zoomScaleNormal="80" workbookViewId="0">
      <pane ySplit="19" topLeftCell="A117" activePane="bottomLeft" state="frozen"/>
      <selection pane="bottomLeft" activeCell="A117" sqref="A117"/>
    </sheetView>
  </sheetViews>
  <sheetFormatPr defaultRowHeight="15" x14ac:dyDescent="0.25"/>
  <cols>
    <col min="1" max="1" width="13.7109375" customWidth="1"/>
    <col min="2" max="2" width="16.42578125" style="3" customWidth="1"/>
    <col min="3" max="3" width="25.42578125" style="1" customWidth="1"/>
    <col min="4" max="4" width="14" style="1" customWidth="1"/>
    <col min="5" max="5" width="13.5703125" style="1" customWidth="1"/>
    <col min="6" max="6" width="10.42578125" bestFit="1" customWidth="1"/>
    <col min="7" max="18" width="6.85546875" customWidth="1"/>
    <col min="19" max="19" width="6.85546875" style="18" customWidth="1"/>
    <col min="20" max="21" width="6.85546875" customWidth="1"/>
    <col min="22" max="22" width="12.7109375" hidden="1" customWidth="1"/>
    <col min="23" max="23" width="12.42578125" hidden="1" customWidth="1"/>
    <col min="24" max="24" width="13.7109375" hidden="1" customWidth="1"/>
    <col min="25" max="25" width="11.42578125" hidden="1" customWidth="1"/>
  </cols>
  <sheetData>
    <row r="1" spans="1:20" ht="21" x14ac:dyDescent="0.25">
      <c r="A1" s="80" t="s">
        <v>163</v>
      </c>
      <c r="B1" s="80"/>
      <c r="C1" s="80"/>
      <c r="D1" s="11"/>
      <c r="E1" s="11"/>
      <c r="F1" s="4"/>
      <c r="G1" s="4"/>
      <c r="H1" s="4"/>
      <c r="I1" s="4"/>
      <c r="J1" s="4"/>
      <c r="K1" s="4"/>
      <c r="L1" s="4"/>
      <c r="M1" s="4"/>
      <c r="N1" s="4"/>
      <c r="O1" s="4"/>
      <c r="P1" s="4"/>
      <c r="Q1" s="4"/>
      <c r="R1" s="4"/>
      <c r="S1" s="4"/>
      <c r="T1" s="4"/>
    </row>
    <row r="2" spans="1:20" x14ac:dyDescent="0.25">
      <c r="A2" s="19" t="s">
        <v>34</v>
      </c>
      <c r="B2" s="19"/>
      <c r="C2" s="19"/>
      <c r="D2" s="19"/>
      <c r="E2" s="19"/>
      <c r="F2" s="19"/>
      <c r="G2" s="19"/>
      <c r="H2" s="19"/>
      <c r="I2" s="19"/>
      <c r="J2" s="19"/>
      <c r="K2" s="19"/>
      <c r="L2" s="19"/>
      <c r="M2" s="19"/>
      <c r="N2" s="19"/>
      <c r="O2" s="19"/>
      <c r="P2" s="19"/>
      <c r="Q2" s="19"/>
      <c r="R2" s="19"/>
      <c r="S2" s="19"/>
      <c r="T2" s="19"/>
    </row>
    <row r="3" spans="1:20" x14ac:dyDescent="0.25">
      <c r="A3" s="19" t="s">
        <v>70</v>
      </c>
      <c r="B3" s="19"/>
      <c r="C3" s="19"/>
      <c r="D3" s="19"/>
      <c r="E3" s="19"/>
      <c r="F3" s="19"/>
      <c r="G3" s="19"/>
      <c r="H3" s="19"/>
      <c r="I3" s="19"/>
      <c r="J3" s="19"/>
      <c r="K3" s="19"/>
      <c r="L3" s="19"/>
      <c r="M3" s="19"/>
      <c r="N3" s="19"/>
      <c r="O3" s="19"/>
      <c r="P3" s="19"/>
      <c r="Q3" s="19"/>
      <c r="R3" s="19"/>
      <c r="S3" s="19"/>
      <c r="T3" s="19"/>
    </row>
    <row r="4" spans="1:20" ht="30" customHeight="1" x14ac:dyDescent="0.25">
      <c r="A4" s="81" t="s">
        <v>71</v>
      </c>
      <c r="B4" s="81"/>
      <c r="C4" s="81"/>
      <c r="D4" s="81"/>
      <c r="E4" s="81"/>
      <c r="F4" s="81"/>
      <c r="G4" s="81"/>
      <c r="H4" s="81"/>
      <c r="I4" s="81"/>
      <c r="J4" s="81"/>
      <c r="K4" s="81"/>
      <c r="L4" s="81"/>
      <c r="M4" s="81"/>
      <c r="N4" s="81"/>
      <c r="O4" s="81"/>
      <c r="P4" s="81"/>
      <c r="Q4" s="81"/>
      <c r="R4" s="19"/>
      <c r="S4" s="19"/>
      <c r="T4" s="19"/>
    </row>
    <row r="5" spans="1:20" x14ac:dyDescent="0.25">
      <c r="A5" s="19" t="s">
        <v>72</v>
      </c>
      <c r="B5" s="19"/>
      <c r="C5" s="19"/>
      <c r="D5" s="19"/>
      <c r="E5" s="19"/>
      <c r="F5" s="19"/>
      <c r="G5" s="19"/>
      <c r="H5" s="19"/>
      <c r="I5" s="19"/>
      <c r="J5" s="19"/>
      <c r="K5" s="19"/>
      <c r="L5" s="19"/>
      <c r="M5" s="19"/>
      <c r="N5" s="19"/>
      <c r="O5" s="19"/>
      <c r="P5" s="19"/>
      <c r="Q5" s="19"/>
      <c r="R5" s="19"/>
      <c r="S5" s="19"/>
      <c r="T5" s="19"/>
    </row>
    <row r="6" spans="1:20" x14ac:dyDescent="0.25">
      <c r="A6" s="19" t="s">
        <v>73</v>
      </c>
      <c r="B6" s="19"/>
      <c r="C6" s="19"/>
      <c r="D6" s="19"/>
      <c r="E6" s="19"/>
      <c r="F6" s="19"/>
      <c r="G6" s="19"/>
      <c r="H6" s="19"/>
      <c r="I6" s="19"/>
      <c r="J6" s="19"/>
      <c r="K6" s="19"/>
      <c r="L6" s="19"/>
      <c r="M6" s="19"/>
      <c r="N6" s="19"/>
      <c r="O6" s="19"/>
      <c r="P6" s="19"/>
      <c r="Q6" s="19"/>
      <c r="R6" s="19"/>
      <c r="S6" s="19"/>
      <c r="T6" s="19"/>
    </row>
    <row r="7" spans="1:20" x14ac:dyDescent="0.25">
      <c r="A7" s="19" t="s">
        <v>74</v>
      </c>
      <c r="B7" s="19"/>
      <c r="C7" s="19"/>
      <c r="D7" s="19"/>
      <c r="E7" s="19"/>
      <c r="F7" s="19"/>
      <c r="G7" s="19"/>
      <c r="H7" s="19"/>
      <c r="I7" s="19"/>
      <c r="J7" s="19"/>
      <c r="K7" s="19"/>
      <c r="L7" s="19"/>
      <c r="M7" s="19"/>
      <c r="N7" s="19"/>
      <c r="O7" s="19"/>
      <c r="P7" s="19"/>
      <c r="Q7" s="19"/>
      <c r="R7" s="19"/>
      <c r="S7" s="19"/>
      <c r="T7" s="19"/>
    </row>
    <row r="8" spans="1:20" x14ac:dyDescent="0.25">
      <c r="A8" s="19" t="s">
        <v>75</v>
      </c>
      <c r="B8" s="19"/>
      <c r="C8" s="19"/>
      <c r="D8" s="19"/>
      <c r="E8" s="19"/>
      <c r="F8" s="19"/>
      <c r="G8" s="19"/>
      <c r="H8" s="19"/>
      <c r="I8" s="19"/>
      <c r="J8" s="19"/>
      <c r="K8" s="19"/>
      <c r="L8" s="19"/>
      <c r="M8" s="19"/>
      <c r="N8" s="19"/>
      <c r="O8" s="19"/>
      <c r="P8" s="19"/>
      <c r="Q8" s="19"/>
      <c r="R8" s="19"/>
      <c r="S8" s="19"/>
      <c r="T8" s="19"/>
    </row>
    <row r="9" spans="1:20" x14ac:dyDescent="0.25">
      <c r="A9" s="19" t="s">
        <v>76</v>
      </c>
      <c r="B9" s="19"/>
      <c r="C9" s="19"/>
      <c r="D9" s="19"/>
      <c r="E9" s="19"/>
      <c r="F9" s="19"/>
      <c r="G9" s="19"/>
      <c r="H9" s="19"/>
      <c r="I9" s="19"/>
      <c r="J9" s="19"/>
      <c r="K9" s="19"/>
      <c r="L9" s="19"/>
      <c r="M9" s="19"/>
      <c r="N9" s="19"/>
      <c r="O9" s="19"/>
      <c r="P9" s="19"/>
      <c r="Q9" s="19"/>
      <c r="R9" s="19"/>
      <c r="S9" s="19"/>
      <c r="T9" s="19"/>
    </row>
    <row r="10" spans="1:20" x14ac:dyDescent="0.25">
      <c r="A10" s="19" t="s">
        <v>77</v>
      </c>
      <c r="B10" s="19"/>
      <c r="C10" s="19"/>
      <c r="D10" s="19"/>
      <c r="E10" s="19"/>
      <c r="F10" s="19"/>
      <c r="G10" s="19"/>
      <c r="H10" s="19"/>
      <c r="I10" s="19"/>
      <c r="J10" s="19"/>
      <c r="K10" s="19"/>
      <c r="L10" s="19"/>
      <c r="M10" s="19"/>
      <c r="N10" s="19"/>
      <c r="O10" s="19"/>
      <c r="P10" s="19"/>
      <c r="Q10" s="19"/>
      <c r="R10" s="19"/>
      <c r="S10" s="19"/>
      <c r="T10" s="19"/>
    </row>
    <row r="11" spans="1:20" ht="28.5" customHeight="1" x14ac:dyDescent="0.25">
      <c r="A11" s="81" t="s">
        <v>78</v>
      </c>
      <c r="B11" s="81"/>
      <c r="C11" s="81"/>
      <c r="D11" s="81"/>
      <c r="E11" s="81"/>
      <c r="F11" s="81"/>
      <c r="G11" s="81"/>
      <c r="H11" s="81"/>
      <c r="I11" s="81"/>
      <c r="J11" s="81"/>
      <c r="K11" s="81"/>
      <c r="L11" s="81"/>
      <c r="M11" s="81"/>
      <c r="N11" s="81"/>
      <c r="O11" s="81"/>
      <c r="P11" s="81"/>
      <c r="Q11" s="81"/>
      <c r="R11" s="19"/>
      <c r="S11" s="19"/>
      <c r="T11" s="19"/>
    </row>
    <row r="12" spans="1:20" x14ac:dyDescent="0.25">
      <c r="A12" s="19" t="s">
        <v>79</v>
      </c>
      <c r="B12" s="19"/>
      <c r="C12" s="19"/>
      <c r="D12" s="19"/>
      <c r="E12" s="19"/>
      <c r="F12" s="19"/>
      <c r="G12" s="19"/>
      <c r="H12" s="19"/>
      <c r="I12" s="19"/>
      <c r="J12" s="19"/>
      <c r="K12" s="19"/>
      <c r="L12" s="19"/>
      <c r="M12" s="19"/>
      <c r="N12" s="19"/>
      <c r="O12" s="19"/>
      <c r="P12" s="19"/>
      <c r="Q12" s="19"/>
      <c r="R12" s="19"/>
      <c r="S12" s="19"/>
      <c r="T12" s="19"/>
    </row>
    <row r="13" spans="1:20" x14ac:dyDescent="0.25">
      <c r="A13" s="19" t="s">
        <v>80</v>
      </c>
      <c r="B13" s="19"/>
      <c r="C13" s="19"/>
      <c r="D13" s="19"/>
      <c r="E13" s="19"/>
      <c r="F13" s="19"/>
      <c r="G13" s="19"/>
      <c r="H13" s="19"/>
      <c r="I13" s="19"/>
      <c r="J13" s="19"/>
      <c r="K13" s="19"/>
      <c r="L13" s="19"/>
      <c r="M13" s="19"/>
      <c r="N13" s="19"/>
      <c r="O13" s="19"/>
      <c r="P13" s="19"/>
      <c r="Q13" s="19"/>
      <c r="R13" s="19"/>
      <c r="S13" s="19"/>
      <c r="T13" s="19"/>
    </row>
    <row r="14" spans="1:20" x14ac:dyDescent="0.25">
      <c r="A14" s="19" t="s">
        <v>81</v>
      </c>
      <c r="B14" s="19"/>
      <c r="C14" s="19"/>
      <c r="D14" s="19"/>
      <c r="E14" s="19"/>
      <c r="F14" s="19"/>
      <c r="G14" s="19"/>
      <c r="H14" s="19"/>
      <c r="I14" s="19"/>
      <c r="J14" s="19"/>
      <c r="K14" s="19"/>
      <c r="L14" s="19"/>
      <c r="M14" s="19"/>
      <c r="N14" s="19"/>
      <c r="O14" s="19"/>
      <c r="P14" s="19"/>
      <c r="Q14" s="19"/>
      <c r="R14" s="19"/>
      <c r="S14" s="19"/>
      <c r="T14" s="19"/>
    </row>
    <row r="15" spans="1:20" s="18" customFormat="1" x14ac:dyDescent="0.25">
      <c r="A15" s="19" t="s">
        <v>82</v>
      </c>
      <c r="B15" s="19"/>
      <c r="C15" s="19"/>
      <c r="D15" s="19"/>
      <c r="E15" s="19"/>
      <c r="F15" s="19"/>
      <c r="G15" s="19"/>
      <c r="H15" s="19"/>
      <c r="I15" s="19"/>
      <c r="J15" s="19"/>
      <c r="K15" s="19"/>
      <c r="L15" s="19"/>
      <c r="M15" s="19"/>
      <c r="N15" s="19"/>
      <c r="O15" s="19"/>
      <c r="P15" s="19"/>
      <c r="Q15" s="19"/>
      <c r="R15" s="19"/>
      <c r="S15" s="19"/>
      <c r="T15" s="19"/>
    </row>
    <row r="16" spans="1:20" s="18" customFormat="1" x14ac:dyDescent="0.25">
      <c r="A16" s="19" t="s">
        <v>83</v>
      </c>
      <c r="B16" s="19"/>
      <c r="C16" s="19"/>
      <c r="D16" s="19"/>
      <c r="E16" s="19"/>
      <c r="F16" s="19"/>
      <c r="G16" s="19"/>
      <c r="H16" s="19"/>
      <c r="I16" s="19"/>
      <c r="J16" s="19"/>
      <c r="K16" s="19"/>
      <c r="L16" s="19"/>
      <c r="M16" s="19"/>
      <c r="N16" s="19"/>
      <c r="O16" s="19"/>
      <c r="P16" s="19"/>
      <c r="Q16" s="19"/>
      <c r="R16" s="19"/>
      <c r="S16" s="19"/>
      <c r="T16" s="19"/>
    </row>
    <row r="17" spans="1:25" ht="6.75" customHeight="1" x14ac:dyDescent="0.25"/>
    <row r="18" spans="1:25" ht="15.75" customHeight="1" x14ac:dyDescent="0.25">
      <c r="A18" s="6"/>
      <c r="B18" s="6"/>
      <c r="C18" s="6"/>
      <c r="D18" s="6"/>
      <c r="E18" s="6"/>
      <c r="F18" s="6"/>
      <c r="G18" s="84" t="s">
        <v>4</v>
      </c>
      <c r="H18" s="85"/>
      <c r="I18" s="85"/>
      <c r="J18" s="85"/>
      <c r="K18" s="85"/>
      <c r="L18" s="85"/>
      <c r="M18" s="85"/>
      <c r="N18" s="85"/>
      <c r="O18" s="85"/>
      <c r="P18" s="85"/>
      <c r="Q18" s="85"/>
      <c r="R18" s="85"/>
      <c r="S18" s="85"/>
      <c r="T18" s="85"/>
      <c r="U18" s="86"/>
      <c r="V18" s="82" t="s">
        <v>63</v>
      </c>
      <c r="W18" s="83"/>
      <c r="X18" s="83"/>
      <c r="Y18" s="83"/>
    </row>
    <row r="19" spans="1:25" s="2" customFormat="1" ht="25.5" customHeight="1" x14ac:dyDescent="0.25">
      <c r="A19" s="23" t="s">
        <v>3</v>
      </c>
      <c r="B19" s="8" t="s">
        <v>2</v>
      </c>
      <c r="C19" s="8" t="s">
        <v>168</v>
      </c>
      <c r="D19" s="8" t="s">
        <v>27</v>
      </c>
      <c r="E19" s="8" t="s">
        <v>29</v>
      </c>
      <c r="F19" s="8" t="s">
        <v>0</v>
      </c>
      <c r="G19" s="7" t="s">
        <v>45</v>
      </c>
      <c r="H19" s="5" t="s">
        <v>46</v>
      </c>
      <c r="I19" s="5" t="s">
        <v>47</v>
      </c>
      <c r="J19" s="5" t="s">
        <v>48</v>
      </c>
      <c r="K19" s="5" t="s">
        <v>49</v>
      </c>
      <c r="L19" s="5" t="s">
        <v>50</v>
      </c>
      <c r="M19" s="5" t="s">
        <v>51</v>
      </c>
      <c r="N19" s="5" t="s">
        <v>52</v>
      </c>
      <c r="O19" s="5" t="s">
        <v>53</v>
      </c>
      <c r="P19" s="5" t="s">
        <v>54</v>
      </c>
      <c r="Q19" s="5" t="s">
        <v>55</v>
      </c>
      <c r="R19" s="5" t="s">
        <v>56</v>
      </c>
      <c r="S19" s="5" t="s">
        <v>57</v>
      </c>
      <c r="T19" s="5" t="s">
        <v>58</v>
      </c>
      <c r="U19" s="24" t="s">
        <v>84</v>
      </c>
      <c r="V19" s="30" t="s">
        <v>59</v>
      </c>
      <c r="W19" s="30" t="s">
        <v>60</v>
      </c>
      <c r="X19" s="30" t="s">
        <v>61</v>
      </c>
      <c r="Y19" s="30" t="s">
        <v>62</v>
      </c>
    </row>
    <row r="20" spans="1:25" ht="15.75" x14ac:dyDescent="0.25">
      <c r="A20" s="50" t="s">
        <v>5</v>
      </c>
      <c r="B20" s="50" t="s">
        <v>66</v>
      </c>
      <c r="C20" s="51" t="s">
        <v>65</v>
      </c>
      <c r="D20" s="51" t="s">
        <v>28</v>
      </c>
      <c r="E20" s="51" t="s">
        <v>28</v>
      </c>
      <c r="F20" s="50" t="s">
        <v>40</v>
      </c>
      <c r="G20" s="29"/>
      <c r="H20" s="29"/>
      <c r="I20" s="29"/>
      <c r="J20" s="29"/>
      <c r="K20" s="29"/>
      <c r="L20" s="29"/>
      <c r="M20" s="29"/>
      <c r="N20" s="29"/>
      <c r="O20" s="29"/>
      <c r="P20" s="29"/>
      <c r="Q20" s="29"/>
      <c r="R20" s="29"/>
      <c r="S20" s="29"/>
      <c r="T20" s="29"/>
      <c r="U20" s="29"/>
      <c r="V20" s="49" t="str">
        <f>IF(Table1[[#This Row],[1]]="","","X")</f>
        <v/>
      </c>
      <c r="W20" s="49" t="str">
        <f>IF(AND(Table1[[#This Row],[2]]="",Table1[[#This Row],[4]]=""),"","X")</f>
        <v/>
      </c>
      <c r="X20" s="28" t="str">
        <f>IF(AND(Table1[[#This Row],[3]]="",Table1[[#This Row],[5]]="",Table1[[#This Row],[6]]="",Table1[[#This Row],[7]]="",Table1[[#This Row],[8]]="",Table1[[#This Row],[9]]="",Table1[[#This Row],[10]]="",Table1[[#This Row],[11]]="",Table1[[#This Row],[12]]="",Table1[[#This Row],[13]]="",Table1[[#This Row],[15]]=""),"","X")</f>
        <v/>
      </c>
      <c r="Y20" s="49" t="str">
        <f>IF(Table1[[#This Row],[14]]="","","X")</f>
        <v/>
      </c>
    </row>
    <row r="21" spans="1:25" ht="51.75" x14ac:dyDescent="0.25">
      <c r="A21" s="50" t="s">
        <v>6</v>
      </c>
      <c r="B21" s="50" t="s">
        <v>67</v>
      </c>
      <c r="C21" s="51" t="s">
        <v>68</v>
      </c>
      <c r="D21" s="51" t="s">
        <v>69</v>
      </c>
      <c r="E21" s="51" t="s">
        <v>30</v>
      </c>
      <c r="F21" s="50" t="s">
        <v>40</v>
      </c>
      <c r="G21" s="29"/>
      <c r="H21" s="29" t="s">
        <v>36</v>
      </c>
      <c r="I21" s="29"/>
      <c r="J21" s="29"/>
      <c r="K21" s="29"/>
      <c r="L21" s="29"/>
      <c r="M21" s="29"/>
      <c r="N21" s="29"/>
      <c r="O21" s="29"/>
      <c r="P21" s="29"/>
      <c r="Q21" s="29"/>
      <c r="R21" s="29"/>
      <c r="S21" s="29"/>
      <c r="T21" s="29"/>
      <c r="U21" s="29"/>
      <c r="V21" s="49" t="str">
        <f>IF(Table1[[#This Row],[1]]="","","X")</f>
        <v/>
      </c>
      <c r="W21" s="49" t="str">
        <f>IF(AND(Table1[[#This Row],[2]]="",Table1[[#This Row],[4]]=""),"","X")</f>
        <v>X</v>
      </c>
      <c r="X21" s="28" t="str">
        <f>IF(AND(Table1[[#This Row],[3]]="",Table1[[#This Row],[5]]="",Table1[[#This Row],[6]]="",Table1[[#This Row],[7]]="",Table1[[#This Row],[8]]="",Table1[[#This Row],[9]]="",Table1[[#This Row],[10]]="",Table1[[#This Row],[11]]="",Table1[[#This Row],[12]]="",Table1[[#This Row],[13]]="",Table1[[#This Row],[15]]=""),"","X")</f>
        <v/>
      </c>
      <c r="Y21" s="49" t="str">
        <f>IF(Table1[[#This Row],[14]]="","","X")</f>
        <v/>
      </c>
    </row>
    <row r="22" spans="1:25" ht="26.25" x14ac:dyDescent="0.25">
      <c r="A22" s="50" t="s">
        <v>5</v>
      </c>
      <c r="B22" s="50" t="s">
        <v>85</v>
      </c>
      <c r="C22" s="51" t="s">
        <v>87</v>
      </c>
      <c r="D22" s="51" t="s">
        <v>89</v>
      </c>
      <c r="E22" s="51" t="s">
        <v>31</v>
      </c>
      <c r="F22" s="50" t="s">
        <v>1</v>
      </c>
      <c r="G22" s="29"/>
      <c r="H22" s="29" t="s">
        <v>36</v>
      </c>
      <c r="I22" s="29"/>
      <c r="J22" s="29"/>
      <c r="K22" s="29"/>
      <c r="L22" s="29"/>
      <c r="M22" s="29"/>
      <c r="N22" s="29"/>
      <c r="O22" s="29"/>
      <c r="P22" s="29"/>
      <c r="Q22" s="29"/>
      <c r="R22" s="29"/>
      <c r="S22" s="29"/>
      <c r="T22" s="29"/>
      <c r="U22" s="29"/>
      <c r="V22" s="49" t="str">
        <f>IF(Table1[[#This Row],[1]]="","","X")</f>
        <v/>
      </c>
      <c r="W22" s="49" t="str">
        <f>IF(AND(Table1[[#This Row],[2]]="",Table1[[#This Row],[4]]=""),"","X")</f>
        <v>X</v>
      </c>
      <c r="X22" s="28" t="str">
        <f>IF(AND(Table1[[#This Row],[3]]="",Table1[[#This Row],[5]]="",Table1[[#This Row],[6]]="",Table1[[#This Row],[7]]="",Table1[[#This Row],[8]]="",Table1[[#This Row],[9]]="",Table1[[#This Row],[10]]="",Table1[[#This Row],[11]]="",Table1[[#This Row],[12]]="",Table1[[#This Row],[13]]="",Table1[[#This Row],[15]]=""),"","X")</f>
        <v/>
      </c>
      <c r="Y22" s="49" t="str">
        <f>IF(Table1[[#This Row],[14]]="","","X")</f>
        <v/>
      </c>
    </row>
    <row r="23" spans="1:25" ht="26.25" x14ac:dyDescent="0.25">
      <c r="A23" s="50" t="s">
        <v>5</v>
      </c>
      <c r="B23" s="50" t="s">
        <v>86</v>
      </c>
      <c r="C23" s="51" t="s">
        <v>88</v>
      </c>
      <c r="D23" s="51" t="s">
        <v>43</v>
      </c>
      <c r="E23" s="51" t="s">
        <v>31</v>
      </c>
      <c r="F23" s="50" t="s">
        <v>1</v>
      </c>
      <c r="G23" s="29"/>
      <c r="H23" s="29"/>
      <c r="I23" s="29"/>
      <c r="J23" s="29" t="s">
        <v>36</v>
      </c>
      <c r="K23" s="29"/>
      <c r="L23" s="29" t="s">
        <v>36</v>
      </c>
      <c r="M23" s="29"/>
      <c r="N23" s="29"/>
      <c r="O23" s="29"/>
      <c r="P23" s="29"/>
      <c r="Q23" s="29"/>
      <c r="R23" s="29"/>
      <c r="S23" s="29"/>
      <c r="T23" s="29"/>
      <c r="U23" s="29"/>
      <c r="V23" s="49" t="str">
        <f>IF(Table1[[#This Row],[1]]="","","X")</f>
        <v/>
      </c>
      <c r="W23" s="49" t="str">
        <f>IF(AND(Table1[[#This Row],[2]]="",Table1[[#This Row],[4]]=""),"","X")</f>
        <v>X</v>
      </c>
      <c r="X23" s="28" t="str">
        <f>IF(AND(Table1[[#This Row],[3]]="",Table1[[#This Row],[5]]="",Table1[[#This Row],[6]]="",Table1[[#This Row],[7]]="",Table1[[#This Row],[8]]="",Table1[[#This Row],[9]]="",Table1[[#This Row],[10]]="",Table1[[#This Row],[11]]="",Table1[[#This Row],[12]]="",Table1[[#This Row],[13]]="",Table1[[#This Row],[15]]=""),"","X")</f>
        <v>X</v>
      </c>
      <c r="Y23" s="49" t="str">
        <f>IF(Table1[[#This Row],[14]]="","","X")</f>
        <v/>
      </c>
    </row>
    <row r="24" spans="1:25" ht="26.25" x14ac:dyDescent="0.25">
      <c r="A24" s="50" t="s">
        <v>5</v>
      </c>
      <c r="B24" s="50" t="s">
        <v>91</v>
      </c>
      <c r="C24" s="51" t="s">
        <v>92</v>
      </c>
      <c r="D24" s="51" t="s">
        <v>28</v>
      </c>
      <c r="E24" s="51" t="s">
        <v>28</v>
      </c>
      <c r="F24" s="50" t="s">
        <v>40</v>
      </c>
      <c r="G24" s="29"/>
      <c r="H24" s="29"/>
      <c r="I24" s="27"/>
      <c r="J24" s="29"/>
      <c r="K24" s="29"/>
      <c r="L24" s="29"/>
      <c r="M24" s="29"/>
      <c r="N24" s="29"/>
      <c r="O24" s="29"/>
      <c r="P24" s="29"/>
      <c r="Q24" s="29"/>
      <c r="R24" s="29"/>
      <c r="S24" s="29"/>
      <c r="T24" s="29"/>
      <c r="U24" s="29"/>
      <c r="V24" s="49" t="str">
        <f>IF(Table1[[#This Row],[1]]="","","X")</f>
        <v/>
      </c>
      <c r="W24" s="49" t="str">
        <f>IF(AND(Table1[[#This Row],[2]]="",Table1[[#This Row],[4]]=""),"","X")</f>
        <v/>
      </c>
      <c r="X24" s="49" t="str">
        <f>IF(AND(Table1[[#This Row],[3]]="",Table1[[#This Row],[5]]="",Table1[[#This Row],[6]]="",Table1[[#This Row],[7]]="",Table1[[#This Row],[8]]="",Table1[[#This Row],[9]]="",Table1[[#This Row],[10]]="",Table1[[#This Row],[11]]="",Table1[[#This Row],[12]]="",Table1[[#This Row],[13]]="",Table1[[#This Row],[15]]=""),"","X")</f>
        <v/>
      </c>
      <c r="Y24" s="49" t="str">
        <f>IF(Table1[[#This Row],[14]]="","","X")</f>
        <v/>
      </c>
    </row>
    <row r="25" spans="1:25" ht="39" x14ac:dyDescent="0.25">
      <c r="A25" s="50" t="s">
        <v>8</v>
      </c>
      <c r="B25" s="50" t="s">
        <v>93</v>
      </c>
      <c r="C25" s="51" t="s">
        <v>94</v>
      </c>
      <c r="D25" s="51" t="s">
        <v>28</v>
      </c>
      <c r="E25" s="51" t="s">
        <v>28</v>
      </c>
      <c r="F25" s="50" t="s">
        <v>40</v>
      </c>
      <c r="G25" s="29"/>
      <c r="H25" s="29"/>
      <c r="I25" s="27"/>
      <c r="J25" s="29"/>
      <c r="K25" s="29"/>
      <c r="L25" s="29"/>
      <c r="M25" s="29"/>
      <c r="N25" s="29"/>
      <c r="O25" s="29"/>
      <c r="P25" s="29"/>
      <c r="Q25" s="29"/>
      <c r="R25" s="29"/>
      <c r="S25" s="29"/>
      <c r="T25" s="29"/>
      <c r="U25" s="29"/>
      <c r="V25" s="49" t="str">
        <f>IF(Table1[[#This Row],[1]]="","","X")</f>
        <v/>
      </c>
      <c r="W25" s="49" t="str">
        <f>IF(AND(Table1[[#This Row],[2]]="",Table1[[#This Row],[4]]=""),"","X")</f>
        <v/>
      </c>
      <c r="X25" s="49" t="str">
        <f>IF(AND(Table1[[#This Row],[3]]="",Table1[[#This Row],[5]]="",Table1[[#This Row],[6]]="",Table1[[#This Row],[7]]="",Table1[[#This Row],[8]]="",Table1[[#This Row],[9]]="",Table1[[#This Row],[10]]="",Table1[[#This Row],[11]]="",Table1[[#This Row],[12]]="",Table1[[#This Row],[13]]="",Table1[[#This Row],[15]]=""),"","X")</f>
        <v/>
      </c>
      <c r="Y25" s="49" t="str">
        <f>IF(Table1[[#This Row],[14]]="","","X")</f>
        <v/>
      </c>
    </row>
    <row r="26" spans="1:25" ht="26.25" x14ac:dyDescent="0.25">
      <c r="A26" s="50" t="s">
        <v>5</v>
      </c>
      <c r="B26" s="50" t="s">
        <v>95</v>
      </c>
      <c r="C26" s="51" t="s">
        <v>100</v>
      </c>
      <c r="D26" s="51" t="s">
        <v>28</v>
      </c>
      <c r="E26" s="51" t="s">
        <v>28</v>
      </c>
      <c r="F26" s="50" t="s">
        <v>1</v>
      </c>
      <c r="G26" s="29"/>
      <c r="H26" s="29"/>
      <c r="I26" s="27"/>
      <c r="J26" s="29"/>
      <c r="K26" s="29" t="s">
        <v>36</v>
      </c>
      <c r="L26" s="29"/>
      <c r="M26" s="29"/>
      <c r="N26" s="29"/>
      <c r="O26" s="29"/>
      <c r="P26" s="29"/>
      <c r="Q26" s="29"/>
      <c r="R26" s="29"/>
      <c r="S26" s="29"/>
      <c r="T26" s="29"/>
      <c r="U26" s="29"/>
      <c r="V26" s="49" t="str">
        <f>IF(Table1[[#This Row],[1]]="","","X")</f>
        <v/>
      </c>
      <c r="W26" s="49" t="str">
        <f>IF(AND(Table1[[#This Row],[2]]="",Table1[[#This Row],[4]]=""),"","X")</f>
        <v/>
      </c>
      <c r="X26" s="49" t="str">
        <f>IF(AND(Table1[[#This Row],[3]]="",Table1[[#This Row],[5]]="",Table1[[#This Row],[6]]="",Table1[[#This Row],[7]]="",Table1[[#This Row],[8]]="",Table1[[#This Row],[9]]="",Table1[[#This Row],[10]]="",Table1[[#This Row],[11]]="",Table1[[#This Row],[12]]="",Table1[[#This Row],[13]]="",Table1[[#This Row],[15]]=""),"","X")</f>
        <v>X</v>
      </c>
      <c r="Y26" s="49" t="str">
        <f>IF(Table1[[#This Row],[14]]="","","X")</f>
        <v/>
      </c>
    </row>
    <row r="27" spans="1:25" ht="51.75" x14ac:dyDescent="0.25">
      <c r="A27" s="25" t="s">
        <v>5</v>
      </c>
      <c r="B27" s="25" t="s">
        <v>96</v>
      </c>
      <c r="C27" s="26" t="s">
        <v>101</v>
      </c>
      <c r="D27" s="51" t="s">
        <v>28</v>
      </c>
      <c r="E27" s="51" t="s">
        <v>28</v>
      </c>
      <c r="F27" s="50" t="s">
        <v>40</v>
      </c>
      <c r="G27" s="27"/>
      <c r="H27" s="27" t="s">
        <v>36</v>
      </c>
      <c r="I27" s="27"/>
      <c r="J27" s="27"/>
      <c r="K27" s="27"/>
      <c r="L27" s="27" t="s">
        <v>36</v>
      </c>
      <c r="M27" s="27"/>
      <c r="N27" s="27"/>
      <c r="O27" s="27"/>
      <c r="P27" s="27"/>
      <c r="Q27" s="27" t="s">
        <v>36</v>
      </c>
      <c r="R27" s="27"/>
      <c r="S27" s="27"/>
      <c r="T27" s="27"/>
      <c r="U27" s="27"/>
      <c r="V27" s="63" t="str">
        <f>IF(Table1[[#This Row],[1]]="","","X")</f>
        <v/>
      </c>
      <c r="W27" s="63" t="str">
        <f>IF(AND(Table1[[#This Row],[2]]="",Table1[[#This Row],[4]]=""),"","X")</f>
        <v>X</v>
      </c>
      <c r="X27" s="63" t="str">
        <f>IF(AND(Table1[[#This Row],[3]]="",Table1[[#This Row],[5]]="",Table1[[#This Row],[6]]="",Table1[[#This Row],[7]]="",Table1[[#This Row],[8]]="",Table1[[#This Row],[9]]="",Table1[[#This Row],[10]]="",Table1[[#This Row],[11]]="",Table1[[#This Row],[12]]="",Table1[[#This Row],[13]]="",Table1[[#This Row],[15]]=""),"","X")</f>
        <v>X</v>
      </c>
      <c r="Y27" s="63" t="str">
        <f>IF(Table1[[#This Row],[14]]="","","X")</f>
        <v/>
      </c>
    </row>
    <row r="28" spans="1:25" ht="15.75" x14ac:dyDescent="0.25">
      <c r="A28" s="25" t="s">
        <v>5</v>
      </c>
      <c r="B28" s="25" t="s">
        <v>97</v>
      </c>
      <c r="C28" s="26" t="s">
        <v>102</v>
      </c>
      <c r="D28" s="51" t="s">
        <v>28</v>
      </c>
      <c r="E28" s="51" t="s">
        <v>28</v>
      </c>
      <c r="F28" s="50" t="s">
        <v>40</v>
      </c>
      <c r="G28" s="27"/>
      <c r="H28" s="27"/>
      <c r="I28" s="27"/>
      <c r="J28" s="27"/>
      <c r="K28" s="27"/>
      <c r="L28" s="27"/>
      <c r="M28" s="27"/>
      <c r="N28" s="27"/>
      <c r="O28" s="27"/>
      <c r="P28" s="27"/>
      <c r="Q28" s="27"/>
      <c r="R28" s="27"/>
      <c r="S28" s="27"/>
      <c r="T28" s="27" t="s">
        <v>36</v>
      </c>
      <c r="U28" s="27"/>
      <c r="V28" s="63" t="str">
        <f>IF(Table1[[#This Row],[1]]="","","X")</f>
        <v/>
      </c>
      <c r="W28" s="63" t="str">
        <f>IF(AND(Table1[[#This Row],[2]]="",Table1[[#This Row],[4]]=""),"","X")</f>
        <v/>
      </c>
      <c r="X28" s="63" t="str">
        <f>IF(AND(Table1[[#This Row],[3]]="",Table1[[#This Row],[5]]="",Table1[[#This Row],[6]]="",Table1[[#This Row],[7]]="",Table1[[#This Row],[8]]="",Table1[[#This Row],[9]]="",Table1[[#This Row],[10]]="",Table1[[#This Row],[11]]="",Table1[[#This Row],[12]]="",Table1[[#This Row],[13]]="",Table1[[#This Row],[15]]=""),"","X")</f>
        <v/>
      </c>
      <c r="Y28" s="63" t="str">
        <f>IF(Table1[[#This Row],[14]]="","","X")</f>
        <v>X</v>
      </c>
    </row>
    <row r="29" spans="1:25" ht="26.25" x14ac:dyDescent="0.25">
      <c r="A29" s="50" t="s">
        <v>5</v>
      </c>
      <c r="B29" s="50" t="s">
        <v>98</v>
      </c>
      <c r="C29" s="51" t="s">
        <v>103</v>
      </c>
      <c r="D29" s="51" t="s">
        <v>35</v>
      </c>
      <c r="E29" s="51" t="s">
        <v>31</v>
      </c>
      <c r="F29" s="50" t="s">
        <v>40</v>
      </c>
      <c r="G29" s="29"/>
      <c r="H29" s="29"/>
      <c r="I29" s="27"/>
      <c r="J29" s="29"/>
      <c r="K29" s="29"/>
      <c r="L29" s="29"/>
      <c r="M29" s="29"/>
      <c r="N29" s="29"/>
      <c r="O29" s="29"/>
      <c r="P29" s="29"/>
      <c r="Q29" s="29"/>
      <c r="R29" s="29"/>
      <c r="S29" s="29"/>
      <c r="T29" s="29" t="s">
        <v>36</v>
      </c>
      <c r="U29" s="29"/>
      <c r="V29" s="49" t="str">
        <f>IF(Table1[[#This Row],[1]]="","","X")</f>
        <v/>
      </c>
      <c r="W29" s="49" t="str">
        <f>IF(AND(Table1[[#This Row],[2]]="",Table1[[#This Row],[4]]=""),"","X")</f>
        <v/>
      </c>
      <c r="X29" s="49" t="str">
        <f>IF(AND(Table1[[#This Row],[3]]="",Table1[[#This Row],[5]]="",Table1[[#This Row],[6]]="",Table1[[#This Row],[7]]="",Table1[[#This Row],[8]]="",Table1[[#This Row],[9]]="",Table1[[#This Row],[10]]="",Table1[[#This Row],[11]]="",Table1[[#This Row],[12]]="",Table1[[#This Row],[13]]="",Table1[[#This Row],[15]]=""),"","X")</f>
        <v/>
      </c>
      <c r="Y29" s="49" t="str">
        <f>IF(Table1[[#This Row],[14]]="","","X")</f>
        <v>X</v>
      </c>
    </row>
    <row r="30" spans="1:25" ht="26.25" x14ac:dyDescent="0.25">
      <c r="A30" s="50" t="s">
        <v>5</v>
      </c>
      <c r="B30" s="50" t="s">
        <v>99</v>
      </c>
      <c r="C30" s="51" t="s">
        <v>104</v>
      </c>
      <c r="D30" s="51" t="s">
        <v>28</v>
      </c>
      <c r="E30" s="51" t="s">
        <v>28</v>
      </c>
      <c r="F30" s="50" t="s">
        <v>1</v>
      </c>
      <c r="G30" s="29"/>
      <c r="H30" s="29" t="s">
        <v>36</v>
      </c>
      <c r="I30" s="27"/>
      <c r="J30" s="29"/>
      <c r="K30" s="29"/>
      <c r="L30" s="29" t="s">
        <v>36</v>
      </c>
      <c r="M30" s="29"/>
      <c r="N30" s="29"/>
      <c r="O30" s="29"/>
      <c r="P30" s="29"/>
      <c r="Q30" s="29"/>
      <c r="R30" s="29"/>
      <c r="S30" s="29"/>
      <c r="T30" s="29"/>
      <c r="U30" s="29"/>
      <c r="V30" s="49" t="str">
        <f>IF(Table1[[#This Row],[1]]="","","X")</f>
        <v/>
      </c>
      <c r="W30" s="49" t="str">
        <f>IF(AND(Table1[[#This Row],[2]]="",Table1[[#This Row],[4]]=""),"","X")</f>
        <v>X</v>
      </c>
      <c r="X30" s="49" t="str">
        <f>IF(AND(Table1[[#This Row],[3]]="",Table1[[#This Row],[5]]="",Table1[[#This Row],[6]]="",Table1[[#This Row],[7]]="",Table1[[#This Row],[8]]="",Table1[[#This Row],[9]]="",Table1[[#This Row],[10]]="",Table1[[#This Row],[11]]="",Table1[[#This Row],[12]]="",Table1[[#This Row],[13]]="",Table1[[#This Row],[15]]=""),"","X")</f>
        <v>X</v>
      </c>
      <c r="Y30" s="49" t="str">
        <f>IF(Table1[[#This Row],[14]]="","","X")</f>
        <v/>
      </c>
    </row>
    <row r="31" spans="1:25" ht="26.25" x14ac:dyDescent="0.25">
      <c r="A31" s="50" t="s">
        <v>5</v>
      </c>
      <c r="B31" s="50" t="s">
        <v>105</v>
      </c>
      <c r="C31" s="51" t="s">
        <v>106</v>
      </c>
      <c r="D31" s="51" t="s">
        <v>28</v>
      </c>
      <c r="E31" s="51" t="s">
        <v>28</v>
      </c>
      <c r="F31" s="50" t="s">
        <v>40</v>
      </c>
      <c r="G31" s="29"/>
      <c r="H31" s="29"/>
      <c r="I31" s="29"/>
      <c r="J31" s="29"/>
      <c r="K31" s="29" t="s">
        <v>36</v>
      </c>
      <c r="L31" s="29"/>
      <c r="M31" s="29"/>
      <c r="N31" s="29"/>
      <c r="O31" s="29"/>
      <c r="P31" s="29"/>
      <c r="Q31" s="29"/>
      <c r="R31" s="29"/>
      <c r="S31" s="29"/>
      <c r="T31" s="29"/>
      <c r="U31" s="29"/>
      <c r="V31" s="49" t="str">
        <f>IF(Table1[[#This Row],[1]]="","","X")</f>
        <v/>
      </c>
      <c r="W31" s="49" t="str">
        <f>IF(AND(Table1[[#This Row],[2]]="",Table1[[#This Row],[4]]=""),"","X")</f>
        <v/>
      </c>
      <c r="X31" s="49" t="str">
        <f>IF(AND(Table1[[#This Row],[3]]="",Table1[[#This Row],[5]]="",Table1[[#This Row],[6]]="",Table1[[#This Row],[7]]="",Table1[[#This Row],[8]]="",Table1[[#This Row],[9]]="",Table1[[#This Row],[10]]="",Table1[[#This Row],[11]]="",Table1[[#This Row],[12]]="",Table1[[#This Row],[13]]="",Table1[[#This Row],[15]]=""),"","X")</f>
        <v>X</v>
      </c>
      <c r="Y31" s="49" t="str">
        <f>IF(Table1[[#This Row],[14]]="","","X")</f>
        <v/>
      </c>
    </row>
    <row r="32" spans="1:25" ht="39" x14ac:dyDescent="0.25">
      <c r="A32" s="50" t="s">
        <v>5</v>
      </c>
      <c r="B32" s="50" t="s">
        <v>107</v>
      </c>
      <c r="C32" s="51" t="s">
        <v>109</v>
      </c>
      <c r="D32" s="51" t="s">
        <v>28</v>
      </c>
      <c r="E32" s="51" t="s">
        <v>28</v>
      </c>
      <c r="F32" s="50" t="s">
        <v>1</v>
      </c>
      <c r="G32" s="29"/>
      <c r="H32" s="29"/>
      <c r="I32" s="29"/>
      <c r="J32" s="29"/>
      <c r="K32" s="29"/>
      <c r="L32" s="29"/>
      <c r="M32" s="29"/>
      <c r="N32" s="29"/>
      <c r="O32" s="29"/>
      <c r="P32" s="29"/>
      <c r="Q32" s="29"/>
      <c r="R32" s="29"/>
      <c r="S32" s="29"/>
      <c r="T32" s="29"/>
      <c r="U32" s="29"/>
      <c r="V32" s="49" t="str">
        <f>IF(Table1[[#This Row],[1]]="","","X")</f>
        <v/>
      </c>
      <c r="W32" s="49" t="str">
        <f>IF(AND(Table1[[#This Row],[2]]="",Table1[[#This Row],[4]]=""),"","X")</f>
        <v/>
      </c>
      <c r="X32" s="49" t="str">
        <f>IF(AND(Table1[[#This Row],[3]]="",Table1[[#This Row],[5]]="",Table1[[#This Row],[6]]="",Table1[[#This Row],[7]]="",Table1[[#This Row],[8]]="",Table1[[#This Row],[9]]="",Table1[[#This Row],[10]]="",Table1[[#This Row],[11]]="",Table1[[#This Row],[12]]="",Table1[[#This Row],[13]]="",Table1[[#This Row],[15]]=""),"","X")</f>
        <v/>
      </c>
      <c r="Y32" s="49" t="str">
        <f>IF(Table1[[#This Row],[14]]="","","X")</f>
        <v/>
      </c>
    </row>
    <row r="33" spans="1:25" ht="26.25" x14ac:dyDescent="0.25">
      <c r="A33" s="50" t="s">
        <v>5</v>
      </c>
      <c r="B33" s="50" t="s">
        <v>108</v>
      </c>
      <c r="C33" s="51" t="s">
        <v>110</v>
      </c>
      <c r="D33" s="51" t="s">
        <v>28</v>
      </c>
      <c r="E33" s="51" t="s">
        <v>28</v>
      </c>
      <c r="F33" s="50" t="s">
        <v>1</v>
      </c>
      <c r="G33" s="29" t="s">
        <v>36</v>
      </c>
      <c r="H33" s="29"/>
      <c r="I33" s="29"/>
      <c r="J33" s="29"/>
      <c r="K33" s="29"/>
      <c r="L33" s="29"/>
      <c r="M33" s="29"/>
      <c r="N33" s="29"/>
      <c r="O33" s="29"/>
      <c r="P33" s="29"/>
      <c r="Q33" s="29"/>
      <c r="R33" s="29"/>
      <c r="S33" s="29"/>
      <c r="T33" s="29"/>
      <c r="U33" s="29"/>
      <c r="V33" s="49" t="str">
        <f>IF(Table1[[#This Row],[1]]="","","X")</f>
        <v>X</v>
      </c>
      <c r="W33" s="49" t="str">
        <f>IF(AND(Table1[[#This Row],[2]]="",Table1[[#This Row],[4]]=""),"","X")</f>
        <v/>
      </c>
      <c r="X33" s="49" t="str">
        <f>IF(AND(Table1[[#This Row],[3]]="",Table1[[#This Row],[5]]="",Table1[[#This Row],[6]]="",Table1[[#This Row],[7]]="",Table1[[#This Row],[8]]="",Table1[[#This Row],[9]]="",Table1[[#This Row],[10]]="",Table1[[#This Row],[11]]="",Table1[[#This Row],[12]]="",Table1[[#This Row],[13]]="",Table1[[#This Row],[15]]=""),"","X")</f>
        <v/>
      </c>
      <c r="Y33" s="49" t="str">
        <f>IF(Table1[[#This Row],[14]]="","","X")</f>
        <v/>
      </c>
    </row>
    <row r="34" spans="1:25" ht="26.25" x14ac:dyDescent="0.25">
      <c r="A34" s="50" t="s">
        <v>9</v>
      </c>
      <c r="B34" s="50" t="s">
        <v>117</v>
      </c>
      <c r="C34" s="51" t="s">
        <v>111</v>
      </c>
      <c r="D34" s="51" t="s">
        <v>112</v>
      </c>
      <c r="E34" s="51" t="s">
        <v>31</v>
      </c>
      <c r="F34" s="50" t="s">
        <v>40</v>
      </c>
      <c r="G34" s="29"/>
      <c r="H34" s="29"/>
      <c r="I34" s="29"/>
      <c r="J34" s="29"/>
      <c r="K34" s="29"/>
      <c r="L34" s="29"/>
      <c r="M34" s="29"/>
      <c r="N34" s="29"/>
      <c r="O34" s="29"/>
      <c r="P34" s="29"/>
      <c r="Q34" s="29"/>
      <c r="R34" s="29"/>
      <c r="S34" s="29"/>
      <c r="T34" s="29" t="s">
        <v>36</v>
      </c>
      <c r="U34" s="29"/>
      <c r="V34" s="49" t="str">
        <f>IF(Table1[[#This Row],[1]]="","","X")</f>
        <v/>
      </c>
      <c r="W34" s="49" t="str">
        <f>IF(AND(Table1[[#This Row],[2]]="",Table1[[#This Row],[4]]=""),"","X")</f>
        <v/>
      </c>
      <c r="X34" s="49" t="str">
        <f>IF(AND(Table1[[#This Row],[3]]="",Table1[[#This Row],[5]]="",Table1[[#This Row],[6]]="",Table1[[#This Row],[7]]="",Table1[[#This Row],[8]]="",Table1[[#This Row],[9]]="",Table1[[#This Row],[10]]="",Table1[[#This Row],[11]]="",Table1[[#This Row],[12]]="",Table1[[#This Row],[13]]="",Table1[[#This Row],[15]]=""),"","X")</f>
        <v/>
      </c>
      <c r="Y34" s="49" t="str">
        <f>IF(Table1[[#This Row],[14]]="","","X")</f>
        <v>X</v>
      </c>
    </row>
    <row r="35" spans="1:25" ht="64.5" x14ac:dyDescent="0.25">
      <c r="A35" s="50" t="s">
        <v>5</v>
      </c>
      <c r="B35" s="50" t="s">
        <v>113</v>
      </c>
      <c r="C35" s="51" t="s">
        <v>115</v>
      </c>
      <c r="D35" s="51" t="s">
        <v>39</v>
      </c>
      <c r="E35" s="51" t="s">
        <v>31</v>
      </c>
      <c r="F35" s="50" t="s">
        <v>40</v>
      </c>
      <c r="G35" s="29"/>
      <c r="H35" s="29"/>
      <c r="I35" s="29"/>
      <c r="J35" s="29"/>
      <c r="K35" s="29"/>
      <c r="L35" s="29"/>
      <c r="M35" s="29"/>
      <c r="N35" s="29"/>
      <c r="O35" s="29" t="s">
        <v>36</v>
      </c>
      <c r="P35" s="29"/>
      <c r="Q35" s="29"/>
      <c r="R35" s="29"/>
      <c r="S35" s="29"/>
      <c r="T35" s="29"/>
      <c r="U35" s="29"/>
      <c r="V35" s="49" t="str">
        <f>IF(Table1[[#This Row],[1]]="","","X")</f>
        <v/>
      </c>
      <c r="W35" s="49" t="str">
        <f>IF(AND(Table1[[#This Row],[2]]="",Table1[[#This Row],[4]]=""),"","X")</f>
        <v/>
      </c>
      <c r="X35" s="49" t="str">
        <f>IF(AND(Table1[[#This Row],[3]]="",Table1[[#This Row],[5]]="",Table1[[#This Row],[6]]="",Table1[[#This Row],[7]]="",Table1[[#This Row],[8]]="",Table1[[#This Row],[9]]="",Table1[[#This Row],[10]]="",Table1[[#This Row],[11]]="",Table1[[#This Row],[12]]="",Table1[[#This Row],[13]]="",Table1[[#This Row],[15]]=""),"","X")</f>
        <v>X</v>
      </c>
      <c r="Y35" s="49" t="str">
        <f>IF(Table1[[#This Row],[14]]="","","X")</f>
        <v/>
      </c>
    </row>
    <row r="36" spans="1:25" ht="26.25" x14ac:dyDescent="0.25">
      <c r="A36" s="50" t="s">
        <v>5</v>
      </c>
      <c r="B36" s="50" t="s">
        <v>114</v>
      </c>
      <c r="C36" s="51" t="s">
        <v>116</v>
      </c>
      <c r="D36" s="51" t="s">
        <v>28</v>
      </c>
      <c r="E36" s="51" t="s">
        <v>28</v>
      </c>
      <c r="F36" s="50" t="s">
        <v>40</v>
      </c>
      <c r="G36" s="29"/>
      <c r="H36" s="29"/>
      <c r="I36" s="29"/>
      <c r="J36" s="29"/>
      <c r="K36" s="29"/>
      <c r="L36" s="29" t="s">
        <v>36</v>
      </c>
      <c r="M36" s="29"/>
      <c r="N36" s="29"/>
      <c r="O36" s="29"/>
      <c r="P36" s="29"/>
      <c r="Q36" s="29"/>
      <c r="R36" s="29"/>
      <c r="S36" s="29"/>
      <c r="T36" s="29"/>
      <c r="U36" s="29"/>
      <c r="V36" s="49" t="str">
        <f>IF(Table1[[#This Row],[1]]="","","X")</f>
        <v/>
      </c>
      <c r="W36" s="49" t="str">
        <f>IF(AND(Table1[[#This Row],[2]]="",Table1[[#This Row],[4]]=""),"","X")</f>
        <v/>
      </c>
      <c r="X36" s="49" t="str">
        <f>IF(AND(Table1[[#This Row],[3]]="",Table1[[#This Row],[5]]="",Table1[[#This Row],[6]]="",Table1[[#This Row],[7]]="",Table1[[#This Row],[8]]="",Table1[[#This Row],[9]]="",Table1[[#This Row],[10]]="",Table1[[#This Row],[11]]="",Table1[[#This Row],[12]]="",Table1[[#This Row],[13]]="",Table1[[#This Row],[15]]=""),"","X")</f>
        <v>X</v>
      </c>
      <c r="Y36" s="49" t="str">
        <f>IF(Table1[[#This Row],[14]]="","","X")</f>
        <v/>
      </c>
    </row>
    <row r="37" spans="1:25" ht="15.75" x14ac:dyDescent="0.25">
      <c r="A37" s="50" t="s">
        <v>9</v>
      </c>
      <c r="B37" s="50" t="s">
        <v>118</v>
      </c>
      <c r="C37" s="51" t="s">
        <v>119</v>
      </c>
      <c r="D37" s="51" t="s">
        <v>28</v>
      </c>
      <c r="E37" s="51" t="s">
        <v>28</v>
      </c>
      <c r="F37" s="50" t="s">
        <v>40</v>
      </c>
      <c r="G37" s="29"/>
      <c r="H37" s="29"/>
      <c r="I37" s="29"/>
      <c r="J37" s="29"/>
      <c r="K37" s="29"/>
      <c r="L37" s="29" t="s">
        <v>36</v>
      </c>
      <c r="M37" s="29"/>
      <c r="N37" s="29"/>
      <c r="O37" s="29"/>
      <c r="P37" s="29"/>
      <c r="Q37" s="29"/>
      <c r="R37" s="29"/>
      <c r="S37" s="29"/>
      <c r="T37" s="29"/>
      <c r="U37" s="29"/>
      <c r="V37" s="49" t="str">
        <f>IF(Table1[[#This Row],[1]]="","","X")</f>
        <v/>
      </c>
      <c r="W37" s="49" t="str">
        <f>IF(AND(Table1[[#This Row],[2]]="",Table1[[#This Row],[4]]=""),"","X")</f>
        <v/>
      </c>
      <c r="X37" s="49" t="str">
        <f>IF(AND(Table1[[#This Row],[3]]="",Table1[[#This Row],[5]]="",Table1[[#This Row],[6]]="",Table1[[#This Row],[7]]="",Table1[[#This Row],[8]]="",Table1[[#This Row],[9]]="",Table1[[#This Row],[10]]="",Table1[[#This Row],[11]]="",Table1[[#This Row],[12]]="",Table1[[#This Row],[13]]="",Table1[[#This Row],[15]]=""),"","X")</f>
        <v>X</v>
      </c>
      <c r="Y37" s="49" t="str">
        <f>IF(Table1[[#This Row],[14]]="","","X")</f>
        <v/>
      </c>
    </row>
    <row r="38" spans="1:25" ht="26.25" x14ac:dyDescent="0.25">
      <c r="A38" s="50" t="s">
        <v>42</v>
      </c>
      <c r="B38" s="50" t="s">
        <v>120</v>
      </c>
      <c r="C38" s="51" t="s">
        <v>121</v>
      </c>
      <c r="D38" s="51" t="s">
        <v>122</v>
      </c>
      <c r="E38" s="51" t="s">
        <v>30</v>
      </c>
      <c r="F38" s="50" t="s">
        <v>40</v>
      </c>
      <c r="G38" s="29"/>
      <c r="H38" s="29"/>
      <c r="I38" s="29" t="s">
        <v>36</v>
      </c>
      <c r="J38" s="29"/>
      <c r="K38" s="29"/>
      <c r="L38" s="29"/>
      <c r="M38" s="29"/>
      <c r="N38" s="29"/>
      <c r="O38" s="29"/>
      <c r="P38" s="29"/>
      <c r="Q38" s="29"/>
      <c r="R38" s="29"/>
      <c r="S38" s="29"/>
      <c r="T38" s="29"/>
      <c r="U38" s="29"/>
      <c r="V38" s="49" t="str">
        <f>IF(Table1[[#This Row],[1]]="","","X")</f>
        <v/>
      </c>
      <c r="W38" s="49" t="str">
        <f>IF(AND(Table1[[#This Row],[2]]="",Table1[[#This Row],[4]]=""),"","X")</f>
        <v/>
      </c>
      <c r="X38" s="49" t="str">
        <f>IF(AND(Table1[[#This Row],[3]]="",Table1[[#This Row],[5]]="",Table1[[#This Row],[6]]="",Table1[[#This Row],[7]]="",Table1[[#This Row],[8]]="",Table1[[#This Row],[9]]="",Table1[[#This Row],[10]]="",Table1[[#This Row],[11]]="",Table1[[#This Row],[12]]="",Table1[[#This Row],[13]]="",Table1[[#This Row],[15]]=""),"","X")</f>
        <v>X</v>
      </c>
      <c r="Y38" s="49" t="str">
        <f>IF(Table1[[#This Row],[14]]="","","X")</f>
        <v/>
      </c>
    </row>
    <row r="39" spans="1:25" ht="64.5" x14ac:dyDescent="0.25">
      <c r="A39" s="50" t="s">
        <v>5</v>
      </c>
      <c r="B39" s="50" t="s">
        <v>123</v>
      </c>
      <c r="C39" s="51" t="s">
        <v>125</v>
      </c>
      <c r="D39" s="51" t="s">
        <v>127</v>
      </c>
      <c r="E39" s="51" t="s">
        <v>31</v>
      </c>
      <c r="F39" s="50" t="s">
        <v>40</v>
      </c>
      <c r="G39" s="29"/>
      <c r="H39" s="29"/>
      <c r="I39" s="29"/>
      <c r="J39" s="29"/>
      <c r="K39" s="29"/>
      <c r="L39" s="29" t="s">
        <v>36</v>
      </c>
      <c r="M39" s="29"/>
      <c r="N39" s="29"/>
      <c r="O39" s="29"/>
      <c r="P39" s="29" t="s">
        <v>36</v>
      </c>
      <c r="Q39" s="29"/>
      <c r="R39" s="29"/>
      <c r="S39" s="29"/>
      <c r="T39" s="29"/>
      <c r="U39" s="29"/>
      <c r="V39" s="49" t="str">
        <f>IF(Table1[[#This Row],[1]]="","","X")</f>
        <v/>
      </c>
      <c r="W39" s="49" t="str">
        <f>IF(AND(Table1[[#This Row],[2]]="",Table1[[#This Row],[4]]=""),"","X")</f>
        <v/>
      </c>
      <c r="X39" s="49" t="str">
        <f>IF(AND(Table1[[#This Row],[3]]="",Table1[[#This Row],[5]]="",Table1[[#This Row],[6]]="",Table1[[#This Row],[7]]="",Table1[[#This Row],[8]]="",Table1[[#This Row],[9]]="",Table1[[#This Row],[10]]="",Table1[[#This Row],[11]]="",Table1[[#This Row],[12]]="",Table1[[#This Row],[13]]="",Table1[[#This Row],[15]]=""),"","X")</f>
        <v>X</v>
      </c>
      <c r="Y39" s="49" t="str">
        <f>IF(Table1[[#This Row],[14]]="","","X")</f>
        <v/>
      </c>
    </row>
    <row r="40" spans="1:25" ht="51.75" x14ac:dyDescent="0.25">
      <c r="A40" s="50" t="s">
        <v>5</v>
      </c>
      <c r="B40" s="50" t="s">
        <v>124</v>
      </c>
      <c r="C40" s="51" t="s">
        <v>126</v>
      </c>
      <c r="D40" s="51" t="s">
        <v>28</v>
      </c>
      <c r="E40" s="51" t="s">
        <v>28</v>
      </c>
      <c r="F40" s="50" t="s">
        <v>40</v>
      </c>
      <c r="G40" s="29"/>
      <c r="H40" s="29"/>
      <c r="I40" s="29"/>
      <c r="J40" s="29" t="s">
        <v>36</v>
      </c>
      <c r="K40" s="29"/>
      <c r="L40" s="29"/>
      <c r="M40" s="29"/>
      <c r="N40" s="29"/>
      <c r="O40" s="29"/>
      <c r="P40" s="29"/>
      <c r="Q40" s="29"/>
      <c r="R40" s="29"/>
      <c r="S40" s="29"/>
      <c r="T40" s="29" t="s">
        <v>36</v>
      </c>
      <c r="U40" s="29"/>
      <c r="V40" s="49" t="str">
        <f>IF(Table1[[#This Row],[1]]="","","X")</f>
        <v/>
      </c>
      <c r="W40" s="49" t="str">
        <f>IF(AND(Table1[[#This Row],[2]]="",Table1[[#This Row],[4]]=""),"","X")</f>
        <v>X</v>
      </c>
      <c r="X40" s="49" t="str">
        <f>IF(AND(Table1[[#This Row],[3]]="",Table1[[#This Row],[5]]="",Table1[[#This Row],[6]]="",Table1[[#This Row],[7]]="",Table1[[#This Row],[8]]="",Table1[[#This Row],[9]]="",Table1[[#This Row],[10]]="",Table1[[#This Row],[11]]="",Table1[[#This Row],[12]]="",Table1[[#This Row],[13]]="",Table1[[#This Row],[15]]=""),"","X")</f>
        <v/>
      </c>
      <c r="Y40" s="49" t="str">
        <f>IF(Table1[[#This Row],[14]]="","","X")</f>
        <v>X</v>
      </c>
    </row>
    <row r="41" spans="1:25" ht="26.25" x14ac:dyDescent="0.25">
      <c r="A41" s="50" t="s">
        <v>9</v>
      </c>
      <c r="B41" s="50" t="s">
        <v>128</v>
      </c>
      <c r="C41" s="51" t="s">
        <v>129</v>
      </c>
      <c r="D41" s="51" t="s">
        <v>28</v>
      </c>
      <c r="E41" s="51" t="s">
        <v>28</v>
      </c>
      <c r="F41" s="50" t="s">
        <v>40</v>
      </c>
      <c r="G41" s="29"/>
      <c r="H41" s="29"/>
      <c r="I41" s="29"/>
      <c r="J41" s="29"/>
      <c r="K41" s="29"/>
      <c r="L41" s="29" t="s">
        <v>36</v>
      </c>
      <c r="M41" s="29"/>
      <c r="N41" s="29"/>
      <c r="O41" s="29"/>
      <c r="P41" s="29"/>
      <c r="Q41" s="29"/>
      <c r="R41" s="29"/>
      <c r="S41" s="29"/>
      <c r="T41" s="29"/>
      <c r="U41" s="29"/>
      <c r="V41" s="49" t="str">
        <f>IF(Table1[[#This Row],[1]]="","","X")</f>
        <v/>
      </c>
      <c r="W41" s="49" t="str">
        <f>IF(AND(Table1[[#This Row],[2]]="",Table1[[#This Row],[4]]=""),"","X")</f>
        <v/>
      </c>
      <c r="X41" s="49" t="str">
        <f>IF(AND(Table1[[#This Row],[3]]="",Table1[[#This Row],[5]]="",Table1[[#This Row],[6]]="",Table1[[#This Row],[7]]="",Table1[[#This Row],[8]]="",Table1[[#This Row],[9]]="",Table1[[#This Row],[10]]="",Table1[[#This Row],[11]]="",Table1[[#This Row],[12]]="",Table1[[#This Row],[13]]="",Table1[[#This Row],[15]]=""),"","X")</f>
        <v>X</v>
      </c>
      <c r="Y41" s="49" t="str">
        <f>IF(Table1[[#This Row],[14]]="","","X")</f>
        <v/>
      </c>
    </row>
    <row r="42" spans="1:25" ht="26.25" x14ac:dyDescent="0.25">
      <c r="A42" s="50" t="s">
        <v>42</v>
      </c>
      <c r="B42" s="50" t="s">
        <v>130</v>
      </c>
      <c r="C42" s="51" t="s">
        <v>131</v>
      </c>
      <c r="D42" s="51" t="s">
        <v>122</v>
      </c>
      <c r="E42" s="51" t="s">
        <v>30</v>
      </c>
      <c r="F42" s="50" t="s">
        <v>40</v>
      </c>
      <c r="G42" s="29"/>
      <c r="H42" s="29"/>
      <c r="I42" s="29" t="s">
        <v>36</v>
      </c>
      <c r="J42" s="29"/>
      <c r="K42" s="29"/>
      <c r="L42" s="29"/>
      <c r="M42" s="29"/>
      <c r="N42" s="29"/>
      <c r="O42" s="29"/>
      <c r="P42" s="29"/>
      <c r="Q42" s="29"/>
      <c r="R42" s="29"/>
      <c r="S42" s="29"/>
      <c r="T42" s="29"/>
      <c r="U42" s="29"/>
      <c r="V42" s="49" t="str">
        <f>IF(Table1[[#This Row],[1]]="","","X")</f>
        <v/>
      </c>
      <c r="W42" s="49" t="str">
        <f>IF(AND(Table1[[#This Row],[2]]="",Table1[[#This Row],[4]]=""),"","X")</f>
        <v/>
      </c>
      <c r="X42" s="49" t="str">
        <f>IF(AND(Table1[[#This Row],[3]]="",Table1[[#This Row],[5]]="",Table1[[#This Row],[6]]="",Table1[[#This Row],[7]]="",Table1[[#This Row],[8]]="",Table1[[#This Row],[9]]="",Table1[[#This Row],[10]]="",Table1[[#This Row],[11]]="",Table1[[#This Row],[12]]="",Table1[[#This Row],[13]]="",Table1[[#This Row],[15]]=""),"","X")</f>
        <v>X</v>
      </c>
      <c r="Y42" s="49" t="str">
        <f>IF(Table1[[#This Row],[14]]="","","X")</f>
        <v/>
      </c>
    </row>
    <row r="43" spans="1:25" ht="26.25" x14ac:dyDescent="0.25">
      <c r="A43" s="50" t="s">
        <v>6</v>
      </c>
      <c r="B43" s="50" t="s">
        <v>132</v>
      </c>
      <c r="C43" s="51" t="s">
        <v>133</v>
      </c>
      <c r="D43" s="51" t="s">
        <v>35</v>
      </c>
      <c r="E43" s="51" t="s">
        <v>31</v>
      </c>
      <c r="F43" s="50" t="s">
        <v>40</v>
      </c>
      <c r="G43" s="29"/>
      <c r="H43" s="29" t="s">
        <v>36</v>
      </c>
      <c r="I43" s="29"/>
      <c r="J43" s="29"/>
      <c r="K43" s="29"/>
      <c r="L43" s="29"/>
      <c r="M43" s="29"/>
      <c r="N43" s="29"/>
      <c r="O43" s="29"/>
      <c r="P43" s="29"/>
      <c r="Q43" s="29"/>
      <c r="R43" s="29"/>
      <c r="S43" s="29"/>
      <c r="T43" s="29"/>
      <c r="U43" s="29"/>
      <c r="V43" s="49" t="str">
        <f>IF(Table1[[#This Row],[1]]="","","X")</f>
        <v/>
      </c>
      <c r="W43" s="49" t="str">
        <f>IF(AND(Table1[[#This Row],[2]]="",Table1[[#This Row],[4]]=""),"","X")</f>
        <v>X</v>
      </c>
      <c r="X43" s="49" t="str">
        <f>IF(AND(Table1[[#This Row],[3]]="",Table1[[#This Row],[5]]="",Table1[[#This Row],[6]]="",Table1[[#This Row],[7]]="",Table1[[#This Row],[8]]="",Table1[[#This Row],[9]]="",Table1[[#This Row],[10]]="",Table1[[#This Row],[11]]="",Table1[[#This Row],[12]]="",Table1[[#This Row],[13]]="",Table1[[#This Row],[15]]=""),"","X")</f>
        <v/>
      </c>
      <c r="Y43" s="49" t="str">
        <f>IF(Table1[[#This Row],[14]]="","","X")</f>
        <v/>
      </c>
    </row>
    <row r="44" spans="1:25" ht="39" x14ac:dyDescent="0.25">
      <c r="A44" s="50" t="s">
        <v>5</v>
      </c>
      <c r="B44" s="50" t="s">
        <v>134</v>
      </c>
      <c r="C44" s="51" t="s">
        <v>142</v>
      </c>
      <c r="D44" s="51" t="s">
        <v>28</v>
      </c>
      <c r="E44" s="51" t="s">
        <v>28</v>
      </c>
      <c r="F44" s="50" t="s">
        <v>40</v>
      </c>
      <c r="G44" s="29"/>
      <c r="H44" s="29"/>
      <c r="I44" s="29"/>
      <c r="J44" s="29"/>
      <c r="K44" s="29"/>
      <c r="L44" s="29" t="s">
        <v>36</v>
      </c>
      <c r="M44" s="29"/>
      <c r="N44" s="29"/>
      <c r="O44" s="29"/>
      <c r="P44" s="29"/>
      <c r="Q44" s="29"/>
      <c r="R44" s="29"/>
      <c r="S44" s="29"/>
      <c r="T44" s="29"/>
      <c r="U44" s="29"/>
      <c r="V44" s="49" t="str">
        <f>IF(Table1[[#This Row],[1]]="","","X")</f>
        <v/>
      </c>
      <c r="W44" s="49" t="str">
        <f>IF(AND(Table1[[#This Row],[2]]="",Table1[[#This Row],[4]]=""),"","X")</f>
        <v/>
      </c>
      <c r="X44" s="49" t="str">
        <f>IF(AND(Table1[[#This Row],[3]]="",Table1[[#This Row],[5]]="",Table1[[#This Row],[6]]="",Table1[[#This Row],[7]]="",Table1[[#This Row],[8]]="",Table1[[#This Row],[9]]="",Table1[[#This Row],[10]]="",Table1[[#This Row],[11]]="",Table1[[#This Row],[12]]="",Table1[[#This Row],[13]]="",Table1[[#This Row],[15]]=""),"","X")</f>
        <v>X</v>
      </c>
      <c r="Y44" s="49" t="str">
        <f>IF(Table1[[#This Row],[14]]="","","X")</f>
        <v/>
      </c>
    </row>
    <row r="45" spans="1:25" ht="39" x14ac:dyDescent="0.25">
      <c r="A45" s="50" t="s">
        <v>5</v>
      </c>
      <c r="B45" s="50" t="s">
        <v>135</v>
      </c>
      <c r="C45" s="51" t="s">
        <v>143</v>
      </c>
      <c r="D45" s="51" t="s">
        <v>28</v>
      </c>
      <c r="E45" s="51" t="s">
        <v>28</v>
      </c>
      <c r="F45" s="50" t="s">
        <v>1</v>
      </c>
      <c r="G45" s="29" t="s">
        <v>36</v>
      </c>
      <c r="H45" s="29" t="s">
        <v>36</v>
      </c>
      <c r="I45" s="29"/>
      <c r="J45" s="29"/>
      <c r="K45" s="29"/>
      <c r="L45" s="29"/>
      <c r="M45" s="29"/>
      <c r="N45" s="29"/>
      <c r="O45" s="29"/>
      <c r="P45" s="29"/>
      <c r="Q45" s="29"/>
      <c r="R45" s="29"/>
      <c r="S45" s="29" t="s">
        <v>36</v>
      </c>
      <c r="T45" s="29"/>
      <c r="U45" s="29"/>
      <c r="V45" s="49" t="str">
        <f>IF(Table1[[#This Row],[1]]="","","X")</f>
        <v>X</v>
      </c>
      <c r="W45" s="49" t="str">
        <f>IF(AND(Table1[[#This Row],[2]]="",Table1[[#This Row],[4]]=""),"","X")</f>
        <v>X</v>
      </c>
      <c r="X45" s="49" t="str">
        <f>IF(AND(Table1[[#This Row],[3]]="",Table1[[#This Row],[5]]="",Table1[[#This Row],[6]]="",Table1[[#This Row],[7]]="",Table1[[#This Row],[8]]="",Table1[[#This Row],[9]]="",Table1[[#This Row],[10]]="",Table1[[#This Row],[11]]="",Table1[[#This Row],[12]]="",Table1[[#This Row],[13]]="",Table1[[#This Row],[15]]=""),"","X")</f>
        <v>X</v>
      </c>
      <c r="Y45" s="49" t="str">
        <f>IF(Table1[[#This Row],[14]]="","","X")</f>
        <v/>
      </c>
    </row>
    <row r="46" spans="1:25" ht="26.25" x14ac:dyDescent="0.25">
      <c r="A46" s="50" t="s">
        <v>5</v>
      </c>
      <c r="B46" s="50" t="s">
        <v>136</v>
      </c>
      <c r="C46" s="51" t="s">
        <v>144</v>
      </c>
      <c r="D46" s="51" t="s">
        <v>43</v>
      </c>
      <c r="E46" s="51" t="s">
        <v>31</v>
      </c>
      <c r="F46" s="50" t="s">
        <v>40</v>
      </c>
      <c r="G46" s="29"/>
      <c r="H46" s="29"/>
      <c r="I46" s="29"/>
      <c r="J46" s="29"/>
      <c r="K46" s="29"/>
      <c r="L46" s="29"/>
      <c r="M46" s="29"/>
      <c r="N46" s="29"/>
      <c r="O46" s="29"/>
      <c r="P46" s="29"/>
      <c r="Q46" s="29"/>
      <c r="R46" s="29"/>
      <c r="S46" s="29"/>
      <c r="T46" s="29" t="s">
        <v>36</v>
      </c>
      <c r="U46" s="29"/>
      <c r="V46" s="49" t="str">
        <f>IF(Table1[[#This Row],[1]]="","","X")</f>
        <v/>
      </c>
      <c r="W46" s="49" t="str">
        <f>IF(AND(Table1[[#This Row],[2]]="",Table1[[#This Row],[4]]=""),"","X")</f>
        <v/>
      </c>
      <c r="X46" s="49" t="str">
        <f>IF(AND(Table1[[#This Row],[3]]="",Table1[[#This Row],[5]]="",Table1[[#This Row],[6]]="",Table1[[#This Row],[7]]="",Table1[[#This Row],[8]]="",Table1[[#This Row],[9]]="",Table1[[#This Row],[10]]="",Table1[[#This Row],[11]]="",Table1[[#This Row],[12]]="",Table1[[#This Row],[13]]="",Table1[[#This Row],[15]]=""),"","X")</f>
        <v/>
      </c>
      <c r="Y46" s="49" t="str">
        <f>IF(Table1[[#This Row],[14]]="","","X")</f>
        <v>X</v>
      </c>
    </row>
    <row r="47" spans="1:25" ht="26.25" x14ac:dyDescent="0.25">
      <c r="A47" s="50" t="s">
        <v>5</v>
      </c>
      <c r="B47" s="50" t="s">
        <v>137</v>
      </c>
      <c r="C47" s="51" t="s">
        <v>145</v>
      </c>
      <c r="D47" s="51" t="s">
        <v>28</v>
      </c>
      <c r="E47" s="51" t="s">
        <v>28</v>
      </c>
      <c r="F47" s="50" t="s">
        <v>40</v>
      </c>
      <c r="G47" s="29"/>
      <c r="H47" s="29"/>
      <c r="I47" s="29"/>
      <c r="J47" s="29"/>
      <c r="K47" s="29"/>
      <c r="L47" s="29"/>
      <c r="M47" s="29"/>
      <c r="N47" s="29"/>
      <c r="O47" s="29"/>
      <c r="P47" s="29"/>
      <c r="Q47" s="29"/>
      <c r="R47" s="29"/>
      <c r="S47" s="29"/>
      <c r="T47" s="29"/>
      <c r="U47" s="29"/>
      <c r="V47" s="49" t="str">
        <f>IF(Table1[[#This Row],[1]]="","","X")</f>
        <v/>
      </c>
      <c r="W47" s="49" t="str">
        <f>IF(AND(Table1[[#This Row],[2]]="",Table1[[#This Row],[4]]=""),"","X")</f>
        <v/>
      </c>
      <c r="X47" s="49" t="str">
        <f>IF(AND(Table1[[#This Row],[3]]="",Table1[[#This Row],[5]]="",Table1[[#This Row],[6]]="",Table1[[#This Row],[7]]="",Table1[[#This Row],[8]]="",Table1[[#This Row],[9]]="",Table1[[#This Row],[10]]="",Table1[[#This Row],[11]]="",Table1[[#This Row],[12]]="",Table1[[#This Row],[13]]="",Table1[[#This Row],[15]]=""),"","X")</f>
        <v/>
      </c>
      <c r="Y47" s="49" t="str">
        <f>IF(Table1[[#This Row],[14]]="","","X")</f>
        <v/>
      </c>
    </row>
    <row r="48" spans="1:25" ht="39" x14ac:dyDescent="0.25">
      <c r="A48" s="50" t="s">
        <v>5</v>
      </c>
      <c r="B48" s="50" t="s">
        <v>138</v>
      </c>
      <c r="C48" s="51" t="s">
        <v>146</v>
      </c>
      <c r="D48" s="51" t="s">
        <v>28</v>
      </c>
      <c r="E48" s="51" t="s">
        <v>28</v>
      </c>
      <c r="F48" s="50" t="s">
        <v>40</v>
      </c>
      <c r="G48" s="29"/>
      <c r="H48" s="29" t="s">
        <v>36</v>
      </c>
      <c r="I48" s="29"/>
      <c r="J48" s="29"/>
      <c r="K48" s="29"/>
      <c r="L48" s="29"/>
      <c r="M48" s="29"/>
      <c r="N48" s="29"/>
      <c r="O48" s="29"/>
      <c r="P48" s="29"/>
      <c r="Q48" s="29"/>
      <c r="R48" s="29"/>
      <c r="S48" s="29"/>
      <c r="T48" s="29"/>
      <c r="U48" s="29"/>
      <c r="V48" s="49" t="str">
        <f>IF(Table1[[#This Row],[1]]="","","X")</f>
        <v/>
      </c>
      <c r="W48" s="49" t="str">
        <f>IF(AND(Table1[[#This Row],[2]]="",Table1[[#This Row],[4]]=""),"","X")</f>
        <v>X</v>
      </c>
      <c r="X48" s="49" t="str">
        <f>IF(AND(Table1[[#This Row],[3]]="",Table1[[#This Row],[5]]="",Table1[[#This Row],[6]]="",Table1[[#This Row],[7]]="",Table1[[#This Row],[8]]="",Table1[[#This Row],[9]]="",Table1[[#This Row],[10]]="",Table1[[#This Row],[11]]="",Table1[[#This Row],[12]]="",Table1[[#This Row],[13]]="",Table1[[#This Row],[15]]=""),"","X")</f>
        <v/>
      </c>
      <c r="Y48" s="49" t="str">
        <f>IF(Table1[[#This Row],[14]]="","","X")</f>
        <v/>
      </c>
    </row>
    <row r="49" spans="1:25" ht="26.25" x14ac:dyDescent="0.25">
      <c r="A49" s="50" t="s">
        <v>5</v>
      </c>
      <c r="B49" s="50" t="s">
        <v>139</v>
      </c>
      <c r="C49" s="51" t="s">
        <v>147</v>
      </c>
      <c r="D49" s="51" t="s">
        <v>28</v>
      </c>
      <c r="E49" s="51" t="s">
        <v>28</v>
      </c>
      <c r="F49" s="50" t="s">
        <v>40</v>
      </c>
      <c r="G49" s="29"/>
      <c r="H49" s="29" t="s">
        <v>36</v>
      </c>
      <c r="I49" s="29"/>
      <c r="J49" s="29"/>
      <c r="K49" s="29"/>
      <c r="L49" s="29"/>
      <c r="M49" s="29"/>
      <c r="N49" s="29"/>
      <c r="O49" s="29"/>
      <c r="P49" s="29"/>
      <c r="Q49" s="29"/>
      <c r="R49" s="29"/>
      <c r="S49" s="29"/>
      <c r="T49" s="29"/>
      <c r="U49" s="29"/>
      <c r="V49" s="49" t="str">
        <f>IF(Table1[[#This Row],[1]]="","","X")</f>
        <v/>
      </c>
      <c r="W49" s="49" t="str">
        <f>IF(AND(Table1[[#This Row],[2]]="",Table1[[#This Row],[4]]=""),"","X")</f>
        <v>X</v>
      </c>
      <c r="X49" s="49" t="str">
        <f>IF(AND(Table1[[#This Row],[3]]="",Table1[[#This Row],[5]]="",Table1[[#This Row],[6]]="",Table1[[#This Row],[7]]="",Table1[[#This Row],[8]]="",Table1[[#This Row],[9]]="",Table1[[#This Row],[10]]="",Table1[[#This Row],[11]]="",Table1[[#This Row],[12]]="",Table1[[#This Row],[13]]="",Table1[[#This Row],[15]]=""),"","X")</f>
        <v/>
      </c>
      <c r="Y49" s="49" t="str">
        <f>IF(Table1[[#This Row],[14]]="","","X")</f>
        <v/>
      </c>
    </row>
    <row r="50" spans="1:25" ht="51.75" x14ac:dyDescent="0.25">
      <c r="A50" s="50" t="s">
        <v>5</v>
      </c>
      <c r="B50" s="50" t="s">
        <v>140</v>
      </c>
      <c r="C50" s="51" t="s">
        <v>148</v>
      </c>
      <c r="D50" s="51" t="s">
        <v>127</v>
      </c>
      <c r="E50" s="51" t="s">
        <v>31</v>
      </c>
      <c r="F50" s="50" t="s">
        <v>1</v>
      </c>
      <c r="G50" s="29"/>
      <c r="H50" s="29"/>
      <c r="I50" s="29"/>
      <c r="J50" s="29"/>
      <c r="K50" s="29"/>
      <c r="L50" s="29" t="s">
        <v>36</v>
      </c>
      <c r="M50" s="29"/>
      <c r="N50" s="29"/>
      <c r="O50" s="29"/>
      <c r="P50" s="29"/>
      <c r="Q50" s="29"/>
      <c r="R50" s="29" t="s">
        <v>36</v>
      </c>
      <c r="S50" s="29"/>
      <c r="T50" s="29"/>
      <c r="U50" s="29"/>
      <c r="V50" s="49" t="str">
        <f>IF(Table1[[#This Row],[1]]="","","X")</f>
        <v/>
      </c>
      <c r="W50" s="49" t="str">
        <f>IF(AND(Table1[[#This Row],[2]]="",Table1[[#This Row],[4]]=""),"","X")</f>
        <v/>
      </c>
      <c r="X50" s="49" t="str">
        <f>IF(AND(Table1[[#This Row],[3]]="",Table1[[#This Row],[5]]="",Table1[[#This Row],[6]]="",Table1[[#This Row],[7]]="",Table1[[#This Row],[8]]="",Table1[[#This Row],[9]]="",Table1[[#This Row],[10]]="",Table1[[#This Row],[11]]="",Table1[[#This Row],[12]]="",Table1[[#This Row],[13]]="",Table1[[#This Row],[15]]=""),"","X")</f>
        <v>X</v>
      </c>
      <c r="Y50" s="49" t="str">
        <f>IF(Table1[[#This Row],[14]]="","","X")</f>
        <v/>
      </c>
    </row>
    <row r="51" spans="1:25" ht="39" x14ac:dyDescent="0.25">
      <c r="A51" s="50" t="s">
        <v>5</v>
      </c>
      <c r="B51" s="50" t="s">
        <v>141</v>
      </c>
      <c r="C51" s="51" t="s">
        <v>149</v>
      </c>
      <c r="D51" s="51" t="s">
        <v>150</v>
      </c>
      <c r="E51" s="51" t="s">
        <v>31</v>
      </c>
      <c r="F51" s="50" t="s">
        <v>40</v>
      </c>
      <c r="G51" s="29"/>
      <c r="H51" s="29"/>
      <c r="I51" s="29"/>
      <c r="J51" s="29" t="s">
        <v>36</v>
      </c>
      <c r="K51" s="29"/>
      <c r="L51" s="29" t="s">
        <v>36</v>
      </c>
      <c r="M51" s="29"/>
      <c r="N51" s="29"/>
      <c r="O51" s="29"/>
      <c r="P51" s="29"/>
      <c r="Q51" s="29"/>
      <c r="R51" s="29"/>
      <c r="S51" s="29"/>
      <c r="T51" s="29"/>
      <c r="U51" s="29"/>
      <c r="V51" s="49" t="str">
        <f>IF(Table1[[#This Row],[1]]="","","X")</f>
        <v/>
      </c>
      <c r="W51" s="49" t="str">
        <f>IF(AND(Table1[[#This Row],[2]]="",Table1[[#This Row],[4]]=""),"","X")</f>
        <v>X</v>
      </c>
      <c r="X51" s="49" t="str">
        <f>IF(AND(Table1[[#This Row],[3]]="",Table1[[#This Row],[5]]="",Table1[[#This Row],[6]]="",Table1[[#This Row],[7]]="",Table1[[#This Row],[8]]="",Table1[[#This Row],[9]]="",Table1[[#This Row],[10]]="",Table1[[#This Row],[11]]="",Table1[[#This Row],[12]]="",Table1[[#This Row],[13]]="",Table1[[#This Row],[15]]=""),"","X")</f>
        <v>X</v>
      </c>
      <c r="Y51" s="49" t="str">
        <f>IF(Table1[[#This Row],[14]]="","","X")</f>
        <v/>
      </c>
    </row>
    <row r="52" spans="1:25" ht="15.75" x14ac:dyDescent="0.25">
      <c r="A52" s="50" t="s">
        <v>6</v>
      </c>
      <c r="B52" s="50" t="s">
        <v>151</v>
      </c>
      <c r="C52" s="51" t="s">
        <v>152</v>
      </c>
      <c r="D52" s="51" t="s">
        <v>28</v>
      </c>
      <c r="E52" s="51" t="s">
        <v>28</v>
      </c>
      <c r="F52" s="50" t="s">
        <v>40</v>
      </c>
      <c r="G52" s="29"/>
      <c r="H52" s="29"/>
      <c r="I52" s="29"/>
      <c r="J52" s="29"/>
      <c r="K52" s="29"/>
      <c r="L52" s="29"/>
      <c r="M52" s="29"/>
      <c r="N52" s="29"/>
      <c r="O52" s="29"/>
      <c r="P52" s="29"/>
      <c r="Q52" s="29"/>
      <c r="R52" s="29"/>
      <c r="S52" s="29"/>
      <c r="T52" s="29"/>
      <c r="U52" s="29"/>
      <c r="V52" s="49" t="str">
        <f>IF(Table1[[#This Row],[1]]="","","X")</f>
        <v/>
      </c>
      <c r="W52" s="49" t="str">
        <f>IF(AND(Table1[[#This Row],[2]]="",Table1[[#This Row],[4]]=""),"","X")</f>
        <v/>
      </c>
      <c r="X52" s="49" t="str">
        <f>IF(AND(Table1[[#This Row],[3]]="",Table1[[#This Row],[5]]="",Table1[[#This Row],[6]]="",Table1[[#This Row],[7]]="",Table1[[#This Row],[8]]="",Table1[[#This Row],[9]]="",Table1[[#This Row],[10]]="",Table1[[#This Row],[11]]="",Table1[[#This Row],[12]]="",Table1[[#This Row],[13]]="",Table1[[#This Row],[15]]=""),"","X")</f>
        <v/>
      </c>
      <c r="Y52" s="49" t="str">
        <f>IF(Table1[[#This Row],[14]]="","","X")</f>
        <v/>
      </c>
    </row>
    <row r="53" spans="1:25" ht="26.25" x14ac:dyDescent="0.25">
      <c r="A53" s="50" t="s">
        <v>5</v>
      </c>
      <c r="B53" s="50" t="s">
        <v>153</v>
      </c>
      <c r="C53" s="51" t="s">
        <v>155</v>
      </c>
      <c r="D53" s="51" t="s">
        <v>156</v>
      </c>
      <c r="E53" s="51" t="s">
        <v>31</v>
      </c>
      <c r="F53" s="50" t="s">
        <v>40</v>
      </c>
      <c r="G53" s="29"/>
      <c r="H53" s="29"/>
      <c r="I53" s="29"/>
      <c r="J53" s="29"/>
      <c r="K53" s="29"/>
      <c r="L53" s="29"/>
      <c r="M53" s="29"/>
      <c r="N53" s="29"/>
      <c r="O53" s="29"/>
      <c r="P53" s="29"/>
      <c r="Q53" s="29"/>
      <c r="R53" s="29"/>
      <c r="S53" s="29"/>
      <c r="T53" s="29" t="s">
        <v>36</v>
      </c>
      <c r="U53" s="29"/>
      <c r="V53" s="49" t="str">
        <f>IF(Table1[[#This Row],[1]]="","","X")</f>
        <v/>
      </c>
      <c r="W53" s="49" t="str">
        <f>IF(AND(Table1[[#This Row],[2]]="",Table1[[#This Row],[4]]=""),"","X")</f>
        <v/>
      </c>
      <c r="X53" s="49" t="str">
        <f>IF(AND(Table1[[#This Row],[3]]="",Table1[[#This Row],[5]]="",Table1[[#This Row],[6]]="",Table1[[#This Row],[7]]="",Table1[[#This Row],[8]]="",Table1[[#This Row],[9]]="",Table1[[#This Row],[10]]="",Table1[[#This Row],[11]]="",Table1[[#This Row],[12]]="",Table1[[#This Row],[13]]="",Table1[[#This Row],[15]]=""),"","X")</f>
        <v/>
      </c>
      <c r="Y53" s="49" t="str">
        <f>IF(Table1[[#This Row],[14]]="","","X")</f>
        <v>X</v>
      </c>
    </row>
    <row r="54" spans="1:25" ht="64.5" x14ac:dyDescent="0.25">
      <c r="A54" s="50" t="s">
        <v>5</v>
      </c>
      <c r="B54" s="50" t="s">
        <v>154</v>
      </c>
      <c r="C54" s="51" t="s">
        <v>157</v>
      </c>
      <c r="D54" s="51" t="s">
        <v>28</v>
      </c>
      <c r="E54" s="51" t="s">
        <v>28</v>
      </c>
      <c r="F54" s="50" t="s">
        <v>40</v>
      </c>
      <c r="G54" s="29"/>
      <c r="H54" s="29"/>
      <c r="I54" s="29" t="s">
        <v>36</v>
      </c>
      <c r="J54" s="29" t="s">
        <v>36</v>
      </c>
      <c r="K54" s="29"/>
      <c r="L54" s="29" t="s">
        <v>36</v>
      </c>
      <c r="M54" s="29"/>
      <c r="N54" s="29"/>
      <c r="O54" s="29"/>
      <c r="P54" s="29"/>
      <c r="Q54" s="29"/>
      <c r="R54" s="29"/>
      <c r="S54" s="29"/>
      <c r="T54" s="29"/>
      <c r="U54" s="29"/>
      <c r="V54" s="49" t="str">
        <f>IF(Table1[[#This Row],[1]]="","","X")</f>
        <v/>
      </c>
      <c r="W54" s="49" t="str">
        <f>IF(AND(Table1[[#This Row],[2]]="",Table1[[#This Row],[4]]=""),"","X")</f>
        <v>X</v>
      </c>
      <c r="X54" s="49" t="str">
        <f>IF(AND(Table1[[#This Row],[3]]="",Table1[[#This Row],[5]]="",Table1[[#This Row],[6]]="",Table1[[#This Row],[7]]="",Table1[[#This Row],[8]]="",Table1[[#This Row],[9]]="",Table1[[#This Row],[10]]="",Table1[[#This Row],[11]]="",Table1[[#This Row],[12]]="",Table1[[#This Row],[13]]="",Table1[[#This Row],[15]]=""),"","X")</f>
        <v>X</v>
      </c>
      <c r="Y54" s="49" t="str">
        <f>IF(Table1[[#This Row],[14]]="","","X")</f>
        <v/>
      </c>
    </row>
    <row r="55" spans="1:25" ht="77.25" x14ac:dyDescent="0.25">
      <c r="A55" s="25" t="s">
        <v>42</v>
      </c>
      <c r="B55" s="25" t="s">
        <v>158</v>
      </c>
      <c r="C55" s="26" t="s">
        <v>159</v>
      </c>
      <c r="D55" s="26" t="s">
        <v>28</v>
      </c>
      <c r="E55" s="26" t="s">
        <v>28</v>
      </c>
      <c r="F55" s="25" t="s">
        <v>40</v>
      </c>
      <c r="G55" s="27"/>
      <c r="H55" s="27"/>
      <c r="I55" s="27" t="s">
        <v>36</v>
      </c>
      <c r="J55" s="27" t="s">
        <v>36</v>
      </c>
      <c r="K55" s="27"/>
      <c r="L55" s="27" t="s">
        <v>36</v>
      </c>
      <c r="M55" s="27"/>
      <c r="N55" s="27"/>
      <c r="O55" s="27"/>
      <c r="P55" s="27"/>
      <c r="Q55" s="27"/>
      <c r="R55" s="27"/>
      <c r="S55" s="27"/>
      <c r="T55" s="27"/>
      <c r="U55" s="27"/>
      <c r="V55" s="49" t="str">
        <f>IF(Table1[[#This Row],[1]]="","","X")</f>
        <v/>
      </c>
      <c r="W55" s="49" t="str">
        <f>IF(AND(Table1[[#This Row],[2]]="",Table1[[#This Row],[4]]=""),"","X")</f>
        <v>X</v>
      </c>
      <c r="X55" s="49" t="str">
        <f>IF(AND(Table1[[#This Row],[3]]="",Table1[[#This Row],[5]]="",Table1[[#This Row],[6]]="",Table1[[#This Row],[7]]="",Table1[[#This Row],[8]]="",Table1[[#This Row],[9]]="",Table1[[#This Row],[10]]="",Table1[[#This Row],[11]]="",Table1[[#This Row],[12]]="",Table1[[#This Row],[13]]="",Table1[[#This Row],[15]]=""),"","X")</f>
        <v>X</v>
      </c>
      <c r="Y55" s="49" t="str">
        <f>IF(Table1[[#This Row],[14]]="","","X")</f>
        <v/>
      </c>
    </row>
    <row r="56" spans="1:25" ht="26.25" x14ac:dyDescent="0.25">
      <c r="A56" s="50" t="s">
        <v>8</v>
      </c>
      <c r="B56" s="50" t="s">
        <v>160</v>
      </c>
      <c r="C56" s="51" t="s">
        <v>162</v>
      </c>
      <c r="D56" s="51" t="s">
        <v>28</v>
      </c>
      <c r="E56" s="51" t="s">
        <v>28</v>
      </c>
      <c r="F56" s="50" t="s">
        <v>40</v>
      </c>
      <c r="G56" s="29"/>
      <c r="H56" s="29" t="s">
        <v>36</v>
      </c>
      <c r="I56" s="29"/>
      <c r="J56" s="29"/>
      <c r="K56" s="29"/>
      <c r="L56" s="29" t="s">
        <v>36</v>
      </c>
      <c r="M56" s="29"/>
      <c r="N56" s="29"/>
      <c r="O56" s="29"/>
      <c r="P56" s="29"/>
      <c r="Q56" s="29"/>
      <c r="R56" s="29"/>
      <c r="S56" s="29"/>
      <c r="T56" s="29"/>
      <c r="U56" s="29"/>
      <c r="V56" s="49" t="str">
        <f>IF(Table1[[#This Row],[1]]="","","X")</f>
        <v/>
      </c>
      <c r="W56" s="49" t="str">
        <f>IF(AND(Table1[[#This Row],[2]]="",Table1[[#This Row],[4]]=""),"","X")</f>
        <v>X</v>
      </c>
      <c r="X56" s="49" t="str">
        <f>IF(AND(Table1[[#This Row],[3]]="",Table1[[#This Row],[5]]="",Table1[[#This Row],[6]]="",Table1[[#This Row],[7]]="",Table1[[#This Row],[8]]="",Table1[[#This Row],[9]]="",Table1[[#This Row],[10]]="",Table1[[#This Row],[11]]="",Table1[[#This Row],[12]]="",Table1[[#This Row],[13]]="",Table1[[#This Row],[15]]=""),"","X")</f>
        <v>X</v>
      </c>
      <c r="Y56" s="49" t="str">
        <f>IF(Table1[[#This Row],[14]]="","","X")</f>
        <v/>
      </c>
    </row>
    <row r="57" spans="1:25" ht="77.25" x14ac:dyDescent="0.25">
      <c r="A57" s="50" t="s">
        <v>8</v>
      </c>
      <c r="B57" s="50" t="s">
        <v>161</v>
      </c>
      <c r="C57" s="51" t="s">
        <v>159</v>
      </c>
      <c r="D57" s="51" t="s">
        <v>28</v>
      </c>
      <c r="E57" s="51" t="s">
        <v>28</v>
      </c>
      <c r="F57" s="50" t="s">
        <v>40</v>
      </c>
      <c r="G57" s="29"/>
      <c r="H57" s="29"/>
      <c r="I57" s="29" t="s">
        <v>36</v>
      </c>
      <c r="J57" s="29" t="s">
        <v>36</v>
      </c>
      <c r="K57" s="29"/>
      <c r="L57" s="29" t="s">
        <v>36</v>
      </c>
      <c r="M57" s="29"/>
      <c r="N57" s="29"/>
      <c r="O57" s="29"/>
      <c r="P57" s="29"/>
      <c r="Q57" s="29"/>
      <c r="R57" s="29"/>
      <c r="S57" s="29"/>
      <c r="T57" s="29"/>
      <c r="U57" s="29"/>
      <c r="V57" s="49" t="str">
        <f>IF(Table1[[#This Row],[1]]="","","X")</f>
        <v/>
      </c>
      <c r="W57" s="49" t="str">
        <f>IF(AND(Table1[[#This Row],[2]]="",Table1[[#This Row],[4]]=""),"","X")</f>
        <v>X</v>
      </c>
      <c r="X57" s="49" t="str">
        <f>IF(AND(Table1[[#This Row],[3]]="",Table1[[#This Row],[5]]="",Table1[[#This Row],[6]]="",Table1[[#This Row],[7]]="",Table1[[#This Row],[8]]="",Table1[[#This Row],[9]]="",Table1[[#This Row],[10]]="",Table1[[#This Row],[11]]="",Table1[[#This Row],[12]]="",Table1[[#This Row],[13]]="",Table1[[#This Row],[15]]=""),"","X")</f>
        <v>X</v>
      </c>
      <c r="Y57" s="49" t="str">
        <f>IF(Table1[[#This Row],[14]]="","","X")</f>
        <v/>
      </c>
    </row>
    <row r="58" spans="1:25" ht="39" x14ac:dyDescent="0.25">
      <c r="A58" s="50" t="s">
        <v>5</v>
      </c>
      <c r="B58" s="50" t="s">
        <v>164</v>
      </c>
      <c r="C58" s="51" t="s">
        <v>165</v>
      </c>
      <c r="D58" s="51" t="s">
        <v>166</v>
      </c>
      <c r="E58" s="51" t="s">
        <v>30</v>
      </c>
      <c r="F58" s="50" t="s">
        <v>40</v>
      </c>
      <c r="G58" s="29"/>
      <c r="H58" s="29"/>
      <c r="I58" s="29"/>
      <c r="J58" s="29"/>
      <c r="K58" s="29"/>
      <c r="L58" s="29"/>
      <c r="M58" s="29"/>
      <c r="N58" s="29"/>
      <c r="O58" s="29"/>
      <c r="P58" s="29"/>
      <c r="Q58" s="29"/>
      <c r="R58" s="29"/>
      <c r="S58" s="29"/>
      <c r="T58" s="29"/>
      <c r="U58" s="29" t="s">
        <v>36</v>
      </c>
      <c r="V58" s="49" t="str">
        <f>IF(Table1[[#This Row],[1]]="","","X")</f>
        <v/>
      </c>
      <c r="W58" s="49" t="str">
        <f>IF(AND(Table1[[#This Row],[2]]="",Table1[[#This Row],[4]]=""),"","X")</f>
        <v/>
      </c>
      <c r="X58" s="49" t="str">
        <f>IF(AND(Table1[[#This Row],[3]]="",Table1[[#This Row],[5]]="",Table1[[#This Row],[6]]="",Table1[[#This Row],[7]]="",Table1[[#This Row],[8]]="",Table1[[#This Row],[9]]="",Table1[[#This Row],[10]]="",Table1[[#This Row],[11]]="",Table1[[#This Row],[12]]="",Table1[[#This Row],[13]]="",Table1[[#This Row],[15]]=""),"","X")</f>
        <v>X</v>
      </c>
      <c r="Y58" s="49" t="str">
        <f>IF(Table1[[#This Row],[14]]="","","X")</f>
        <v/>
      </c>
    </row>
    <row r="59" spans="1:25" ht="39" x14ac:dyDescent="0.25">
      <c r="A59" s="50" t="s">
        <v>6</v>
      </c>
      <c r="B59" s="50" t="s">
        <v>169</v>
      </c>
      <c r="C59" s="51" t="s">
        <v>167</v>
      </c>
      <c r="D59" s="51" t="s">
        <v>28</v>
      </c>
      <c r="E59" s="51" t="s">
        <v>28</v>
      </c>
      <c r="F59" s="50" t="s">
        <v>1</v>
      </c>
      <c r="G59" s="29"/>
      <c r="H59" s="29"/>
      <c r="I59" s="29"/>
      <c r="J59" s="29"/>
      <c r="K59" s="29"/>
      <c r="L59" s="29" t="s">
        <v>36</v>
      </c>
      <c r="M59" s="29"/>
      <c r="N59" s="29"/>
      <c r="O59" s="29"/>
      <c r="P59" s="29"/>
      <c r="Q59" s="29"/>
      <c r="R59" s="29"/>
      <c r="S59" s="29" t="s">
        <v>36</v>
      </c>
      <c r="T59" s="29"/>
      <c r="U59" s="29"/>
      <c r="V59" s="49" t="str">
        <f>IF(Table1[[#This Row],[1]]="","","X")</f>
        <v/>
      </c>
      <c r="W59" s="49" t="str">
        <f>IF(AND(Table1[[#This Row],[2]]="",Table1[[#This Row],[4]]=""),"","X")</f>
        <v/>
      </c>
      <c r="X59" s="49" t="str">
        <f>IF(AND(Table1[[#This Row],[3]]="",Table1[[#This Row],[5]]="",Table1[[#This Row],[6]]="",Table1[[#This Row],[7]]="",Table1[[#This Row],[8]]="",Table1[[#This Row],[9]]="",Table1[[#This Row],[10]]="",Table1[[#This Row],[11]]="",Table1[[#This Row],[12]]="",Table1[[#This Row],[13]]="",Table1[[#This Row],[15]]=""),"","X")</f>
        <v>X</v>
      </c>
      <c r="Y59" s="49" t="str">
        <f>IF(Table1[[#This Row],[14]]="","","X")</f>
        <v/>
      </c>
    </row>
    <row r="60" spans="1:25" ht="39" x14ac:dyDescent="0.25">
      <c r="A60" s="50" t="s">
        <v>6</v>
      </c>
      <c r="B60" s="50" t="s">
        <v>170</v>
      </c>
      <c r="C60" s="51" t="s">
        <v>173</v>
      </c>
      <c r="D60" s="51" t="s">
        <v>28</v>
      </c>
      <c r="E60" s="51" t="s">
        <v>28</v>
      </c>
      <c r="F60" s="50" t="s">
        <v>1</v>
      </c>
      <c r="G60" s="29"/>
      <c r="H60" s="29" t="s">
        <v>36</v>
      </c>
      <c r="I60" s="29"/>
      <c r="J60" s="29"/>
      <c r="K60" s="29"/>
      <c r="L60" s="29"/>
      <c r="M60" s="29"/>
      <c r="N60" s="29"/>
      <c r="O60" s="29"/>
      <c r="P60" s="29"/>
      <c r="Q60" s="29"/>
      <c r="R60" s="29"/>
      <c r="S60" s="29"/>
      <c r="T60" s="29" t="s">
        <v>36</v>
      </c>
      <c r="U60" s="29"/>
      <c r="V60" s="49" t="str">
        <f>IF(Table1[[#This Row],[1]]="","","X")</f>
        <v/>
      </c>
      <c r="W60" s="49" t="str">
        <f>IF(AND(Table1[[#This Row],[2]]="",Table1[[#This Row],[4]]=""),"","X")</f>
        <v>X</v>
      </c>
      <c r="X60" s="49" t="str">
        <f>IF(AND(Table1[[#This Row],[3]]="",Table1[[#This Row],[5]]="",Table1[[#This Row],[6]]="",Table1[[#This Row],[7]]="",Table1[[#This Row],[8]]="",Table1[[#This Row],[9]]="",Table1[[#This Row],[10]]="",Table1[[#This Row],[11]]="",Table1[[#This Row],[12]]="",Table1[[#This Row],[13]]="",Table1[[#This Row],[15]]=""),"","X")</f>
        <v/>
      </c>
      <c r="Y60" s="49" t="str">
        <f>IF(Table1[[#This Row],[14]]="","","X")</f>
        <v>X</v>
      </c>
    </row>
    <row r="61" spans="1:25" ht="64.5" x14ac:dyDescent="0.25">
      <c r="A61" s="50" t="s">
        <v>6</v>
      </c>
      <c r="B61" s="50" t="s">
        <v>171</v>
      </c>
      <c r="C61" s="51" t="s">
        <v>174</v>
      </c>
      <c r="D61" s="51" t="s">
        <v>28</v>
      </c>
      <c r="E61" s="51" t="s">
        <v>28</v>
      </c>
      <c r="F61" s="50" t="s">
        <v>1</v>
      </c>
      <c r="G61" s="29"/>
      <c r="H61" s="29"/>
      <c r="I61" s="29"/>
      <c r="J61" s="29"/>
      <c r="K61" s="29"/>
      <c r="L61" s="29"/>
      <c r="M61" s="29"/>
      <c r="N61" s="29"/>
      <c r="O61" s="29"/>
      <c r="P61" s="29"/>
      <c r="Q61" s="29"/>
      <c r="R61" s="29"/>
      <c r="S61" s="29"/>
      <c r="T61" s="29"/>
      <c r="U61" s="29"/>
      <c r="V61" s="49" t="str">
        <f>IF(Table1[[#This Row],[1]]="","","X")</f>
        <v/>
      </c>
      <c r="W61" s="49" t="str">
        <f>IF(AND(Table1[[#This Row],[2]]="",Table1[[#This Row],[4]]=""),"","X")</f>
        <v/>
      </c>
      <c r="X61" s="49" t="str">
        <f>IF(AND(Table1[[#This Row],[3]]="",Table1[[#This Row],[5]]="",Table1[[#This Row],[6]]="",Table1[[#This Row],[7]]="",Table1[[#This Row],[8]]="",Table1[[#This Row],[9]]="",Table1[[#This Row],[10]]="",Table1[[#This Row],[11]]="",Table1[[#This Row],[12]]="",Table1[[#This Row],[13]]="",Table1[[#This Row],[15]]=""),"","X")</f>
        <v/>
      </c>
      <c r="Y61" s="49" t="str">
        <f>IF(Table1[[#This Row],[14]]="","","X")</f>
        <v/>
      </c>
    </row>
    <row r="62" spans="1:25" ht="26.25" x14ac:dyDescent="0.25">
      <c r="A62" s="50" t="s">
        <v>6</v>
      </c>
      <c r="B62" s="50" t="s">
        <v>172</v>
      </c>
      <c r="C62" s="51" t="s">
        <v>175</v>
      </c>
      <c r="D62" s="51" t="s">
        <v>28</v>
      </c>
      <c r="E62" s="51" t="s">
        <v>28</v>
      </c>
      <c r="F62" s="50" t="s">
        <v>1</v>
      </c>
      <c r="G62" s="29"/>
      <c r="H62" s="29" t="s">
        <v>36</v>
      </c>
      <c r="I62" s="29"/>
      <c r="J62" s="29"/>
      <c r="K62" s="29"/>
      <c r="L62" s="29"/>
      <c r="M62" s="29"/>
      <c r="N62" s="29"/>
      <c r="O62" s="29"/>
      <c r="P62" s="29"/>
      <c r="Q62" s="29"/>
      <c r="R62" s="29"/>
      <c r="S62" s="29"/>
      <c r="T62" s="29"/>
      <c r="U62" s="29"/>
      <c r="V62" s="49" t="str">
        <f>IF(Table1[[#This Row],[1]]="","","X")</f>
        <v/>
      </c>
      <c r="W62" s="49" t="str">
        <f>IF(AND(Table1[[#This Row],[2]]="",Table1[[#This Row],[4]]=""),"","X")</f>
        <v>X</v>
      </c>
      <c r="X62" s="49" t="str">
        <f>IF(AND(Table1[[#This Row],[3]]="",Table1[[#This Row],[5]]="",Table1[[#This Row],[6]]="",Table1[[#This Row],[7]]="",Table1[[#This Row],[8]]="",Table1[[#This Row],[9]]="",Table1[[#This Row],[10]]="",Table1[[#This Row],[11]]="",Table1[[#This Row],[12]]="",Table1[[#This Row],[13]]="",Table1[[#This Row],[15]]=""),"","X")</f>
        <v/>
      </c>
      <c r="Y62" s="49" t="str">
        <f>IF(Table1[[#This Row],[14]]="","","X")</f>
        <v/>
      </c>
    </row>
    <row r="63" spans="1:25" ht="39" x14ac:dyDescent="0.25">
      <c r="A63" s="50" t="s">
        <v>8</v>
      </c>
      <c r="B63" s="50" t="s">
        <v>176</v>
      </c>
      <c r="C63" s="51" t="s">
        <v>183</v>
      </c>
      <c r="D63" s="51" t="s">
        <v>28</v>
      </c>
      <c r="E63" s="51" t="s">
        <v>28</v>
      </c>
      <c r="F63" s="50" t="s">
        <v>40</v>
      </c>
      <c r="G63" s="29"/>
      <c r="H63" s="29"/>
      <c r="I63" s="29"/>
      <c r="J63" s="29"/>
      <c r="K63" s="29"/>
      <c r="L63" s="29" t="s">
        <v>36</v>
      </c>
      <c r="M63" s="29"/>
      <c r="N63" s="29"/>
      <c r="O63" s="29"/>
      <c r="P63" s="29"/>
      <c r="Q63" s="29"/>
      <c r="R63" s="29"/>
      <c r="S63" s="29"/>
      <c r="T63" s="29"/>
      <c r="U63" s="29"/>
      <c r="V63" s="49" t="str">
        <f>IF(Table1[[#This Row],[1]]="","","X")</f>
        <v/>
      </c>
      <c r="W63" s="49" t="str">
        <f>IF(AND(Table1[[#This Row],[2]]="",Table1[[#This Row],[4]]=""),"","X")</f>
        <v/>
      </c>
      <c r="X63" s="49" t="str">
        <f>IF(AND(Table1[[#This Row],[3]]="",Table1[[#This Row],[5]]="",Table1[[#This Row],[6]]="",Table1[[#This Row],[7]]="",Table1[[#This Row],[8]]="",Table1[[#This Row],[9]]="",Table1[[#This Row],[10]]="",Table1[[#This Row],[11]]="",Table1[[#This Row],[12]]="",Table1[[#This Row],[13]]="",Table1[[#This Row],[15]]=""),"","X")</f>
        <v>X</v>
      </c>
      <c r="Y63" s="49" t="str">
        <f>IF(Table1[[#This Row],[14]]="","","X")</f>
        <v/>
      </c>
    </row>
    <row r="64" spans="1:25" ht="26.25" x14ac:dyDescent="0.25">
      <c r="A64" s="50" t="s">
        <v>8</v>
      </c>
      <c r="B64" s="50" t="s">
        <v>177</v>
      </c>
      <c r="C64" s="51" t="s">
        <v>184</v>
      </c>
      <c r="D64" s="51" t="s">
        <v>28</v>
      </c>
      <c r="E64" s="51" t="s">
        <v>28</v>
      </c>
      <c r="F64" s="50" t="s">
        <v>1</v>
      </c>
      <c r="G64" s="29"/>
      <c r="H64" s="29" t="s">
        <v>36</v>
      </c>
      <c r="I64" s="29"/>
      <c r="J64" s="29"/>
      <c r="K64" s="29"/>
      <c r="L64" s="29"/>
      <c r="M64" s="29"/>
      <c r="N64" s="29"/>
      <c r="O64" s="29"/>
      <c r="P64" s="29"/>
      <c r="Q64" s="29"/>
      <c r="R64" s="29"/>
      <c r="S64" s="29"/>
      <c r="T64" s="29"/>
      <c r="U64" s="29"/>
      <c r="V64" s="49" t="str">
        <f>IF(Table1[[#This Row],[1]]="","","X")</f>
        <v/>
      </c>
      <c r="W64" s="49" t="str">
        <f>IF(AND(Table1[[#This Row],[2]]="",Table1[[#This Row],[4]]=""),"","X")</f>
        <v>X</v>
      </c>
      <c r="X64" s="49" t="str">
        <f>IF(AND(Table1[[#This Row],[3]]="",Table1[[#This Row],[5]]="",Table1[[#This Row],[6]]="",Table1[[#This Row],[7]]="",Table1[[#This Row],[8]]="",Table1[[#This Row],[9]]="",Table1[[#This Row],[10]]="",Table1[[#This Row],[11]]="",Table1[[#This Row],[12]]="",Table1[[#This Row],[13]]="",Table1[[#This Row],[15]]=""),"","X")</f>
        <v/>
      </c>
      <c r="Y64" s="49" t="str">
        <f>IF(Table1[[#This Row],[14]]="","","X")</f>
        <v/>
      </c>
    </row>
    <row r="65" spans="1:25" ht="26.25" x14ac:dyDescent="0.25">
      <c r="A65" s="50" t="s">
        <v>8</v>
      </c>
      <c r="B65" s="50" t="s">
        <v>178</v>
      </c>
      <c r="C65" s="51" t="s">
        <v>185</v>
      </c>
      <c r="D65" s="51" t="s">
        <v>28</v>
      </c>
      <c r="E65" s="51" t="s">
        <v>28</v>
      </c>
      <c r="F65" s="50" t="s">
        <v>1</v>
      </c>
      <c r="G65" s="29"/>
      <c r="H65" s="29" t="s">
        <v>36</v>
      </c>
      <c r="I65" s="29"/>
      <c r="J65" s="29"/>
      <c r="K65" s="29"/>
      <c r="L65" s="29"/>
      <c r="M65" s="29"/>
      <c r="N65" s="29"/>
      <c r="O65" s="29"/>
      <c r="P65" s="29"/>
      <c r="Q65" s="29"/>
      <c r="R65" s="29"/>
      <c r="S65" s="29"/>
      <c r="T65" s="29"/>
      <c r="U65" s="29"/>
      <c r="V65" s="49" t="str">
        <f>IF(Table1[[#This Row],[1]]="","","X")</f>
        <v/>
      </c>
      <c r="W65" s="49" t="str">
        <f>IF(AND(Table1[[#This Row],[2]]="",Table1[[#This Row],[4]]=""),"","X")</f>
        <v>X</v>
      </c>
      <c r="X65" s="49" t="str">
        <f>IF(AND(Table1[[#This Row],[3]]="",Table1[[#This Row],[5]]="",Table1[[#This Row],[6]]="",Table1[[#This Row],[7]]="",Table1[[#This Row],[8]]="",Table1[[#This Row],[9]]="",Table1[[#This Row],[10]]="",Table1[[#This Row],[11]]="",Table1[[#This Row],[12]]="",Table1[[#This Row],[13]]="",Table1[[#This Row],[15]]=""),"","X")</f>
        <v/>
      </c>
      <c r="Y65" s="49" t="str">
        <f>IF(Table1[[#This Row],[14]]="","","X")</f>
        <v/>
      </c>
    </row>
    <row r="66" spans="1:25" ht="39" x14ac:dyDescent="0.25">
      <c r="A66" s="50" t="s">
        <v>8</v>
      </c>
      <c r="B66" s="50" t="s">
        <v>179</v>
      </c>
      <c r="C66" s="51" t="s">
        <v>187</v>
      </c>
      <c r="D66" s="51" t="s">
        <v>186</v>
      </c>
      <c r="E66" s="51" t="s">
        <v>31</v>
      </c>
      <c r="F66" s="50" t="s">
        <v>1</v>
      </c>
      <c r="G66" s="29"/>
      <c r="H66" s="29"/>
      <c r="I66" s="29"/>
      <c r="J66" s="29"/>
      <c r="K66" s="29"/>
      <c r="L66" s="29"/>
      <c r="M66" s="29"/>
      <c r="N66" s="29"/>
      <c r="O66" s="29"/>
      <c r="P66" s="29"/>
      <c r="Q66" s="29"/>
      <c r="R66" s="29"/>
      <c r="S66" s="29"/>
      <c r="T66" s="29"/>
      <c r="U66" s="29"/>
      <c r="V66" s="49" t="str">
        <f>IF(Table1[[#This Row],[1]]="","","X")</f>
        <v/>
      </c>
      <c r="W66" s="49" t="str">
        <f>IF(AND(Table1[[#This Row],[2]]="",Table1[[#This Row],[4]]=""),"","X")</f>
        <v/>
      </c>
      <c r="X66" s="49" t="str">
        <f>IF(AND(Table1[[#This Row],[3]]="",Table1[[#This Row],[5]]="",Table1[[#This Row],[6]]="",Table1[[#This Row],[7]]="",Table1[[#This Row],[8]]="",Table1[[#This Row],[9]]="",Table1[[#This Row],[10]]="",Table1[[#This Row],[11]]="",Table1[[#This Row],[12]]="",Table1[[#This Row],[13]]="",Table1[[#This Row],[15]]=""),"","X")</f>
        <v/>
      </c>
      <c r="Y66" s="49" t="str">
        <f>IF(Table1[[#This Row],[14]]="","","X")</f>
        <v/>
      </c>
    </row>
    <row r="67" spans="1:25" ht="39" x14ac:dyDescent="0.25">
      <c r="A67" s="50" t="s">
        <v>8</v>
      </c>
      <c r="B67" s="50" t="s">
        <v>180</v>
      </c>
      <c r="C67" s="51" t="s">
        <v>188</v>
      </c>
      <c r="D67" s="51" t="s">
        <v>28</v>
      </c>
      <c r="E67" s="51" t="s">
        <v>28</v>
      </c>
      <c r="F67" s="50" t="s">
        <v>1</v>
      </c>
      <c r="G67" s="29"/>
      <c r="H67" s="29"/>
      <c r="I67" s="29"/>
      <c r="J67" s="29"/>
      <c r="K67" s="29"/>
      <c r="L67" s="29"/>
      <c r="M67" s="29"/>
      <c r="N67" s="29"/>
      <c r="O67" s="29"/>
      <c r="P67" s="29"/>
      <c r="Q67" s="29"/>
      <c r="R67" s="29"/>
      <c r="S67" s="29"/>
      <c r="T67" s="29" t="s">
        <v>36</v>
      </c>
      <c r="U67" s="29"/>
      <c r="V67" s="49" t="str">
        <f>IF(Table1[[#This Row],[1]]="","","X")</f>
        <v/>
      </c>
      <c r="W67" s="49" t="str">
        <f>IF(AND(Table1[[#This Row],[2]]="",Table1[[#This Row],[4]]=""),"","X")</f>
        <v/>
      </c>
      <c r="X67" s="49" t="str">
        <f>IF(AND(Table1[[#This Row],[3]]="",Table1[[#This Row],[5]]="",Table1[[#This Row],[6]]="",Table1[[#This Row],[7]]="",Table1[[#This Row],[8]]="",Table1[[#This Row],[9]]="",Table1[[#This Row],[10]]="",Table1[[#This Row],[11]]="",Table1[[#This Row],[12]]="",Table1[[#This Row],[13]]="",Table1[[#This Row],[15]]=""),"","X")</f>
        <v/>
      </c>
      <c r="Y67" s="49" t="str">
        <f>IF(Table1[[#This Row],[14]]="","","X")</f>
        <v>X</v>
      </c>
    </row>
    <row r="68" spans="1:25" ht="15.75" x14ac:dyDescent="0.25">
      <c r="A68" s="50" t="s">
        <v>8</v>
      </c>
      <c r="B68" s="50" t="s">
        <v>181</v>
      </c>
      <c r="C68" s="51" t="s">
        <v>189</v>
      </c>
      <c r="D68" s="51" t="s">
        <v>28</v>
      </c>
      <c r="E68" s="51" t="s">
        <v>28</v>
      </c>
      <c r="F68" s="50" t="s">
        <v>1</v>
      </c>
      <c r="G68" s="29"/>
      <c r="H68" s="29"/>
      <c r="I68" s="29"/>
      <c r="J68" s="29"/>
      <c r="K68" s="29"/>
      <c r="L68" s="29"/>
      <c r="M68" s="29"/>
      <c r="N68" s="29"/>
      <c r="O68" s="29"/>
      <c r="P68" s="29"/>
      <c r="Q68" s="29"/>
      <c r="R68" s="29"/>
      <c r="S68" s="29"/>
      <c r="T68" s="29"/>
      <c r="U68" s="29"/>
      <c r="V68" s="49" t="str">
        <f>IF(Table1[[#This Row],[1]]="","","X")</f>
        <v/>
      </c>
      <c r="W68" s="49" t="str">
        <f>IF(AND(Table1[[#This Row],[2]]="",Table1[[#This Row],[4]]=""),"","X")</f>
        <v/>
      </c>
      <c r="X68" s="49" t="str">
        <f>IF(AND(Table1[[#This Row],[3]]="",Table1[[#This Row],[5]]="",Table1[[#This Row],[6]]="",Table1[[#This Row],[7]]="",Table1[[#This Row],[8]]="",Table1[[#This Row],[9]]="",Table1[[#This Row],[10]]="",Table1[[#This Row],[11]]="",Table1[[#This Row],[12]]="",Table1[[#This Row],[13]]="",Table1[[#This Row],[15]]=""),"","X")</f>
        <v/>
      </c>
      <c r="Y68" s="49" t="str">
        <f>IF(Table1[[#This Row],[14]]="","","X")</f>
        <v/>
      </c>
    </row>
    <row r="69" spans="1:25" ht="26.25" x14ac:dyDescent="0.25">
      <c r="A69" s="50" t="s">
        <v>8</v>
      </c>
      <c r="B69" s="50" t="s">
        <v>182</v>
      </c>
      <c r="C69" s="51" t="s">
        <v>190</v>
      </c>
      <c r="D69" s="51" t="s">
        <v>28</v>
      </c>
      <c r="E69" s="51" t="s">
        <v>28</v>
      </c>
      <c r="F69" s="50" t="s">
        <v>1</v>
      </c>
      <c r="G69" s="29"/>
      <c r="H69" s="29" t="s">
        <v>36</v>
      </c>
      <c r="I69" s="29"/>
      <c r="J69" s="29"/>
      <c r="K69" s="29"/>
      <c r="L69" s="29"/>
      <c r="M69" s="29"/>
      <c r="N69" s="29"/>
      <c r="O69" s="29"/>
      <c r="P69" s="29"/>
      <c r="Q69" s="29"/>
      <c r="R69" s="29"/>
      <c r="S69" s="29"/>
      <c r="T69" s="29"/>
      <c r="U69" s="29"/>
      <c r="V69" s="49" t="str">
        <f>IF(Table1[[#This Row],[1]]="","","X")</f>
        <v/>
      </c>
      <c r="W69" s="49" t="str">
        <f>IF(AND(Table1[[#This Row],[2]]="",Table1[[#This Row],[4]]=""),"","X")</f>
        <v>X</v>
      </c>
      <c r="X69" s="49" t="str">
        <f>IF(AND(Table1[[#This Row],[3]]="",Table1[[#This Row],[5]]="",Table1[[#This Row],[6]]="",Table1[[#This Row],[7]]="",Table1[[#This Row],[8]]="",Table1[[#This Row],[9]]="",Table1[[#This Row],[10]]="",Table1[[#This Row],[11]]="",Table1[[#This Row],[12]]="",Table1[[#This Row],[13]]="",Table1[[#This Row],[15]]=""),"","X")</f>
        <v/>
      </c>
      <c r="Y69" s="49" t="str">
        <f>IF(Table1[[#This Row],[14]]="","","X")</f>
        <v/>
      </c>
    </row>
    <row r="70" spans="1:25" ht="51.75" x14ac:dyDescent="0.25">
      <c r="A70" s="67" t="s">
        <v>42</v>
      </c>
      <c r="B70" s="67" t="s">
        <v>191</v>
      </c>
      <c r="C70" s="68" t="s">
        <v>192</v>
      </c>
      <c r="D70" s="68" t="s">
        <v>28</v>
      </c>
      <c r="E70" s="68" t="s">
        <v>28</v>
      </c>
      <c r="F70" s="67" t="s">
        <v>1</v>
      </c>
      <c r="G70" s="69"/>
      <c r="H70" s="69"/>
      <c r="I70" s="69" t="s">
        <v>36</v>
      </c>
      <c r="J70" s="69"/>
      <c r="K70" s="69"/>
      <c r="L70" s="69"/>
      <c r="M70" s="69"/>
      <c r="N70" s="69"/>
      <c r="O70" s="69"/>
      <c r="P70" s="69"/>
      <c r="Q70" s="69"/>
      <c r="R70" s="69"/>
      <c r="S70" s="69"/>
      <c r="T70" s="69"/>
      <c r="U70" s="69"/>
      <c r="V70" s="74" t="str">
        <f>IF(Table1[[#This Row],[1]]="","","X")</f>
        <v/>
      </c>
      <c r="W70" s="74" t="str">
        <f>IF(AND(Table1[[#This Row],[2]]="",Table1[[#This Row],[4]]=""),"","X")</f>
        <v/>
      </c>
      <c r="X70" s="74" t="str">
        <f>IF(AND(Table1[[#This Row],[3]]="",Table1[[#This Row],[5]]="",Table1[[#This Row],[6]]="",Table1[[#This Row],[7]]="",Table1[[#This Row],[8]]="",Table1[[#This Row],[9]]="",Table1[[#This Row],[10]]="",Table1[[#This Row],[11]]="",Table1[[#This Row],[12]]="",Table1[[#This Row],[13]]="",Table1[[#This Row],[15]]=""),"","X")</f>
        <v>X</v>
      </c>
      <c r="Y70" s="74" t="str">
        <f>IF(Table1[[#This Row],[14]]="","","X")</f>
        <v/>
      </c>
    </row>
    <row r="71" spans="1:25" ht="51.75" x14ac:dyDescent="0.25">
      <c r="A71" s="72" t="s">
        <v>9</v>
      </c>
      <c r="B71" s="72" t="s">
        <v>193</v>
      </c>
      <c r="C71" s="73" t="s">
        <v>194</v>
      </c>
      <c r="D71" s="73" t="s">
        <v>28</v>
      </c>
      <c r="E71" s="73" t="s">
        <v>28</v>
      </c>
      <c r="F71" s="50" t="s">
        <v>40</v>
      </c>
      <c r="G71" s="70"/>
      <c r="H71" s="70"/>
      <c r="I71" s="70"/>
      <c r="J71" s="70"/>
      <c r="K71" s="70"/>
      <c r="L71" s="70" t="s">
        <v>36</v>
      </c>
      <c r="M71" s="70"/>
      <c r="N71" s="70"/>
      <c r="O71" s="70"/>
      <c r="P71" s="70"/>
      <c r="Q71" s="70"/>
      <c r="R71" s="70"/>
      <c r="S71" s="70"/>
      <c r="T71" s="70"/>
      <c r="U71" s="70"/>
      <c r="V71" s="74" t="str">
        <f>IF(Table1[[#This Row],[1]]="","","X")</f>
        <v/>
      </c>
      <c r="W71" s="74" t="str">
        <f>IF(AND(Table1[[#This Row],[2]]="",Table1[[#This Row],[4]]=""),"","X")</f>
        <v/>
      </c>
      <c r="X71" s="74" t="str">
        <f>IF(AND(Table1[[#This Row],[3]]="",Table1[[#This Row],[5]]="",Table1[[#This Row],[6]]="",Table1[[#This Row],[7]]="",Table1[[#This Row],[8]]="",Table1[[#This Row],[9]]="",Table1[[#This Row],[10]]="",Table1[[#This Row],[11]]="",Table1[[#This Row],[12]]="",Table1[[#This Row],[13]]="",Table1[[#This Row],[15]]=""),"","X")</f>
        <v>X</v>
      </c>
      <c r="Y71" s="74" t="str">
        <f>IF(Table1[[#This Row],[14]]="","","X")</f>
        <v/>
      </c>
    </row>
    <row r="72" spans="1:25" s="18" customFormat="1" ht="51.75" x14ac:dyDescent="0.25">
      <c r="A72" s="67" t="s">
        <v>7</v>
      </c>
      <c r="B72" s="67" t="s">
        <v>206</v>
      </c>
      <c r="C72" s="68" t="s">
        <v>207</v>
      </c>
      <c r="D72" s="68" t="s">
        <v>200</v>
      </c>
      <c r="E72" s="68" t="s">
        <v>30</v>
      </c>
      <c r="F72" s="67" t="s">
        <v>40</v>
      </c>
      <c r="G72" s="69"/>
      <c r="H72" s="69"/>
      <c r="I72" s="70"/>
      <c r="J72" s="69"/>
      <c r="K72" s="69"/>
      <c r="L72" s="69"/>
      <c r="M72" s="69"/>
      <c r="N72" s="69"/>
      <c r="O72" s="69"/>
      <c r="P72" s="69"/>
      <c r="Q72" s="69"/>
      <c r="R72" s="69"/>
      <c r="S72" s="69"/>
      <c r="T72" s="69"/>
      <c r="U72" s="69"/>
      <c r="V72" s="71" t="str">
        <f>IF(Table1[[#This Row],[1]]="","","X")</f>
        <v/>
      </c>
      <c r="W72" s="71" t="str">
        <f>IF(AND(Table1[[#This Row],[2]]="",Table1[[#This Row],[4]]=""),"","X")</f>
        <v/>
      </c>
      <c r="X72" s="71" t="str">
        <f>IF(AND(Table1[[#This Row],[3]]="",Table1[[#This Row],[5]]="",Table1[[#This Row],[6]]="",Table1[[#This Row],[7]]="",Table1[[#This Row],[8]]="",Table1[[#This Row],[9]]="",Table1[[#This Row],[10]]="",Table1[[#This Row],[11]]="",Table1[[#This Row],[12]]="",Table1[[#This Row],[13]]="",Table1[[#This Row],[15]]=""),"","X")</f>
        <v/>
      </c>
      <c r="Y72" s="71" t="str">
        <f>IF(Table1[[#This Row],[14]]="","","X")</f>
        <v/>
      </c>
    </row>
    <row r="73" spans="1:25" s="18" customFormat="1" ht="39" x14ac:dyDescent="0.25">
      <c r="A73" s="67" t="s">
        <v>7</v>
      </c>
      <c r="B73" s="67" t="s">
        <v>203</v>
      </c>
      <c r="C73" s="68" t="s">
        <v>205</v>
      </c>
      <c r="D73" s="68" t="s">
        <v>204</v>
      </c>
      <c r="E73" s="68" t="s">
        <v>30</v>
      </c>
      <c r="F73" s="67" t="s">
        <v>40</v>
      </c>
      <c r="G73" s="69" t="s">
        <v>36</v>
      </c>
      <c r="H73" s="69"/>
      <c r="I73" s="70"/>
      <c r="J73" s="69"/>
      <c r="K73" s="69"/>
      <c r="L73" s="69"/>
      <c r="M73" s="69"/>
      <c r="N73" s="69"/>
      <c r="O73" s="69"/>
      <c r="P73" s="69"/>
      <c r="Q73" s="69"/>
      <c r="R73" s="69"/>
      <c r="S73" s="69"/>
      <c r="T73" s="69"/>
      <c r="U73" s="69"/>
      <c r="V73" s="71" t="str">
        <f>IF(Table1[[#This Row],[1]]="","","X")</f>
        <v>X</v>
      </c>
      <c r="W73" s="71" t="str">
        <f>IF(AND(Table1[[#This Row],[2]]="",Table1[[#This Row],[4]]=""),"","X")</f>
        <v/>
      </c>
      <c r="X73" s="71" t="str">
        <f>IF(AND(Table1[[#This Row],[3]]="",Table1[[#This Row],[5]]="",Table1[[#This Row],[6]]="",Table1[[#This Row],[7]]="",Table1[[#This Row],[8]]="",Table1[[#This Row],[9]]="",Table1[[#This Row],[10]]="",Table1[[#This Row],[11]]="",Table1[[#This Row],[12]]="",Table1[[#This Row],[13]]="",Table1[[#This Row],[15]]=""),"","X")</f>
        <v/>
      </c>
      <c r="Y73" s="71" t="str">
        <f>IF(Table1[[#This Row],[14]]="","","X")</f>
        <v/>
      </c>
    </row>
    <row r="74" spans="1:25" s="18" customFormat="1" ht="51.75" x14ac:dyDescent="0.25">
      <c r="A74" s="67" t="s">
        <v>7</v>
      </c>
      <c r="B74" s="67" t="s">
        <v>201</v>
      </c>
      <c r="C74" s="68" t="s">
        <v>202</v>
      </c>
      <c r="D74" s="68" t="s">
        <v>200</v>
      </c>
      <c r="E74" s="68" t="s">
        <v>30</v>
      </c>
      <c r="F74" s="67" t="s">
        <v>40</v>
      </c>
      <c r="G74" s="69"/>
      <c r="H74" s="69"/>
      <c r="I74" s="69"/>
      <c r="J74" s="69"/>
      <c r="K74" s="69"/>
      <c r="L74" s="69"/>
      <c r="M74" s="69"/>
      <c r="N74" s="69"/>
      <c r="O74" s="69" t="s">
        <v>36</v>
      </c>
      <c r="P74" s="69"/>
      <c r="Q74" s="69"/>
      <c r="R74" s="69"/>
      <c r="S74" s="69"/>
      <c r="T74" s="69"/>
      <c r="U74" s="69"/>
      <c r="V74" s="71" t="str">
        <f>IF(Table1[[#This Row],[1]]="","","X")</f>
        <v/>
      </c>
      <c r="W74" s="71" t="str">
        <f>IF(AND(Table1[[#This Row],[2]]="",Table1[[#This Row],[4]]=""),"","X")</f>
        <v/>
      </c>
      <c r="X74" s="71" t="str">
        <f>IF(AND(Table1[[#This Row],[3]]="",Table1[[#This Row],[5]]="",Table1[[#This Row],[6]]="",Table1[[#This Row],[7]]="",Table1[[#This Row],[8]]="",Table1[[#This Row],[9]]="",Table1[[#This Row],[10]]="",Table1[[#This Row],[11]]="",Table1[[#This Row],[12]]="",Table1[[#This Row],[13]]="",Table1[[#This Row],[15]]=""),"","X")</f>
        <v>X</v>
      </c>
      <c r="Y74" s="71" t="str">
        <f>IF(Table1[[#This Row],[14]]="","","X")</f>
        <v/>
      </c>
    </row>
    <row r="75" spans="1:25" s="18" customFormat="1" ht="39" x14ac:dyDescent="0.25">
      <c r="A75" s="67" t="s">
        <v>7</v>
      </c>
      <c r="B75" s="67" t="s">
        <v>198</v>
      </c>
      <c r="C75" s="68" t="s">
        <v>199</v>
      </c>
      <c r="D75" s="68" t="s">
        <v>200</v>
      </c>
      <c r="E75" s="68" t="s">
        <v>30</v>
      </c>
      <c r="F75" s="67" t="s">
        <v>40</v>
      </c>
      <c r="G75" s="69"/>
      <c r="H75" s="69"/>
      <c r="I75" s="69"/>
      <c r="J75" s="69"/>
      <c r="K75" s="69"/>
      <c r="L75" s="69"/>
      <c r="M75" s="69"/>
      <c r="N75" s="69"/>
      <c r="O75" s="69"/>
      <c r="P75" s="69"/>
      <c r="Q75" s="69"/>
      <c r="R75" s="69"/>
      <c r="S75" s="69"/>
      <c r="T75" s="69"/>
      <c r="U75" s="69"/>
      <c r="V75" s="71" t="str">
        <f>IF(Table1[[#This Row],[1]]="","","X")</f>
        <v/>
      </c>
      <c r="W75" s="71" t="str">
        <f>IF(AND(Table1[[#This Row],[2]]="",Table1[[#This Row],[4]]=""),"","X")</f>
        <v/>
      </c>
      <c r="X75" s="71" t="str">
        <f>IF(AND(Table1[[#This Row],[3]]="",Table1[[#This Row],[5]]="",Table1[[#This Row],[6]]="",Table1[[#This Row],[7]]="",Table1[[#This Row],[8]]="",Table1[[#This Row],[9]]="",Table1[[#This Row],[10]]="",Table1[[#This Row],[11]]="",Table1[[#This Row],[12]]="",Table1[[#This Row],[13]]="",Table1[[#This Row],[15]]=""),"","X")</f>
        <v/>
      </c>
      <c r="Y75" s="71" t="str">
        <f>IF(Table1[[#This Row],[14]]="","","X")</f>
        <v/>
      </c>
    </row>
    <row r="76" spans="1:25" s="18" customFormat="1" ht="26.25" x14ac:dyDescent="0.25">
      <c r="A76" s="67" t="s">
        <v>7</v>
      </c>
      <c r="B76" s="67" t="s">
        <v>196</v>
      </c>
      <c r="C76" s="68" t="s">
        <v>197</v>
      </c>
      <c r="D76" s="68" t="s">
        <v>28</v>
      </c>
      <c r="E76" s="68" t="s">
        <v>28</v>
      </c>
      <c r="F76" s="67" t="s">
        <v>40</v>
      </c>
      <c r="G76" s="69"/>
      <c r="H76" s="69"/>
      <c r="I76" s="69"/>
      <c r="J76" s="69"/>
      <c r="K76" s="69"/>
      <c r="L76" s="69"/>
      <c r="M76" s="69"/>
      <c r="N76" s="69"/>
      <c r="O76" s="69"/>
      <c r="P76" s="69"/>
      <c r="Q76" s="69"/>
      <c r="R76" s="69"/>
      <c r="S76" s="69"/>
      <c r="T76" s="69"/>
      <c r="U76" s="69"/>
      <c r="V76" s="71" t="str">
        <f>IF(Table1[[#This Row],[1]]="","","X")</f>
        <v/>
      </c>
      <c r="W76" s="71" t="str">
        <f>IF(AND(Table1[[#This Row],[2]]="",Table1[[#This Row],[4]]=""),"","X")</f>
        <v/>
      </c>
      <c r="X76" s="71" t="str">
        <f>IF(AND(Table1[[#This Row],[3]]="",Table1[[#This Row],[5]]="",Table1[[#This Row],[6]]="",Table1[[#This Row],[7]]="",Table1[[#This Row],[8]]="",Table1[[#This Row],[9]]="",Table1[[#This Row],[10]]="",Table1[[#This Row],[11]]="",Table1[[#This Row],[12]]="",Table1[[#This Row],[13]]="",Table1[[#This Row],[15]]=""),"","X")</f>
        <v/>
      </c>
      <c r="Y76" s="71" t="str">
        <f>IF(Table1[[#This Row],[14]]="","","X")</f>
        <v/>
      </c>
    </row>
    <row r="77" spans="1:25" ht="51.75" x14ac:dyDescent="0.25">
      <c r="A77" s="67" t="s">
        <v>7</v>
      </c>
      <c r="B77" s="67" t="s">
        <v>195</v>
      </c>
      <c r="C77" s="68" t="s">
        <v>192</v>
      </c>
      <c r="D77" s="68" t="s">
        <v>28</v>
      </c>
      <c r="E77" s="68" t="s">
        <v>28</v>
      </c>
      <c r="F77" s="67" t="s">
        <v>1</v>
      </c>
      <c r="G77" s="69"/>
      <c r="H77" s="69"/>
      <c r="I77" s="69" t="s">
        <v>36</v>
      </c>
      <c r="J77" s="69"/>
      <c r="K77" s="69"/>
      <c r="L77" s="69"/>
      <c r="M77" s="69"/>
      <c r="N77" s="69"/>
      <c r="O77" s="69"/>
      <c r="P77" s="69"/>
      <c r="Q77" s="69"/>
      <c r="R77" s="69"/>
      <c r="S77" s="69"/>
      <c r="T77" s="69"/>
      <c r="U77" s="69"/>
      <c r="V77" s="74" t="str">
        <f>IF(Table1[[#This Row],[1]]="","","X")</f>
        <v/>
      </c>
      <c r="W77" s="74" t="str">
        <f>IF(AND(Table1[[#This Row],[2]]="",Table1[[#This Row],[4]]=""),"","X")</f>
        <v/>
      </c>
      <c r="X77" s="74" t="str">
        <f>IF(AND(Table1[[#This Row],[3]]="",Table1[[#This Row],[5]]="",Table1[[#This Row],[6]]="",Table1[[#This Row],[7]]="",Table1[[#This Row],[8]]="",Table1[[#This Row],[9]]="",Table1[[#This Row],[10]]="",Table1[[#This Row],[11]]="",Table1[[#This Row],[12]]="",Table1[[#This Row],[13]]="",Table1[[#This Row],[15]]=""),"","X")</f>
        <v>X</v>
      </c>
      <c r="Y77" s="74" t="str">
        <f>IF(Table1[[#This Row],[14]]="","","X")</f>
        <v/>
      </c>
    </row>
    <row r="78" spans="1:25" s="18" customFormat="1" ht="39" x14ac:dyDescent="0.25">
      <c r="A78" s="25" t="s">
        <v>38</v>
      </c>
      <c r="B78" s="25" t="s">
        <v>250</v>
      </c>
      <c r="C78" s="26" t="s">
        <v>252</v>
      </c>
      <c r="D78" s="26" t="s">
        <v>28</v>
      </c>
      <c r="E78" s="26" t="s">
        <v>28</v>
      </c>
      <c r="F78" s="25" t="s">
        <v>40</v>
      </c>
      <c r="G78" s="27"/>
      <c r="H78" s="27"/>
      <c r="I78" s="29"/>
      <c r="J78" s="27"/>
      <c r="K78" s="27" t="s">
        <v>36</v>
      </c>
      <c r="L78" s="27"/>
      <c r="M78" s="27"/>
      <c r="N78" s="27"/>
      <c r="O78" s="27"/>
      <c r="P78" s="27"/>
      <c r="Q78" s="27"/>
      <c r="R78" s="27"/>
      <c r="S78" s="27"/>
      <c r="T78" s="27"/>
      <c r="U78" s="27"/>
      <c r="V78" s="63" t="str">
        <f>IF(Table1[[#This Row],[1]]="","","X")</f>
        <v/>
      </c>
      <c r="W78" s="63" t="str">
        <f>IF(AND(Table1[[#This Row],[2]]="",Table1[[#This Row],[4]]=""),"","X")</f>
        <v/>
      </c>
      <c r="X78" s="63" t="str">
        <f>IF(AND(Table1[[#This Row],[3]]="",Table1[[#This Row],[5]]="",Table1[[#This Row],[6]]="",Table1[[#This Row],[7]]="",Table1[[#This Row],[8]]="",Table1[[#This Row],[9]]="",Table1[[#This Row],[10]]="",Table1[[#This Row],[11]]="",Table1[[#This Row],[12]]="",Table1[[#This Row],[13]]="",Table1[[#This Row],[15]]=""),"","X")</f>
        <v>X</v>
      </c>
      <c r="Y78" s="63" t="str">
        <f>IF(Table1[[#This Row],[14]]="","","X")</f>
        <v/>
      </c>
    </row>
    <row r="79" spans="1:25" s="18" customFormat="1" ht="39" x14ac:dyDescent="0.25">
      <c r="A79" s="25" t="s">
        <v>38</v>
      </c>
      <c r="B79" s="25" t="s">
        <v>251</v>
      </c>
      <c r="C79" s="26" t="s">
        <v>253</v>
      </c>
      <c r="D79" s="26" t="s">
        <v>28</v>
      </c>
      <c r="E79" s="26" t="s">
        <v>28</v>
      </c>
      <c r="F79" s="25" t="s">
        <v>40</v>
      </c>
      <c r="G79" s="27"/>
      <c r="H79" s="27"/>
      <c r="I79" s="29"/>
      <c r="J79" s="27"/>
      <c r="K79" s="27" t="s">
        <v>36</v>
      </c>
      <c r="L79" s="27"/>
      <c r="M79" s="27"/>
      <c r="N79" s="27"/>
      <c r="O79" s="27"/>
      <c r="P79" s="27"/>
      <c r="Q79" s="27"/>
      <c r="R79" s="27"/>
      <c r="S79" s="27"/>
      <c r="T79" s="27"/>
      <c r="U79" s="27"/>
      <c r="V79" s="63" t="str">
        <f>IF(Table1[[#This Row],[1]]="","","X")</f>
        <v/>
      </c>
      <c r="W79" s="63" t="str">
        <f>IF(AND(Table1[[#This Row],[2]]="",Table1[[#This Row],[4]]=""),"","X")</f>
        <v/>
      </c>
      <c r="X79" s="63" t="str">
        <f>IF(AND(Table1[[#This Row],[3]]="",Table1[[#This Row],[5]]="",Table1[[#This Row],[6]]="",Table1[[#This Row],[7]]="",Table1[[#This Row],[8]]="",Table1[[#This Row],[9]]="",Table1[[#This Row],[10]]="",Table1[[#This Row],[11]]="",Table1[[#This Row],[12]]="",Table1[[#This Row],[13]]="",Table1[[#This Row],[15]]=""),"","X")</f>
        <v>X</v>
      </c>
      <c r="Y79" s="63" t="str">
        <f>IF(Table1[[#This Row],[14]]="","","X")</f>
        <v/>
      </c>
    </row>
    <row r="80" spans="1:25" s="18" customFormat="1" ht="26.25" x14ac:dyDescent="0.25">
      <c r="A80" s="25" t="s">
        <v>33</v>
      </c>
      <c r="B80" s="25" t="s">
        <v>257</v>
      </c>
      <c r="C80" s="26" t="s">
        <v>258</v>
      </c>
      <c r="D80" s="26" t="s">
        <v>204</v>
      </c>
      <c r="E80" s="26" t="s">
        <v>30</v>
      </c>
      <c r="F80" s="25" t="s">
        <v>40</v>
      </c>
      <c r="G80" s="27"/>
      <c r="H80" s="27"/>
      <c r="I80" s="29"/>
      <c r="J80" s="27"/>
      <c r="K80" s="27"/>
      <c r="L80" s="27"/>
      <c r="M80" s="27"/>
      <c r="N80" s="27"/>
      <c r="O80" s="27"/>
      <c r="P80" s="27"/>
      <c r="Q80" s="27"/>
      <c r="R80" s="27"/>
      <c r="S80" s="27"/>
      <c r="T80" s="27"/>
      <c r="U80" s="27"/>
      <c r="V80" s="63" t="str">
        <f>IF(Table1[[#This Row],[1]]="","","X")</f>
        <v/>
      </c>
      <c r="W80" s="63" t="str">
        <f>IF(AND(Table1[[#This Row],[2]]="",Table1[[#This Row],[4]]=""),"","X")</f>
        <v/>
      </c>
      <c r="X80" s="63" t="str">
        <f>IF(AND(Table1[[#This Row],[3]]="",Table1[[#This Row],[5]]="",Table1[[#This Row],[6]]="",Table1[[#This Row],[7]]="",Table1[[#This Row],[8]]="",Table1[[#This Row],[9]]="",Table1[[#This Row],[10]]="",Table1[[#This Row],[11]]="",Table1[[#This Row],[12]]="",Table1[[#This Row],[13]]="",Table1[[#This Row],[15]]=""),"","X")</f>
        <v/>
      </c>
      <c r="Y80" s="63" t="str">
        <f>IF(Table1[[#This Row],[14]]="","","X")</f>
        <v/>
      </c>
    </row>
    <row r="81" spans="1:25" s="18" customFormat="1" ht="26.25" x14ac:dyDescent="0.25">
      <c r="A81" s="25" t="s">
        <v>33</v>
      </c>
      <c r="B81" s="25" t="s">
        <v>254</v>
      </c>
      <c r="C81" s="26" t="s">
        <v>255</v>
      </c>
      <c r="D81" s="26" t="s">
        <v>256</v>
      </c>
      <c r="E81" s="26" t="s">
        <v>31</v>
      </c>
      <c r="F81" s="25" t="s">
        <v>1</v>
      </c>
      <c r="G81" s="27"/>
      <c r="H81" s="27"/>
      <c r="I81" s="29"/>
      <c r="J81" s="27"/>
      <c r="K81" s="27"/>
      <c r="L81" s="27"/>
      <c r="M81" s="27"/>
      <c r="N81" s="27"/>
      <c r="O81" s="27" t="s">
        <v>36</v>
      </c>
      <c r="P81" s="27" t="s">
        <v>36</v>
      </c>
      <c r="Q81" s="27"/>
      <c r="R81" s="27"/>
      <c r="S81" s="27"/>
      <c r="T81" s="27"/>
      <c r="U81" s="27"/>
      <c r="V81" s="63" t="str">
        <f>IF(Table1[[#This Row],[1]]="","","X")</f>
        <v/>
      </c>
      <c r="W81" s="63" t="str">
        <f>IF(AND(Table1[[#This Row],[2]]="",Table1[[#This Row],[4]]=""),"","X")</f>
        <v/>
      </c>
      <c r="X81" s="63" t="str">
        <f>IF(AND(Table1[[#This Row],[3]]="",Table1[[#This Row],[5]]="",Table1[[#This Row],[6]]="",Table1[[#This Row],[7]]="",Table1[[#This Row],[8]]="",Table1[[#This Row],[9]]="",Table1[[#This Row],[10]]="",Table1[[#This Row],[11]]="",Table1[[#This Row],[12]]="",Table1[[#This Row],[13]]="",Table1[[#This Row],[15]]=""),"","X")</f>
        <v>X</v>
      </c>
      <c r="Y81" s="63" t="str">
        <f>IF(Table1[[#This Row],[14]]="","","X")</f>
        <v/>
      </c>
    </row>
    <row r="82" spans="1:25" s="18" customFormat="1" ht="26.25" x14ac:dyDescent="0.25">
      <c r="A82" s="25" t="s">
        <v>259</v>
      </c>
      <c r="B82" s="25" t="s">
        <v>260</v>
      </c>
      <c r="C82" s="26" t="s">
        <v>265</v>
      </c>
      <c r="D82" s="26" t="s">
        <v>28</v>
      </c>
      <c r="E82" s="26" t="s">
        <v>28</v>
      </c>
      <c r="F82" s="25" t="s">
        <v>40</v>
      </c>
      <c r="G82" s="27"/>
      <c r="H82" s="27" t="s">
        <v>36</v>
      </c>
      <c r="I82" s="29"/>
      <c r="J82" s="27"/>
      <c r="K82" s="27"/>
      <c r="L82" s="27"/>
      <c r="M82" s="27"/>
      <c r="N82" s="27"/>
      <c r="O82" s="27"/>
      <c r="P82" s="27"/>
      <c r="Q82" s="27"/>
      <c r="R82" s="27"/>
      <c r="S82" s="27"/>
      <c r="T82" s="27"/>
      <c r="U82" s="27"/>
      <c r="V82" s="63" t="str">
        <f>IF(Table1[[#This Row],[1]]="","","X")</f>
        <v/>
      </c>
      <c r="W82" s="63" t="str">
        <f>IF(AND(Table1[[#This Row],[2]]="",Table1[[#This Row],[4]]=""),"","X")</f>
        <v>X</v>
      </c>
      <c r="X82" s="63" t="str">
        <f>IF(AND(Table1[[#This Row],[3]]="",Table1[[#This Row],[5]]="",Table1[[#This Row],[6]]="",Table1[[#This Row],[7]]="",Table1[[#This Row],[8]]="",Table1[[#This Row],[9]]="",Table1[[#This Row],[10]]="",Table1[[#This Row],[11]]="",Table1[[#This Row],[12]]="",Table1[[#This Row],[13]]="",Table1[[#This Row],[15]]=""),"","X")</f>
        <v/>
      </c>
      <c r="Y82" s="63" t="str">
        <f>IF(Table1[[#This Row],[14]]="","","X")</f>
        <v/>
      </c>
    </row>
    <row r="83" spans="1:25" s="18" customFormat="1" ht="51.75" x14ac:dyDescent="0.25">
      <c r="A83" s="25" t="s">
        <v>259</v>
      </c>
      <c r="B83" s="25" t="s">
        <v>261</v>
      </c>
      <c r="C83" s="26" t="s">
        <v>194</v>
      </c>
      <c r="D83" s="26" t="s">
        <v>28</v>
      </c>
      <c r="E83" s="26" t="s">
        <v>28</v>
      </c>
      <c r="F83" s="25" t="s">
        <v>1</v>
      </c>
      <c r="G83" s="27"/>
      <c r="H83" s="27"/>
      <c r="I83" s="29"/>
      <c r="J83" s="27"/>
      <c r="K83" s="27"/>
      <c r="L83" s="27" t="s">
        <v>36</v>
      </c>
      <c r="M83" s="27"/>
      <c r="N83" s="27"/>
      <c r="O83" s="27"/>
      <c r="P83" s="27"/>
      <c r="Q83" s="27"/>
      <c r="R83" s="27"/>
      <c r="S83" s="27"/>
      <c r="T83" s="27"/>
      <c r="U83" s="27"/>
      <c r="V83" s="63" t="str">
        <f>IF(Table1[[#This Row],[1]]="","","X")</f>
        <v/>
      </c>
      <c r="W83" s="63" t="str">
        <f>IF(AND(Table1[[#This Row],[2]]="",Table1[[#This Row],[4]]=""),"","X")</f>
        <v/>
      </c>
      <c r="X83" s="63" t="str">
        <f>IF(AND(Table1[[#This Row],[3]]="",Table1[[#This Row],[5]]="",Table1[[#This Row],[6]]="",Table1[[#This Row],[7]]="",Table1[[#This Row],[8]]="",Table1[[#This Row],[9]]="",Table1[[#This Row],[10]]="",Table1[[#This Row],[11]]="",Table1[[#This Row],[12]]="",Table1[[#This Row],[13]]="",Table1[[#This Row],[15]]=""),"","X")</f>
        <v>X</v>
      </c>
      <c r="Y83" s="63" t="str">
        <f>IF(Table1[[#This Row],[14]]="","","X")</f>
        <v/>
      </c>
    </row>
    <row r="84" spans="1:25" s="18" customFormat="1" ht="39" x14ac:dyDescent="0.25">
      <c r="A84" s="25" t="s">
        <v>259</v>
      </c>
      <c r="B84" s="25" t="s">
        <v>262</v>
      </c>
      <c r="C84" s="26" t="s">
        <v>266</v>
      </c>
      <c r="D84" s="26" t="s">
        <v>28</v>
      </c>
      <c r="E84" s="26" t="s">
        <v>28</v>
      </c>
      <c r="F84" s="25" t="s">
        <v>40</v>
      </c>
      <c r="G84" s="27"/>
      <c r="H84" s="27"/>
      <c r="I84" s="29"/>
      <c r="J84" s="27"/>
      <c r="K84" s="27"/>
      <c r="L84" s="27"/>
      <c r="M84" s="27"/>
      <c r="N84" s="27"/>
      <c r="O84" s="27"/>
      <c r="P84" s="27"/>
      <c r="Q84" s="27"/>
      <c r="R84" s="27" t="s">
        <v>36</v>
      </c>
      <c r="S84" s="27"/>
      <c r="T84" s="27"/>
      <c r="U84" s="27"/>
      <c r="V84" s="63" t="str">
        <f>IF(Table1[[#This Row],[1]]="","","X")</f>
        <v/>
      </c>
      <c r="W84" s="63" t="str">
        <f>IF(AND(Table1[[#This Row],[2]]="",Table1[[#This Row],[4]]=""),"","X")</f>
        <v/>
      </c>
      <c r="X84" s="63" t="str">
        <f>IF(AND(Table1[[#This Row],[3]]="",Table1[[#This Row],[5]]="",Table1[[#This Row],[6]]="",Table1[[#This Row],[7]]="",Table1[[#This Row],[8]]="",Table1[[#This Row],[9]]="",Table1[[#This Row],[10]]="",Table1[[#This Row],[11]]="",Table1[[#This Row],[12]]="",Table1[[#This Row],[13]]="",Table1[[#This Row],[15]]=""),"","X")</f>
        <v>X</v>
      </c>
      <c r="Y84" s="63" t="str">
        <f>IF(Table1[[#This Row],[14]]="","","X")</f>
        <v/>
      </c>
    </row>
    <row r="85" spans="1:25" s="18" customFormat="1" ht="51.75" x14ac:dyDescent="0.25">
      <c r="A85" s="25" t="s">
        <v>259</v>
      </c>
      <c r="B85" s="25" t="s">
        <v>263</v>
      </c>
      <c r="C85" s="26" t="s">
        <v>267</v>
      </c>
      <c r="D85" s="26" t="s">
        <v>28</v>
      </c>
      <c r="E85" s="26" t="s">
        <v>28</v>
      </c>
      <c r="F85" s="25" t="s">
        <v>40</v>
      </c>
      <c r="G85" s="27"/>
      <c r="H85" s="27"/>
      <c r="I85" s="29"/>
      <c r="J85" s="27"/>
      <c r="K85" s="27"/>
      <c r="L85" s="27" t="s">
        <v>36</v>
      </c>
      <c r="M85" s="27"/>
      <c r="N85" s="27"/>
      <c r="O85" s="27"/>
      <c r="P85" s="27"/>
      <c r="Q85" s="27"/>
      <c r="R85" s="27"/>
      <c r="S85" s="27"/>
      <c r="T85" s="27"/>
      <c r="U85" s="27"/>
      <c r="V85" s="63" t="str">
        <f>IF(Table1[[#This Row],[1]]="","","X")</f>
        <v/>
      </c>
      <c r="W85" s="63" t="str">
        <f>IF(AND(Table1[[#This Row],[2]]="",Table1[[#This Row],[4]]=""),"","X")</f>
        <v/>
      </c>
      <c r="X85" s="63" t="str">
        <f>IF(AND(Table1[[#This Row],[3]]="",Table1[[#This Row],[5]]="",Table1[[#This Row],[6]]="",Table1[[#This Row],[7]]="",Table1[[#This Row],[8]]="",Table1[[#This Row],[9]]="",Table1[[#This Row],[10]]="",Table1[[#This Row],[11]]="",Table1[[#This Row],[12]]="",Table1[[#This Row],[13]]="",Table1[[#This Row],[15]]=""),"","X")</f>
        <v>X</v>
      </c>
      <c r="Y85" s="63" t="str">
        <f>IF(Table1[[#This Row],[14]]="","","X")</f>
        <v/>
      </c>
    </row>
    <row r="86" spans="1:25" s="18" customFormat="1" ht="77.25" x14ac:dyDescent="0.25">
      <c r="A86" s="25" t="s">
        <v>259</v>
      </c>
      <c r="B86" s="25" t="s">
        <v>264</v>
      </c>
      <c r="C86" s="26" t="s">
        <v>268</v>
      </c>
      <c r="D86" s="26" t="s">
        <v>28</v>
      </c>
      <c r="E86" s="26" t="s">
        <v>28</v>
      </c>
      <c r="F86" s="25" t="s">
        <v>1</v>
      </c>
      <c r="G86" s="27"/>
      <c r="H86" s="27"/>
      <c r="I86" s="29"/>
      <c r="J86" s="27"/>
      <c r="K86" s="27"/>
      <c r="L86" s="27" t="s">
        <v>36</v>
      </c>
      <c r="M86" s="27"/>
      <c r="N86" s="27"/>
      <c r="O86" s="27"/>
      <c r="P86" s="27"/>
      <c r="Q86" s="27"/>
      <c r="R86" s="27"/>
      <c r="S86" s="27"/>
      <c r="T86" s="27"/>
      <c r="U86" s="27"/>
      <c r="V86" s="63" t="str">
        <f>IF(Table1[[#This Row],[1]]="","","X")</f>
        <v/>
      </c>
      <c r="W86" s="63" t="str">
        <f>IF(AND(Table1[[#This Row],[2]]="",Table1[[#This Row],[4]]=""),"","X")</f>
        <v/>
      </c>
      <c r="X86" s="63" t="str">
        <f>IF(AND(Table1[[#This Row],[3]]="",Table1[[#This Row],[5]]="",Table1[[#This Row],[6]]="",Table1[[#This Row],[7]]="",Table1[[#This Row],[8]]="",Table1[[#This Row],[9]]="",Table1[[#This Row],[10]]="",Table1[[#This Row],[11]]="",Table1[[#This Row],[12]]="",Table1[[#This Row],[13]]="",Table1[[#This Row],[15]]=""),"","X")</f>
        <v>X</v>
      </c>
      <c r="Y86" s="63" t="str">
        <f>IF(Table1[[#This Row],[14]]="","","X")</f>
        <v/>
      </c>
    </row>
    <row r="87" spans="1:25" ht="26.25" x14ac:dyDescent="0.25">
      <c r="A87" s="72" t="s">
        <v>5</v>
      </c>
      <c r="B87" s="72" t="s">
        <v>209</v>
      </c>
      <c r="C87" s="73" t="s">
        <v>208</v>
      </c>
      <c r="D87" s="51" t="s">
        <v>28</v>
      </c>
      <c r="E87" s="51" t="s">
        <v>28</v>
      </c>
      <c r="F87" s="50" t="s">
        <v>40</v>
      </c>
      <c r="G87" s="70"/>
      <c r="H87" s="70"/>
      <c r="I87" s="70"/>
      <c r="J87" s="70"/>
      <c r="K87" s="70"/>
      <c r="L87" s="29" t="s">
        <v>36</v>
      </c>
      <c r="M87" s="70"/>
      <c r="N87" s="70"/>
      <c r="O87" s="70"/>
      <c r="P87" s="70"/>
      <c r="Q87" s="70"/>
      <c r="R87" s="70"/>
      <c r="S87" s="70"/>
      <c r="T87" s="70"/>
      <c r="U87" s="70"/>
      <c r="V87" s="74" t="str">
        <f>IF(Table1[[#This Row],[1]]="","","X")</f>
        <v/>
      </c>
      <c r="W87" s="74" t="str">
        <f>IF(AND(Table1[[#This Row],[2]]="",Table1[[#This Row],[4]]=""),"","X")</f>
        <v/>
      </c>
      <c r="X87" s="74" t="str">
        <f>IF(AND(Table1[[#This Row],[3]]="",Table1[[#This Row],[5]]="",Table1[[#This Row],[6]]="",Table1[[#This Row],[7]]="",Table1[[#This Row],[8]]="",Table1[[#This Row],[9]]="",Table1[[#This Row],[10]]="",Table1[[#This Row],[11]]="",Table1[[#This Row],[12]]="",Table1[[#This Row],[13]]="",Table1[[#This Row],[15]]=""),"","X")</f>
        <v>X</v>
      </c>
      <c r="Y87" s="74" t="str">
        <f>IF(Table1[[#This Row],[14]]="","","X")</f>
        <v/>
      </c>
    </row>
    <row r="88" spans="1:25" ht="51.75" x14ac:dyDescent="0.25">
      <c r="A88" s="72" t="s">
        <v>5</v>
      </c>
      <c r="B88" s="72" t="s">
        <v>210</v>
      </c>
      <c r="C88" s="73" t="s">
        <v>211</v>
      </c>
      <c r="D88" s="51" t="s">
        <v>273</v>
      </c>
      <c r="E88" s="51" t="s">
        <v>31</v>
      </c>
      <c r="F88" s="25" t="s">
        <v>1</v>
      </c>
      <c r="G88" s="69"/>
      <c r="H88" s="69"/>
      <c r="I88" s="69"/>
      <c r="J88" s="69"/>
      <c r="K88" s="69"/>
      <c r="L88" s="69"/>
      <c r="M88" s="69"/>
      <c r="N88" s="69"/>
      <c r="O88" s="69"/>
      <c r="P88" s="69"/>
      <c r="Q88" s="69"/>
      <c r="R88" s="69"/>
      <c r="S88" s="69"/>
      <c r="T88" s="69"/>
      <c r="U88" s="69"/>
      <c r="V88" s="74" t="str">
        <f>IF(Table1[[#This Row],[1]]="","","X")</f>
        <v/>
      </c>
      <c r="W88" s="74" t="str">
        <f>IF(AND(Table1[[#This Row],[2]]="",Table1[[#This Row],[4]]=""),"","X")</f>
        <v/>
      </c>
      <c r="X88" s="74" t="str">
        <f>IF(AND(Table1[[#This Row],[3]]="",Table1[[#This Row],[5]]="",Table1[[#This Row],[6]]="",Table1[[#This Row],[7]]="",Table1[[#This Row],[8]]="",Table1[[#This Row],[9]]="",Table1[[#This Row],[10]]="",Table1[[#This Row],[11]]="",Table1[[#This Row],[12]]="",Table1[[#This Row],[13]]="",Table1[[#This Row],[15]]=""),"","X")</f>
        <v/>
      </c>
      <c r="Y88" s="74" t="str">
        <f>IF(Table1[[#This Row],[14]]="","","X")</f>
        <v/>
      </c>
    </row>
    <row r="89" spans="1:25" ht="51.75" x14ac:dyDescent="0.25">
      <c r="A89" s="72" t="s">
        <v>5</v>
      </c>
      <c r="B89" s="72" t="s">
        <v>212</v>
      </c>
      <c r="C89" s="73" t="s">
        <v>213</v>
      </c>
      <c r="D89" s="51" t="s">
        <v>28</v>
      </c>
      <c r="E89" s="51" t="s">
        <v>28</v>
      </c>
      <c r="F89" s="25" t="s">
        <v>40</v>
      </c>
      <c r="G89" s="69"/>
      <c r="H89" s="69"/>
      <c r="I89" s="69"/>
      <c r="J89" s="69"/>
      <c r="K89" s="69"/>
      <c r="L89" s="69"/>
      <c r="M89" s="69"/>
      <c r="N89" s="69"/>
      <c r="O89" s="69"/>
      <c r="P89" s="69"/>
      <c r="Q89" s="69"/>
      <c r="R89" s="69"/>
      <c r="S89" s="69"/>
      <c r="T89" s="69"/>
      <c r="U89" s="69"/>
      <c r="V89" s="74" t="str">
        <f>IF(Table1[[#This Row],[1]]="","","X")</f>
        <v/>
      </c>
      <c r="W89" s="74" t="str">
        <f>IF(AND(Table1[[#This Row],[2]]="",Table1[[#This Row],[4]]=""),"","X")</f>
        <v/>
      </c>
      <c r="X89" s="74" t="str">
        <f>IF(AND(Table1[[#This Row],[3]]="",Table1[[#This Row],[5]]="",Table1[[#This Row],[6]]="",Table1[[#This Row],[7]]="",Table1[[#This Row],[8]]="",Table1[[#This Row],[9]]="",Table1[[#This Row],[10]]="",Table1[[#This Row],[11]]="",Table1[[#This Row],[12]]="",Table1[[#This Row],[13]]="",Table1[[#This Row],[15]]=""),"","X")</f>
        <v/>
      </c>
      <c r="Y89" s="74" t="str">
        <f>IF(Table1[[#This Row],[14]]="","","X")</f>
        <v/>
      </c>
    </row>
    <row r="90" spans="1:25" ht="39" x14ac:dyDescent="0.25">
      <c r="A90" s="72" t="s">
        <v>5</v>
      </c>
      <c r="B90" s="72" t="s">
        <v>214</v>
      </c>
      <c r="C90" s="73" t="s">
        <v>215</v>
      </c>
      <c r="D90" s="51" t="s">
        <v>28</v>
      </c>
      <c r="E90" s="51" t="s">
        <v>28</v>
      </c>
      <c r="F90" s="25" t="s">
        <v>1</v>
      </c>
      <c r="G90" s="69"/>
      <c r="H90" s="69"/>
      <c r="I90" s="69"/>
      <c r="J90" s="69"/>
      <c r="K90" s="69"/>
      <c r="L90" s="69"/>
      <c r="M90" s="69"/>
      <c r="N90" s="69"/>
      <c r="O90" s="69"/>
      <c r="P90" s="69"/>
      <c r="Q90" s="69"/>
      <c r="R90" s="69"/>
      <c r="S90" s="27" t="s">
        <v>36</v>
      </c>
      <c r="T90" s="69"/>
      <c r="U90" s="69"/>
      <c r="V90" s="74" t="str">
        <f>IF(Table1[[#This Row],[1]]="","","X")</f>
        <v/>
      </c>
      <c r="W90" s="74" t="str">
        <f>IF(AND(Table1[[#This Row],[2]]="",Table1[[#This Row],[4]]=""),"","X")</f>
        <v/>
      </c>
      <c r="X90" s="74" t="str">
        <f>IF(AND(Table1[[#This Row],[3]]="",Table1[[#This Row],[5]]="",Table1[[#This Row],[6]]="",Table1[[#This Row],[7]]="",Table1[[#This Row],[8]]="",Table1[[#This Row],[9]]="",Table1[[#This Row],[10]]="",Table1[[#This Row],[11]]="",Table1[[#This Row],[12]]="",Table1[[#This Row],[13]]="",Table1[[#This Row],[15]]=""),"","X")</f>
        <v>X</v>
      </c>
      <c r="Y90" s="74" t="str">
        <f>IF(Table1[[#This Row],[14]]="","","X")</f>
        <v/>
      </c>
    </row>
    <row r="91" spans="1:25" ht="26.25" x14ac:dyDescent="0.25">
      <c r="A91" s="72" t="s">
        <v>5</v>
      </c>
      <c r="B91" s="72" t="s">
        <v>216</v>
      </c>
      <c r="C91" s="73" t="s">
        <v>217</v>
      </c>
      <c r="D91" s="51" t="s">
        <v>186</v>
      </c>
      <c r="E91" s="51" t="s">
        <v>31</v>
      </c>
      <c r="F91" s="25" t="s">
        <v>1</v>
      </c>
      <c r="G91" s="69"/>
      <c r="H91" s="69"/>
      <c r="I91" s="69"/>
      <c r="J91" s="69"/>
      <c r="K91" s="69"/>
      <c r="L91" s="69"/>
      <c r="M91" s="69"/>
      <c r="N91" s="69"/>
      <c r="O91" s="69"/>
      <c r="P91" s="69"/>
      <c r="Q91" s="69"/>
      <c r="R91" s="27" t="s">
        <v>36</v>
      </c>
      <c r="S91" s="69"/>
      <c r="T91" s="69"/>
      <c r="U91" s="69"/>
      <c r="V91" s="74" t="str">
        <f>IF(Table1[[#This Row],[1]]="","","X")</f>
        <v/>
      </c>
      <c r="W91" s="74" t="str">
        <f>IF(AND(Table1[[#This Row],[2]]="",Table1[[#This Row],[4]]=""),"","X")</f>
        <v/>
      </c>
      <c r="X91" s="74" t="str">
        <f>IF(AND(Table1[[#This Row],[3]]="",Table1[[#This Row],[5]]="",Table1[[#This Row],[6]]="",Table1[[#This Row],[7]]="",Table1[[#This Row],[8]]="",Table1[[#This Row],[9]]="",Table1[[#This Row],[10]]="",Table1[[#This Row],[11]]="",Table1[[#This Row],[12]]="",Table1[[#This Row],[13]]="",Table1[[#This Row],[15]]=""),"","X")</f>
        <v>X</v>
      </c>
      <c r="Y91" s="74" t="str">
        <f>IF(Table1[[#This Row],[14]]="","","X")</f>
        <v/>
      </c>
    </row>
    <row r="92" spans="1:25" ht="51.75" x14ac:dyDescent="0.25">
      <c r="A92" s="72" t="s">
        <v>5</v>
      </c>
      <c r="B92" s="72" t="s">
        <v>218</v>
      </c>
      <c r="C92" s="73" t="s">
        <v>219</v>
      </c>
      <c r="D92" s="51" t="s">
        <v>28</v>
      </c>
      <c r="E92" s="51" t="s">
        <v>28</v>
      </c>
      <c r="F92" s="25" t="s">
        <v>40</v>
      </c>
      <c r="G92" s="69"/>
      <c r="H92" s="69"/>
      <c r="I92" s="69"/>
      <c r="J92" s="69"/>
      <c r="K92" s="69"/>
      <c r="L92" s="69"/>
      <c r="M92" s="69"/>
      <c r="N92" s="69"/>
      <c r="O92" s="69"/>
      <c r="P92" s="69"/>
      <c r="Q92" s="69"/>
      <c r="R92" s="69"/>
      <c r="S92" s="69"/>
      <c r="T92" s="27" t="s">
        <v>36</v>
      </c>
      <c r="U92" s="69"/>
      <c r="V92" s="74" t="str">
        <f>IF(Table1[[#This Row],[1]]="","","X")</f>
        <v/>
      </c>
      <c r="W92" s="74" t="str">
        <f>IF(AND(Table1[[#This Row],[2]]="",Table1[[#This Row],[4]]=""),"","X")</f>
        <v/>
      </c>
      <c r="X92" s="74" t="str">
        <f>IF(AND(Table1[[#This Row],[3]]="",Table1[[#This Row],[5]]="",Table1[[#This Row],[6]]="",Table1[[#This Row],[7]]="",Table1[[#This Row],[8]]="",Table1[[#This Row],[9]]="",Table1[[#This Row],[10]]="",Table1[[#This Row],[11]]="",Table1[[#This Row],[12]]="",Table1[[#This Row],[13]]="",Table1[[#This Row],[15]]=""),"","X")</f>
        <v/>
      </c>
      <c r="Y92" s="74" t="str">
        <f>IF(Table1[[#This Row],[14]]="","","X")</f>
        <v>X</v>
      </c>
    </row>
    <row r="93" spans="1:25" ht="39" x14ac:dyDescent="0.25">
      <c r="A93" s="72" t="s">
        <v>5</v>
      </c>
      <c r="B93" s="72" t="s">
        <v>220</v>
      </c>
      <c r="C93" s="73" t="s">
        <v>221</v>
      </c>
      <c r="D93" s="51" t="s">
        <v>272</v>
      </c>
      <c r="E93" s="51" t="s">
        <v>31</v>
      </c>
      <c r="F93" s="25" t="s">
        <v>40</v>
      </c>
      <c r="G93" s="69"/>
      <c r="H93" s="69"/>
      <c r="I93" s="69"/>
      <c r="J93" s="69"/>
      <c r="K93" s="69"/>
      <c r="L93" s="69"/>
      <c r="M93" s="69"/>
      <c r="N93" s="69"/>
      <c r="O93" s="69"/>
      <c r="P93" s="69"/>
      <c r="Q93" s="69"/>
      <c r="R93" s="69"/>
      <c r="S93" s="69"/>
      <c r="T93" s="27" t="s">
        <v>36</v>
      </c>
      <c r="U93" s="69"/>
      <c r="V93" s="74" t="str">
        <f>IF(Table1[[#This Row],[1]]="","","X")</f>
        <v/>
      </c>
      <c r="W93" s="74" t="str">
        <f>IF(AND(Table1[[#This Row],[2]]="",Table1[[#This Row],[4]]=""),"","X")</f>
        <v/>
      </c>
      <c r="X93" s="74" t="str">
        <f>IF(AND(Table1[[#This Row],[3]]="",Table1[[#This Row],[5]]="",Table1[[#This Row],[6]]="",Table1[[#This Row],[7]]="",Table1[[#This Row],[8]]="",Table1[[#This Row],[9]]="",Table1[[#This Row],[10]]="",Table1[[#This Row],[11]]="",Table1[[#This Row],[12]]="",Table1[[#This Row],[13]]="",Table1[[#This Row],[15]]=""),"","X")</f>
        <v/>
      </c>
      <c r="Y93" s="74" t="str">
        <f>IF(Table1[[#This Row],[14]]="","","X")</f>
        <v>X</v>
      </c>
    </row>
    <row r="94" spans="1:25" ht="64.5" x14ac:dyDescent="0.25">
      <c r="A94" s="72" t="s">
        <v>5</v>
      </c>
      <c r="B94" s="72" t="s">
        <v>222</v>
      </c>
      <c r="C94" s="73" t="s">
        <v>223</v>
      </c>
      <c r="D94" s="51" t="s">
        <v>28</v>
      </c>
      <c r="E94" s="51" t="s">
        <v>28</v>
      </c>
      <c r="F94" s="25" t="s">
        <v>40</v>
      </c>
      <c r="G94" s="69"/>
      <c r="H94" s="69"/>
      <c r="I94" s="69"/>
      <c r="J94" s="69"/>
      <c r="K94" s="69"/>
      <c r="L94" s="69"/>
      <c r="M94" s="69"/>
      <c r="N94" s="69"/>
      <c r="O94" s="69"/>
      <c r="P94" s="69"/>
      <c r="Q94" s="69"/>
      <c r="R94" s="69"/>
      <c r="S94" s="69"/>
      <c r="T94" s="69"/>
      <c r="U94" s="69"/>
      <c r="V94" s="74" t="str">
        <f>IF(Table1[[#This Row],[1]]="","","X")</f>
        <v/>
      </c>
      <c r="W94" s="74" t="str">
        <f>IF(AND(Table1[[#This Row],[2]]="",Table1[[#This Row],[4]]=""),"","X")</f>
        <v/>
      </c>
      <c r="X94" s="74" t="str">
        <f>IF(AND(Table1[[#This Row],[3]]="",Table1[[#This Row],[5]]="",Table1[[#This Row],[6]]="",Table1[[#This Row],[7]]="",Table1[[#This Row],[8]]="",Table1[[#This Row],[9]]="",Table1[[#This Row],[10]]="",Table1[[#This Row],[11]]="",Table1[[#This Row],[12]]="",Table1[[#This Row],[13]]="",Table1[[#This Row],[15]]=""),"","X")</f>
        <v/>
      </c>
      <c r="Y94" s="74" t="str">
        <f>IF(Table1[[#This Row],[14]]="","","X")</f>
        <v/>
      </c>
    </row>
    <row r="95" spans="1:25" ht="39" x14ac:dyDescent="0.25">
      <c r="A95" s="72" t="s">
        <v>5</v>
      </c>
      <c r="B95" s="72" t="s">
        <v>224</v>
      </c>
      <c r="C95" s="73" t="s">
        <v>225</v>
      </c>
      <c r="D95" s="51" t="s">
        <v>271</v>
      </c>
      <c r="E95" s="51" t="s">
        <v>31</v>
      </c>
      <c r="F95" s="25" t="s">
        <v>40</v>
      </c>
      <c r="G95" s="69"/>
      <c r="H95" s="69"/>
      <c r="I95" s="69"/>
      <c r="J95" s="69"/>
      <c r="K95" s="69"/>
      <c r="L95" s="27" t="s">
        <v>36</v>
      </c>
      <c r="M95" s="69"/>
      <c r="N95" s="69"/>
      <c r="O95" s="69"/>
      <c r="P95" s="27" t="s">
        <v>36</v>
      </c>
      <c r="Q95" s="27" t="s">
        <v>36</v>
      </c>
      <c r="R95" s="69"/>
      <c r="S95" s="69"/>
      <c r="T95" s="69"/>
      <c r="U95" s="69"/>
      <c r="V95" s="74" t="str">
        <f>IF(Table1[[#This Row],[1]]="","","X")</f>
        <v/>
      </c>
      <c r="W95" s="74" t="str">
        <f>IF(AND(Table1[[#This Row],[2]]="",Table1[[#This Row],[4]]=""),"","X")</f>
        <v/>
      </c>
      <c r="X95" s="74" t="str">
        <f>IF(AND(Table1[[#This Row],[3]]="",Table1[[#This Row],[5]]="",Table1[[#This Row],[6]]="",Table1[[#This Row],[7]]="",Table1[[#This Row],[8]]="",Table1[[#This Row],[9]]="",Table1[[#This Row],[10]]="",Table1[[#This Row],[11]]="",Table1[[#This Row],[12]]="",Table1[[#This Row],[13]]="",Table1[[#This Row],[15]]=""),"","X")</f>
        <v>X</v>
      </c>
      <c r="Y95" s="74" t="str">
        <f>IF(Table1[[#This Row],[14]]="","","X")</f>
        <v/>
      </c>
    </row>
    <row r="96" spans="1:25" ht="26.25" x14ac:dyDescent="0.25">
      <c r="A96" s="72" t="s">
        <v>5</v>
      </c>
      <c r="B96" s="72" t="s">
        <v>226</v>
      </c>
      <c r="C96" s="73" t="s">
        <v>227</v>
      </c>
      <c r="D96" s="51" t="s">
        <v>269</v>
      </c>
      <c r="E96" s="51" t="s">
        <v>31</v>
      </c>
      <c r="F96" s="25" t="s">
        <v>1</v>
      </c>
      <c r="G96" s="69"/>
      <c r="H96" s="69"/>
      <c r="I96" s="69"/>
      <c r="J96" s="69"/>
      <c r="K96" s="69"/>
      <c r="L96" s="69"/>
      <c r="M96" s="69"/>
      <c r="N96" s="69"/>
      <c r="O96" s="69"/>
      <c r="P96" s="69"/>
      <c r="Q96" s="69"/>
      <c r="R96" s="69"/>
      <c r="S96" s="69"/>
      <c r="T96" s="27" t="s">
        <v>36</v>
      </c>
      <c r="U96" s="69"/>
      <c r="V96" s="74" t="str">
        <f>IF(Table1[[#This Row],[1]]="","","X")</f>
        <v/>
      </c>
      <c r="W96" s="74" t="str">
        <f>IF(AND(Table1[[#This Row],[2]]="",Table1[[#This Row],[4]]=""),"","X")</f>
        <v/>
      </c>
      <c r="X96" s="74" t="str">
        <f>IF(AND(Table1[[#This Row],[3]]="",Table1[[#This Row],[5]]="",Table1[[#This Row],[6]]="",Table1[[#This Row],[7]]="",Table1[[#This Row],[8]]="",Table1[[#This Row],[9]]="",Table1[[#This Row],[10]]="",Table1[[#This Row],[11]]="",Table1[[#This Row],[12]]="",Table1[[#This Row],[13]]="",Table1[[#This Row],[15]]=""),"","X")</f>
        <v/>
      </c>
      <c r="Y96" s="74" t="str">
        <f>IF(Table1[[#This Row],[14]]="","","X")</f>
        <v>X</v>
      </c>
    </row>
    <row r="97" spans="1:25" ht="51.75" x14ac:dyDescent="0.25">
      <c r="A97" s="72" t="s">
        <v>5</v>
      </c>
      <c r="B97" s="72" t="s">
        <v>228</v>
      </c>
      <c r="C97" s="73" t="s">
        <v>229</v>
      </c>
      <c r="D97" s="51" t="s">
        <v>28</v>
      </c>
      <c r="E97" s="51" t="s">
        <v>28</v>
      </c>
      <c r="F97" s="25" t="s">
        <v>1</v>
      </c>
      <c r="G97" s="69"/>
      <c r="H97" s="69"/>
      <c r="I97" s="69"/>
      <c r="J97" s="69"/>
      <c r="K97" s="69"/>
      <c r="L97" s="27" t="s">
        <v>36</v>
      </c>
      <c r="M97" s="69"/>
      <c r="N97" s="69"/>
      <c r="O97" s="69"/>
      <c r="P97" s="69"/>
      <c r="Q97" s="69"/>
      <c r="R97" s="69"/>
      <c r="S97" s="69"/>
      <c r="T97" s="69"/>
      <c r="U97" s="69"/>
      <c r="V97" s="74" t="str">
        <f>IF(Table1[[#This Row],[1]]="","","X")</f>
        <v/>
      </c>
      <c r="W97" s="74" t="str">
        <f>IF(AND(Table1[[#This Row],[2]]="",Table1[[#This Row],[4]]=""),"","X")</f>
        <v/>
      </c>
      <c r="X97" s="74" t="str">
        <f>IF(AND(Table1[[#This Row],[3]]="",Table1[[#This Row],[5]]="",Table1[[#This Row],[6]]="",Table1[[#This Row],[7]]="",Table1[[#This Row],[8]]="",Table1[[#This Row],[9]]="",Table1[[#This Row],[10]]="",Table1[[#This Row],[11]]="",Table1[[#This Row],[12]]="",Table1[[#This Row],[13]]="",Table1[[#This Row],[15]]=""),"","X")</f>
        <v>X</v>
      </c>
      <c r="Y97" s="74" t="str">
        <f>IF(Table1[[#This Row],[14]]="","","X")</f>
        <v/>
      </c>
    </row>
    <row r="98" spans="1:25" ht="39" x14ac:dyDescent="0.25">
      <c r="A98" s="72" t="s">
        <v>5</v>
      </c>
      <c r="B98" s="72" t="s">
        <v>230</v>
      </c>
      <c r="C98" s="73" t="s">
        <v>231</v>
      </c>
      <c r="D98" s="51" t="s">
        <v>156</v>
      </c>
      <c r="E98" s="51" t="s">
        <v>31</v>
      </c>
      <c r="F98" s="25" t="s">
        <v>1</v>
      </c>
      <c r="G98" s="69"/>
      <c r="H98" s="69"/>
      <c r="I98" s="69"/>
      <c r="J98" s="69"/>
      <c r="K98" s="69"/>
      <c r="L98" s="69"/>
      <c r="M98" s="69"/>
      <c r="N98" s="69"/>
      <c r="O98" s="69"/>
      <c r="P98" s="69"/>
      <c r="Q98" s="69"/>
      <c r="R98" s="69"/>
      <c r="S98" s="69"/>
      <c r="T98" s="27" t="s">
        <v>36</v>
      </c>
      <c r="U98" s="69"/>
      <c r="V98" s="74" t="str">
        <f>IF(Table1[[#This Row],[1]]="","","X")</f>
        <v/>
      </c>
      <c r="W98" s="74" t="str">
        <f>IF(AND(Table1[[#This Row],[2]]="",Table1[[#This Row],[4]]=""),"","X")</f>
        <v/>
      </c>
      <c r="X98" s="74" t="str">
        <f>IF(AND(Table1[[#This Row],[3]]="",Table1[[#This Row],[5]]="",Table1[[#This Row],[6]]="",Table1[[#This Row],[7]]="",Table1[[#This Row],[8]]="",Table1[[#This Row],[9]]="",Table1[[#This Row],[10]]="",Table1[[#This Row],[11]]="",Table1[[#This Row],[12]]="",Table1[[#This Row],[13]]="",Table1[[#This Row],[15]]=""),"","X")</f>
        <v/>
      </c>
      <c r="Y98" s="74" t="str">
        <f>IF(Table1[[#This Row],[14]]="","","X")</f>
        <v>X</v>
      </c>
    </row>
    <row r="99" spans="1:25" ht="26.25" x14ac:dyDescent="0.25">
      <c r="A99" s="72" t="s">
        <v>5</v>
      </c>
      <c r="B99" s="72" t="s">
        <v>232</v>
      </c>
      <c r="C99" s="73" t="s">
        <v>233</v>
      </c>
      <c r="D99" s="26" t="s">
        <v>270</v>
      </c>
      <c r="E99" s="26" t="s">
        <v>31</v>
      </c>
      <c r="F99" s="25" t="s">
        <v>1</v>
      </c>
      <c r="G99" s="69"/>
      <c r="H99" s="69"/>
      <c r="I99" s="69"/>
      <c r="J99" s="69"/>
      <c r="K99" s="69"/>
      <c r="L99" s="69"/>
      <c r="M99" s="69"/>
      <c r="N99" s="69"/>
      <c r="O99" s="27" t="s">
        <v>36</v>
      </c>
      <c r="P99" s="27" t="s">
        <v>36</v>
      </c>
      <c r="Q99" s="69"/>
      <c r="R99" s="69"/>
      <c r="S99" s="69"/>
      <c r="T99" s="69"/>
      <c r="U99" s="69"/>
      <c r="V99" s="74" t="str">
        <f>IF(Table1[[#This Row],[1]]="","","X")</f>
        <v/>
      </c>
      <c r="W99" s="74" t="str">
        <f>IF(AND(Table1[[#This Row],[2]]="",Table1[[#This Row],[4]]=""),"","X")</f>
        <v/>
      </c>
      <c r="X99" s="74" t="str">
        <f>IF(AND(Table1[[#This Row],[3]]="",Table1[[#This Row],[5]]="",Table1[[#This Row],[6]]="",Table1[[#This Row],[7]]="",Table1[[#This Row],[8]]="",Table1[[#This Row],[9]]="",Table1[[#This Row],[10]]="",Table1[[#This Row],[11]]="",Table1[[#This Row],[12]]="",Table1[[#This Row],[13]]="",Table1[[#This Row],[15]]=""),"","X")</f>
        <v>X</v>
      </c>
      <c r="Y99" s="74" t="str">
        <f>IF(Table1[[#This Row],[14]]="","","X")</f>
        <v/>
      </c>
    </row>
    <row r="100" spans="1:25" ht="26.25" x14ac:dyDescent="0.25">
      <c r="A100" s="72" t="s">
        <v>5</v>
      </c>
      <c r="B100" s="72" t="s">
        <v>234</v>
      </c>
      <c r="C100" s="73" t="s">
        <v>235</v>
      </c>
      <c r="D100" s="51" t="s">
        <v>28</v>
      </c>
      <c r="E100" s="51" t="s">
        <v>28</v>
      </c>
      <c r="F100" s="25" t="s">
        <v>1</v>
      </c>
      <c r="G100" s="69"/>
      <c r="H100" s="69"/>
      <c r="I100" s="69"/>
      <c r="J100" s="69"/>
      <c r="K100" s="69"/>
      <c r="L100" s="69"/>
      <c r="M100" s="69"/>
      <c r="N100" s="69"/>
      <c r="O100" s="69"/>
      <c r="P100" s="69"/>
      <c r="Q100" s="69"/>
      <c r="R100" s="69"/>
      <c r="S100" s="69"/>
      <c r="T100" s="69"/>
      <c r="U100" s="69"/>
      <c r="V100" s="74" t="str">
        <f>IF(Table1[[#This Row],[1]]="","","X")</f>
        <v/>
      </c>
      <c r="W100" s="74" t="str">
        <f>IF(AND(Table1[[#This Row],[2]]="",Table1[[#This Row],[4]]=""),"","X")</f>
        <v/>
      </c>
      <c r="X100" s="74" t="str">
        <f>IF(AND(Table1[[#This Row],[3]]="",Table1[[#This Row],[5]]="",Table1[[#This Row],[6]]="",Table1[[#This Row],[7]]="",Table1[[#This Row],[8]]="",Table1[[#This Row],[9]]="",Table1[[#This Row],[10]]="",Table1[[#This Row],[11]]="",Table1[[#This Row],[12]]="",Table1[[#This Row],[13]]="",Table1[[#This Row],[15]]=""),"","X")</f>
        <v/>
      </c>
      <c r="Y100" s="74" t="str">
        <f>IF(Table1[[#This Row],[14]]="","","X")</f>
        <v/>
      </c>
    </row>
    <row r="101" spans="1:25" ht="39" x14ac:dyDescent="0.25">
      <c r="A101" s="72" t="s">
        <v>5</v>
      </c>
      <c r="B101" s="25" t="s">
        <v>236</v>
      </c>
      <c r="C101" s="26" t="s">
        <v>237</v>
      </c>
      <c r="D101" s="26" t="s">
        <v>28</v>
      </c>
      <c r="E101" s="26" t="s">
        <v>28</v>
      </c>
      <c r="F101" s="25" t="s">
        <v>1</v>
      </c>
      <c r="G101" s="27"/>
      <c r="H101" s="27"/>
      <c r="I101" s="27"/>
      <c r="J101" s="27"/>
      <c r="K101" s="27"/>
      <c r="L101" s="27"/>
      <c r="M101" s="27"/>
      <c r="N101" s="27"/>
      <c r="O101" s="27"/>
      <c r="P101" s="27"/>
      <c r="Q101" s="27" t="s">
        <v>36</v>
      </c>
      <c r="R101" s="27"/>
      <c r="S101" s="27"/>
      <c r="T101" s="27"/>
      <c r="U101" s="27"/>
      <c r="V101" s="63" t="str">
        <f>IF(Table1[[#This Row],[1]]="","","X")</f>
        <v/>
      </c>
      <c r="W101" s="63" t="str">
        <f>IF(AND(Table1[[#This Row],[2]]="",Table1[[#This Row],[4]]=""),"","X")</f>
        <v/>
      </c>
      <c r="X101" s="63" t="str">
        <f>IF(AND(Table1[[#This Row],[3]]="",Table1[[#This Row],[5]]="",Table1[[#This Row],[6]]="",Table1[[#This Row],[7]]="",Table1[[#This Row],[8]]="",Table1[[#This Row],[9]]="",Table1[[#This Row],[10]]="",Table1[[#This Row],[11]]="",Table1[[#This Row],[12]]="",Table1[[#This Row],[13]]="",Table1[[#This Row],[15]]=""),"","X")</f>
        <v>X</v>
      </c>
      <c r="Y101" s="63" t="str">
        <f>IF(Table1[[#This Row],[14]]="","","X")</f>
        <v/>
      </c>
    </row>
    <row r="102" spans="1:25" ht="64.5" x14ac:dyDescent="0.25">
      <c r="A102" s="72" t="s">
        <v>5</v>
      </c>
      <c r="B102" s="25" t="s">
        <v>238</v>
      </c>
      <c r="C102" s="26" t="s">
        <v>239</v>
      </c>
      <c r="D102" s="26" t="s">
        <v>28</v>
      </c>
      <c r="E102" s="26" t="s">
        <v>28</v>
      </c>
      <c r="F102" s="25" t="s">
        <v>1</v>
      </c>
      <c r="G102" s="27"/>
      <c r="H102" s="27"/>
      <c r="I102" s="27"/>
      <c r="J102" s="27"/>
      <c r="K102" s="27"/>
      <c r="L102" s="27" t="s">
        <v>36</v>
      </c>
      <c r="M102" s="27"/>
      <c r="N102" s="27"/>
      <c r="O102" s="27"/>
      <c r="P102" s="27"/>
      <c r="Q102" s="27" t="s">
        <v>36</v>
      </c>
      <c r="R102" s="27"/>
      <c r="S102" s="27"/>
      <c r="T102" s="27"/>
      <c r="U102" s="27"/>
      <c r="V102" s="63" t="str">
        <f>IF(Table1[[#This Row],[1]]="","","X")</f>
        <v/>
      </c>
      <c r="W102" s="63" t="str">
        <f>IF(AND(Table1[[#This Row],[2]]="",Table1[[#This Row],[4]]=""),"","X")</f>
        <v/>
      </c>
      <c r="X102" s="63" t="str">
        <f>IF(AND(Table1[[#This Row],[3]]="",Table1[[#This Row],[5]]="",Table1[[#This Row],[6]]="",Table1[[#This Row],[7]]="",Table1[[#This Row],[8]]="",Table1[[#This Row],[9]]="",Table1[[#This Row],[10]]="",Table1[[#This Row],[11]]="",Table1[[#This Row],[12]]="",Table1[[#This Row],[13]]="",Table1[[#This Row],[15]]=""),"","X")</f>
        <v>X</v>
      </c>
      <c r="Y102" s="63" t="str">
        <f>IF(Table1[[#This Row],[14]]="","","X")</f>
        <v/>
      </c>
    </row>
    <row r="103" spans="1:25" ht="77.25" x14ac:dyDescent="0.25">
      <c r="A103" s="72" t="s">
        <v>5</v>
      </c>
      <c r="B103" s="25" t="s">
        <v>240</v>
      </c>
      <c r="C103" s="26" t="s">
        <v>241</v>
      </c>
      <c r="D103" s="26" t="s">
        <v>28</v>
      </c>
      <c r="E103" s="26" t="s">
        <v>28</v>
      </c>
      <c r="F103" s="25" t="s">
        <v>1</v>
      </c>
      <c r="G103" s="27"/>
      <c r="H103" s="27" t="s">
        <v>36</v>
      </c>
      <c r="I103" s="27"/>
      <c r="J103" s="27"/>
      <c r="K103" s="27"/>
      <c r="L103" s="27" t="s">
        <v>36</v>
      </c>
      <c r="M103" s="27"/>
      <c r="N103" s="27"/>
      <c r="O103" s="27"/>
      <c r="P103" s="27"/>
      <c r="Q103" s="27"/>
      <c r="R103" s="27"/>
      <c r="S103" s="27"/>
      <c r="T103" s="27"/>
      <c r="U103" s="27"/>
      <c r="V103" s="63" t="str">
        <f>IF(Table1[[#This Row],[1]]="","","X")</f>
        <v/>
      </c>
      <c r="W103" s="63" t="str">
        <f>IF(AND(Table1[[#This Row],[2]]="",Table1[[#This Row],[4]]=""),"","X")</f>
        <v>X</v>
      </c>
      <c r="X103" s="63" t="str">
        <f>IF(AND(Table1[[#This Row],[3]]="",Table1[[#This Row],[5]]="",Table1[[#This Row],[6]]="",Table1[[#This Row],[7]]="",Table1[[#This Row],[8]]="",Table1[[#This Row],[9]]="",Table1[[#This Row],[10]]="",Table1[[#This Row],[11]]="",Table1[[#This Row],[12]]="",Table1[[#This Row],[13]]="",Table1[[#This Row],[15]]=""),"","X")</f>
        <v>X</v>
      </c>
      <c r="Y103" s="63" t="str">
        <f>IF(Table1[[#This Row],[14]]="","","X")</f>
        <v/>
      </c>
    </row>
    <row r="104" spans="1:25" ht="39" x14ac:dyDescent="0.25">
      <c r="A104" s="72" t="s">
        <v>5</v>
      </c>
      <c r="B104" s="25" t="s">
        <v>242</v>
      </c>
      <c r="C104" s="26" t="s">
        <v>243</v>
      </c>
      <c r="D104" s="26" t="s">
        <v>43</v>
      </c>
      <c r="E104" s="26" t="s">
        <v>31</v>
      </c>
      <c r="F104" s="25" t="s">
        <v>1</v>
      </c>
      <c r="G104" s="27"/>
      <c r="H104" s="27"/>
      <c r="I104" s="27"/>
      <c r="J104" s="27"/>
      <c r="K104" s="27"/>
      <c r="L104" s="27"/>
      <c r="M104" s="27"/>
      <c r="N104" s="27"/>
      <c r="O104" s="27"/>
      <c r="P104" s="27"/>
      <c r="Q104" s="27"/>
      <c r="R104" s="27"/>
      <c r="S104" s="27"/>
      <c r="T104" s="27" t="s">
        <v>36</v>
      </c>
      <c r="U104" s="27"/>
      <c r="V104" s="63" t="str">
        <f>IF(Table1[[#This Row],[1]]="","","X")</f>
        <v/>
      </c>
      <c r="W104" s="63" t="str">
        <f>IF(AND(Table1[[#This Row],[2]]="",Table1[[#This Row],[4]]=""),"","X")</f>
        <v/>
      </c>
      <c r="X104" s="63" t="str">
        <f>IF(AND(Table1[[#This Row],[3]]="",Table1[[#This Row],[5]]="",Table1[[#This Row],[6]]="",Table1[[#This Row],[7]]="",Table1[[#This Row],[8]]="",Table1[[#This Row],[9]]="",Table1[[#This Row],[10]]="",Table1[[#This Row],[11]]="",Table1[[#This Row],[12]]="",Table1[[#This Row],[13]]="",Table1[[#This Row],[15]]=""),"","X")</f>
        <v/>
      </c>
      <c r="Y104" s="63" t="str">
        <f>IF(Table1[[#This Row],[14]]="","","X")</f>
        <v>X</v>
      </c>
    </row>
    <row r="105" spans="1:25" ht="26.25" x14ac:dyDescent="0.25">
      <c r="A105" s="72" t="s">
        <v>5</v>
      </c>
      <c r="B105" s="25" t="s">
        <v>244</v>
      </c>
      <c r="C105" s="26" t="s">
        <v>245</v>
      </c>
      <c r="D105" s="26" t="s">
        <v>43</v>
      </c>
      <c r="E105" s="26" t="s">
        <v>31</v>
      </c>
      <c r="F105" s="25" t="s">
        <v>1</v>
      </c>
      <c r="G105" s="27"/>
      <c r="H105" s="27"/>
      <c r="I105" s="27"/>
      <c r="J105" s="27"/>
      <c r="K105" s="27"/>
      <c r="L105" s="27"/>
      <c r="M105" s="27"/>
      <c r="N105" s="27"/>
      <c r="O105" s="27"/>
      <c r="P105" s="27"/>
      <c r="Q105" s="27"/>
      <c r="R105" s="27"/>
      <c r="S105" s="27"/>
      <c r="T105" s="27" t="s">
        <v>36</v>
      </c>
      <c r="U105" s="27"/>
      <c r="V105" s="63" t="str">
        <f>IF(Table1[[#This Row],[1]]="","","X")</f>
        <v/>
      </c>
      <c r="W105" s="63" t="str">
        <f>IF(AND(Table1[[#This Row],[2]]="",Table1[[#This Row],[4]]=""),"","X")</f>
        <v/>
      </c>
      <c r="X105" s="63" t="str">
        <f>IF(AND(Table1[[#This Row],[3]]="",Table1[[#This Row],[5]]="",Table1[[#This Row],[6]]="",Table1[[#This Row],[7]]="",Table1[[#This Row],[8]]="",Table1[[#This Row],[9]]="",Table1[[#This Row],[10]]="",Table1[[#This Row],[11]]="",Table1[[#This Row],[12]]="",Table1[[#This Row],[13]]="",Table1[[#This Row],[15]]=""),"","X")</f>
        <v/>
      </c>
      <c r="Y105" s="63" t="str">
        <f>IF(Table1[[#This Row],[14]]="","","X")</f>
        <v>X</v>
      </c>
    </row>
    <row r="106" spans="1:25" ht="26.25" x14ac:dyDescent="0.25">
      <c r="A106" s="72" t="s">
        <v>5</v>
      </c>
      <c r="B106" s="25" t="s">
        <v>246</v>
      </c>
      <c r="C106" s="26" t="s">
        <v>247</v>
      </c>
      <c r="D106" s="26" t="s">
        <v>28</v>
      </c>
      <c r="E106" s="26" t="s">
        <v>28</v>
      </c>
      <c r="F106" s="25" t="s">
        <v>1</v>
      </c>
      <c r="G106" s="27"/>
      <c r="H106" s="27"/>
      <c r="I106" s="27"/>
      <c r="J106" s="27"/>
      <c r="K106" s="27"/>
      <c r="L106" s="27"/>
      <c r="M106" s="27"/>
      <c r="N106" s="27"/>
      <c r="O106" s="27"/>
      <c r="P106" s="27"/>
      <c r="Q106" s="27"/>
      <c r="R106" s="27"/>
      <c r="S106" s="27"/>
      <c r="T106" s="27"/>
      <c r="U106" s="27"/>
      <c r="V106" s="63" t="str">
        <f>IF(Table1[[#This Row],[1]]="","","X")</f>
        <v/>
      </c>
      <c r="W106" s="63" t="str">
        <f>IF(AND(Table1[[#This Row],[2]]="",Table1[[#This Row],[4]]=""),"","X")</f>
        <v/>
      </c>
      <c r="X106" s="63" t="str">
        <f>IF(AND(Table1[[#This Row],[3]]="",Table1[[#This Row],[5]]="",Table1[[#This Row],[6]]="",Table1[[#This Row],[7]]="",Table1[[#This Row],[8]]="",Table1[[#This Row],[9]]="",Table1[[#This Row],[10]]="",Table1[[#This Row],[11]]="",Table1[[#This Row],[12]]="",Table1[[#This Row],[13]]="",Table1[[#This Row],[15]]=""),"","X")</f>
        <v/>
      </c>
      <c r="Y106" s="63" t="str">
        <f>IF(Table1[[#This Row],[14]]="","","X")</f>
        <v/>
      </c>
    </row>
    <row r="107" spans="1:25" ht="39" x14ac:dyDescent="0.25">
      <c r="A107" s="72" t="s">
        <v>5</v>
      </c>
      <c r="B107" s="25" t="s">
        <v>248</v>
      </c>
      <c r="C107" s="26" t="s">
        <v>249</v>
      </c>
      <c r="D107" s="26" t="s">
        <v>28</v>
      </c>
      <c r="E107" s="26" t="s">
        <v>28</v>
      </c>
      <c r="F107" s="25" t="s">
        <v>1</v>
      </c>
      <c r="G107" s="27"/>
      <c r="H107" s="27"/>
      <c r="I107" s="27" t="s">
        <v>36</v>
      </c>
      <c r="J107" s="27"/>
      <c r="K107" s="27"/>
      <c r="L107" s="27"/>
      <c r="M107" s="27"/>
      <c r="N107" s="27"/>
      <c r="O107" s="27"/>
      <c r="P107" s="27"/>
      <c r="Q107" s="27"/>
      <c r="R107" s="27"/>
      <c r="S107" s="27"/>
      <c r="T107" s="27"/>
      <c r="U107" s="27"/>
      <c r="V107" s="63" t="str">
        <f>IF(Table1[[#This Row],[1]]="","","X")</f>
        <v/>
      </c>
      <c r="W107" s="63" t="str">
        <f>IF(AND(Table1[[#This Row],[2]]="",Table1[[#This Row],[4]]=""),"","X")</f>
        <v/>
      </c>
      <c r="X107" s="63" t="str">
        <f>IF(AND(Table1[[#This Row],[3]]="",Table1[[#This Row],[5]]="",Table1[[#This Row],[6]]="",Table1[[#This Row],[7]]="",Table1[[#This Row],[8]]="",Table1[[#This Row],[9]]="",Table1[[#This Row],[10]]="",Table1[[#This Row],[11]]="",Table1[[#This Row],[12]]="",Table1[[#This Row],[13]]="",Table1[[#This Row],[15]]=""),"","X")</f>
        <v>X</v>
      </c>
      <c r="Y107" s="63" t="str">
        <f>IF(Table1[[#This Row],[14]]="","","X")</f>
        <v/>
      </c>
    </row>
    <row r="108" spans="1:25" ht="64.5" x14ac:dyDescent="0.25">
      <c r="A108" s="76" t="s">
        <v>5</v>
      </c>
      <c r="B108" s="76" t="s">
        <v>276</v>
      </c>
      <c r="C108" s="77" t="s">
        <v>289</v>
      </c>
      <c r="D108" s="77" t="s">
        <v>28</v>
      </c>
      <c r="E108" s="77" t="s">
        <v>28</v>
      </c>
      <c r="F108" s="76" t="s">
        <v>1</v>
      </c>
      <c r="G108" s="75"/>
      <c r="H108" s="75"/>
      <c r="I108" s="75"/>
      <c r="J108" s="75"/>
      <c r="K108" s="75"/>
      <c r="L108" s="75"/>
      <c r="M108" s="75"/>
      <c r="N108" s="75"/>
      <c r="O108" s="75"/>
      <c r="P108" s="75"/>
      <c r="Q108" s="75"/>
      <c r="R108" s="75"/>
      <c r="S108" s="75"/>
      <c r="T108" s="75"/>
      <c r="U108" s="75"/>
      <c r="V108" s="78" t="str">
        <f>IF(Table1[[#This Row],[1]]="","","X")</f>
        <v/>
      </c>
      <c r="W108" s="78" t="str">
        <f>IF(AND(Table1[[#This Row],[2]]="",Table1[[#This Row],[4]]=""),"","X")</f>
        <v/>
      </c>
      <c r="X108" s="78" t="str">
        <f>IF(AND(Table1[[#This Row],[3]]="",Table1[[#This Row],[5]]="",Table1[[#This Row],[6]]="",Table1[[#This Row],[7]]="",Table1[[#This Row],[8]]="",Table1[[#This Row],[9]]="",Table1[[#This Row],[10]]="",Table1[[#This Row],[11]]="",Table1[[#This Row],[12]]="",Table1[[#This Row],[13]]="",Table1[[#This Row],[15]]=""),"","X")</f>
        <v/>
      </c>
      <c r="Y108" s="78" t="str">
        <f>IF(Table1[[#This Row],[14]]="","","X")</f>
        <v/>
      </c>
    </row>
    <row r="109" spans="1:25" ht="51.75" x14ac:dyDescent="0.25">
      <c r="A109" s="76" t="s">
        <v>5</v>
      </c>
      <c r="B109" s="76" t="s">
        <v>277</v>
      </c>
      <c r="C109" s="77" t="s">
        <v>288</v>
      </c>
      <c r="D109" s="77" t="s">
        <v>28</v>
      </c>
      <c r="E109" s="77" t="s">
        <v>28</v>
      </c>
      <c r="F109" s="76" t="s">
        <v>1</v>
      </c>
      <c r="G109" s="75"/>
      <c r="H109" s="75"/>
      <c r="I109" s="75"/>
      <c r="J109" s="75" t="s">
        <v>36</v>
      </c>
      <c r="K109" s="75"/>
      <c r="L109" s="75"/>
      <c r="M109" s="75"/>
      <c r="N109" s="75" t="s">
        <v>36</v>
      </c>
      <c r="O109" s="75"/>
      <c r="P109" s="75"/>
      <c r="Q109" s="75"/>
      <c r="R109" s="75"/>
      <c r="S109" s="75"/>
      <c r="T109" s="75" t="s">
        <v>36</v>
      </c>
      <c r="U109" s="75"/>
      <c r="V109" s="78" t="str">
        <f>IF(Table1[[#This Row],[1]]="","","X")</f>
        <v/>
      </c>
      <c r="W109" s="78" t="str">
        <f>IF(AND(Table1[[#This Row],[2]]="",Table1[[#This Row],[4]]=""),"","X")</f>
        <v>X</v>
      </c>
      <c r="X109" s="78" t="str">
        <f>IF(AND(Table1[[#This Row],[3]]="",Table1[[#This Row],[5]]="",Table1[[#This Row],[6]]="",Table1[[#This Row],[7]]="",Table1[[#This Row],[8]]="",Table1[[#This Row],[9]]="",Table1[[#This Row],[10]]="",Table1[[#This Row],[11]]="",Table1[[#This Row],[12]]="",Table1[[#This Row],[13]]="",Table1[[#This Row],[15]]=""),"","X")</f>
        <v>X</v>
      </c>
      <c r="Y109" s="78" t="str">
        <f>IF(Table1[[#This Row],[14]]="","","X")</f>
        <v>X</v>
      </c>
    </row>
    <row r="110" spans="1:25" ht="26.25" x14ac:dyDescent="0.25">
      <c r="A110" s="76" t="s">
        <v>5</v>
      </c>
      <c r="B110" s="76" t="s">
        <v>278</v>
      </c>
      <c r="C110" s="77" t="s">
        <v>287</v>
      </c>
      <c r="D110" s="77" t="s">
        <v>290</v>
      </c>
      <c r="E110" s="77" t="s">
        <v>31</v>
      </c>
      <c r="F110" s="76" t="s">
        <v>1</v>
      </c>
      <c r="G110" s="75"/>
      <c r="H110" s="75"/>
      <c r="I110" s="75"/>
      <c r="J110" s="75"/>
      <c r="K110" s="75"/>
      <c r="L110" s="75"/>
      <c r="M110" s="75"/>
      <c r="N110" s="75"/>
      <c r="O110" s="75"/>
      <c r="P110" s="75"/>
      <c r="Q110" s="75"/>
      <c r="R110" s="75" t="s">
        <v>36</v>
      </c>
      <c r="S110" s="75"/>
      <c r="T110" s="75"/>
      <c r="U110" s="75"/>
      <c r="V110" s="78" t="str">
        <f>IF(Table1[[#This Row],[1]]="","","X")</f>
        <v/>
      </c>
      <c r="W110" s="78" t="str">
        <f>IF(AND(Table1[[#This Row],[2]]="",Table1[[#This Row],[4]]=""),"","X")</f>
        <v/>
      </c>
      <c r="X110" s="78" t="str">
        <f>IF(AND(Table1[[#This Row],[3]]="",Table1[[#This Row],[5]]="",Table1[[#This Row],[6]]="",Table1[[#This Row],[7]]="",Table1[[#This Row],[8]]="",Table1[[#This Row],[9]]="",Table1[[#This Row],[10]]="",Table1[[#This Row],[11]]="",Table1[[#This Row],[12]]="",Table1[[#This Row],[13]]="",Table1[[#This Row],[15]]=""),"","X")</f>
        <v>X</v>
      </c>
      <c r="Y110" s="78" t="str">
        <f>IF(Table1[[#This Row],[14]]="","","X")</f>
        <v/>
      </c>
    </row>
    <row r="111" spans="1:25" ht="64.5" x14ac:dyDescent="0.25">
      <c r="A111" s="76" t="s">
        <v>5</v>
      </c>
      <c r="B111" s="76" t="s">
        <v>279</v>
      </c>
      <c r="C111" s="77" t="s">
        <v>286</v>
      </c>
      <c r="D111" s="77" t="s">
        <v>28</v>
      </c>
      <c r="E111" s="77" t="s">
        <v>28</v>
      </c>
      <c r="F111" s="76" t="s">
        <v>1</v>
      </c>
      <c r="G111" s="75" t="s">
        <v>36</v>
      </c>
      <c r="H111" s="75"/>
      <c r="I111" s="75"/>
      <c r="J111" s="75"/>
      <c r="K111" s="75" t="s">
        <v>36</v>
      </c>
      <c r="L111" s="75"/>
      <c r="M111" s="75"/>
      <c r="N111" s="75"/>
      <c r="O111" s="75"/>
      <c r="P111" s="75"/>
      <c r="Q111" s="75"/>
      <c r="R111" s="75"/>
      <c r="S111" s="75"/>
      <c r="T111" s="75"/>
      <c r="U111" s="75"/>
      <c r="V111" s="78" t="str">
        <f>IF(Table1[[#This Row],[1]]="","","X")</f>
        <v>X</v>
      </c>
      <c r="W111" s="78" t="str">
        <f>IF(AND(Table1[[#This Row],[2]]="",Table1[[#This Row],[4]]=""),"","X")</f>
        <v/>
      </c>
      <c r="X111" s="78" t="str">
        <f>IF(AND(Table1[[#This Row],[3]]="",Table1[[#This Row],[5]]="",Table1[[#This Row],[6]]="",Table1[[#This Row],[7]]="",Table1[[#This Row],[8]]="",Table1[[#This Row],[9]]="",Table1[[#This Row],[10]]="",Table1[[#This Row],[11]]="",Table1[[#This Row],[12]]="",Table1[[#This Row],[13]]="",Table1[[#This Row],[15]]=""),"","X")</f>
        <v>X</v>
      </c>
      <c r="Y111" s="78" t="str">
        <f>IF(Table1[[#This Row],[14]]="","","X")</f>
        <v/>
      </c>
    </row>
    <row r="112" spans="1:25" ht="26.25" x14ac:dyDescent="0.25">
      <c r="A112" s="76" t="s">
        <v>5</v>
      </c>
      <c r="B112" s="76" t="s">
        <v>280</v>
      </c>
      <c r="C112" s="77" t="s">
        <v>285</v>
      </c>
      <c r="D112" s="77" t="s">
        <v>28</v>
      </c>
      <c r="E112" s="77" t="s">
        <v>28</v>
      </c>
      <c r="F112" s="76" t="s">
        <v>1</v>
      </c>
      <c r="G112" s="75"/>
      <c r="H112" s="75"/>
      <c r="I112" s="75"/>
      <c r="J112" s="75"/>
      <c r="K112" s="75"/>
      <c r="L112" s="75"/>
      <c r="M112" s="75"/>
      <c r="N112" s="75"/>
      <c r="O112" s="75"/>
      <c r="P112" s="75"/>
      <c r="Q112" s="75"/>
      <c r="R112" s="75"/>
      <c r="S112" s="75"/>
      <c r="T112" s="75"/>
      <c r="U112" s="75"/>
      <c r="V112" s="78" t="str">
        <f>IF(Table1[[#This Row],[1]]="","","X")</f>
        <v/>
      </c>
      <c r="W112" s="78" t="str">
        <f>IF(AND(Table1[[#This Row],[2]]="",Table1[[#This Row],[4]]=""),"","X")</f>
        <v/>
      </c>
      <c r="X112" s="78" t="str">
        <f>IF(AND(Table1[[#This Row],[3]]="",Table1[[#This Row],[5]]="",Table1[[#This Row],[6]]="",Table1[[#This Row],[7]]="",Table1[[#This Row],[8]]="",Table1[[#This Row],[9]]="",Table1[[#This Row],[10]]="",Table1[[#This Row],[11]]="",Table1[[#This Row],[12]]="",Table1[[#This Row],[13]]="",Table1[[#This Row],[15]]=""),"","X")</f>
        <v/>
      </c>
      <c r="Y112" s="78" t="str">
        <f>IF(Table1[[#This Row],[14]]="","","X")</f>
        <v/>
      </c>
    </row>
    <row r="113" spans="1:25" ht="51.75" x14ac:dyDescent="0.25">
      <c r="A113" s="76" t="s">
        <v>5</v>
      </c>
      <c r="B113" s="76" t="s">
        <v>281</v>
      </c>
      <c r="C113" s="77" t="s">
        <v>284</v>
      </c>
      <c r="D113" s="77" t="s">
        <v>28</v>
      </c>
      <c r="E113" s="77" t="s">
        <v>28</v>
      </c>
      <c r="F113" s="76" t="s">
        <v>1</v>
      </c>
      <c r="G113" s="75"/>
      <c r="H113" s="75"/>
      <c r="I113" s="75"/>
      <c r="J113" s="75"/>
      <c r="K113" s="75"/>
      <c r="L113" s="75" t="s">
        <v>36</v>
      </c>
      <c r="M113" s="75"/>
      <c r="N113" s="75"/>
      <c r="O113" s="75"/>
      <c r="P113" s="75"/>
      <c r="Q113" s="75"/>
      <c r="R113" s="75"/>
      <c r="S113" s="75"/>
      <c r="T113" s="75"/>
      <c r="U113" s="75"/>
      <c r="V113" s="78" t="str">
        <f>IF(Table1[[#This Row],[1]]="","","X")</f>
        <v/>
      </c>
      <c r="W113" s="78" t="str">
        <f>IF(AND(Table1[[#This Row],[2]]="",Table1[[#This Row],[4]]=""),"","X")</f>
        <v/>
      </c>
      <c r="X113" s="78" t="str">
        <f>IF(AND(Table1[[#This Row],[3]]="",Table1[[#This Row],[5]]="",Table1[[#This Row],[6]]="",Table1[[#This Row],[7]]="",Table1[[#This Row],[8]]="",Table1[[#This Row],[9]]="",Table1[[#This Row],[10]]="",Table1[[#This Row],[11]]="",Table1[[#This Row],[12]]="",Table1[[#This Row],[13]]="",Table1[[#This Row],[15]]=""),"","X")</f>
        <v>X</v>
      </c>
      <c r="Y113" s="78" t="str">
        <f>IF(Table1[[#This Row],[14]]="","","X")</f>
        <v/>
      </c>
    </row>
    <row r="114" spans="1:25" ht="39" x14ac:dyDescent="0.25">
      <c r="A114" s="76" t="s">
        <v>5</v>
      </c>
      <c r="B114" s="76" t="s">
        <v>282</v>
      </c>
      <c r="C114" s="77" t="s">
        <v>283</v>
      </c>
      <c r="D114" s="77" t="s">
        <v>28</v>
      </c>
      <c r="E114" s="77" t="s">
        <v>28</v>
      </c>
      <c r="F114" s="76" t="s">
        <v>1</v>
      </c>
      <c r="G114" s="75"/>
      <c r="H114" s="75" t="s">
        <v>36</v>
      </c>
      <c r="I114" s="75"/>
      <c r="J114" s="75"/>
      <c r="K114" s="75"/>
      <c r="L114" s="75" t="s">
        <v>36</v>
      </c>
      <c r="M114" s="75"/>
      <c r="N114" s="75"/>
      <c r="O114" s="75"/>
      <c r="P114" s="75"/>
      <c r="Q114" s="75"/>
      <c r="R114" s="75"/>
      <c r="S114" s="75"/>
      <c r="T114" s="75"/>
      <c r="U114" s="75"/>
      <c r="V114" s="78" t="str">
        <f>IF(Table1[[#This Row],[1]]="","","X")</f>
        <v/>
      </c>
      <c r="W114" s="78" t="str">
        <f>IF(AND(Table1[[#This Row],[2]]="",Table1[[#This Row],[4]]=""),"","X")</f>
        <v>X</v>
      </c>
      <c r="X114" s="78" t="str">
        <f>IF(AND(Table1[[#This Row],[3]]="",Table1[[#This Row],[5]]="",Table1[[#This Row],[6]]="",Table1[[#This Row],[7]]="",Table1[[#This Row],[8]]="",Table1[[#This Row],[9]]="",Table1[[#This Row],[10]]="",Table1[[#This Row],[11]]="",Table1[[#This Row],[12]]="",Table1[[#This Row],[13]]="",Table1[[#This Row],[15]]=""),"","X")</f>
        <v>X</v>
      </c>
      <c r="Y114" s="78" t="str">
        <f>IF(Table1[[#This Row],[14]]="","","X")</f>
        <v/>
      </c>
    </row>
    <row r="115" spans="1:25" ht="39" x14ac:dyDescent="0.25">
      <c r="A115" s="76" t="s">
        <v>5</v>
      </c>
      <c r="B115" s="76" t="s">
        <v>275</v>
      </c>
      <c r="C115" s="77" t="s">
        <v>274</v>
      </c>
      <c r="D115" s="77" t="s">
        <v>28</v>
      </c>
      <c r="E115" s="77" t="s">
        <v>28</v>
      </c>
      <c r="F115" s="76" t="s">
        <v>1</v>
      </c>
      <c r="G115" s="75"/>
      <c r="H115" s="75" t="s">
        <v>36</v>
      </c>
      <c r="I115" s="75"/>
      <c r="J115" s="75"/>
      <c r="K115" s="75"/>
      <c r="L115" s="75"/>
      <c r="M115" s="75"/>
      <c r="N115" s="75"/>
      <c r="O115" s="75"/>
      <c r="P115" s="75"/>
      <c r="Q115" s="75"/>
      <c r="R115" s="75"/>
      <c r="S115" s="75"/>
      <c r="T115" s="75"/>
      <c r="U115" s="75"/>
      <c r="V115" s="78" t="str">
        <f>IF(Table1[[#This Row],[1]]="","","X")</f>
        <v/>
      </c>
      <c r="W115" s="78" t="str">
        <f>IF(AND(Table1[[#This Row],[2]]="",Table1[[#This Row],[4]]=""),"","X")</f>
        <v>X</v>
      </c>
      <c r="X115" s="78" t="str">
        <f>IF(AND(Table1[[#This Row],[3]]="",Table1[[#This Row],[5]]="",Table1[[#This Row],[6]]="",Table1[[#This Row],[7]]="",Table1[[#This Row],[8]]="",Table1[[#This Row],[9]]="",Table1[[#This Row],[10]]="",Table1[[#This Row],[11]]="",Table1[[#This Row],[12]]="",Table1[[#This Row],[13]]="",Table1[[#This Row],[15]]=""),"","X")</f>
        <v/>
      </c>
      <c r="Y115" s="78" t="str">
        <f>IF(Table1[[#This Row],[14]]="","","X")</f>
        <v/>
      </c>
    </row>
    <row r="116" spans="1:25" ht="51.75" x14ac:dyDescent="0.25">
      <c r="A116" s="76" t="s">
        <v>259</v>
      </c>
      <c r="B116" s="76" t="s">
        <v>291</v>
      </c>
      <c r="C116" s="77" t="s">
        <v>293</v>
      </c>
      <c r="D116" s="77" t="s">
        <v>28</v>
      </c>
      <c r="E116" s="77" t="s">
        <v>28</v>
      </c>
      <c r="F116" s="76" t="s">
        <v>1</v>
      </c>
      <c r="G116" s="75"/>
      <c r="H116" s="75"/>
      <c r="I116" s="75"/>
      <c r="J116" s="75"/>
      <c r="K116" s="75"/>
      <c r="L116" s="75" t="s">
        <v>36</v>
      </c>
      <c r="M116" s="75"/>
      <c r="N116" s="75"/>
      <c r="O116" s="75"/>
      <c r="P116" s="75"/>
      <c r="Q116" s="75"/>
      <c r="R116" s="75"/>
      <c r="S116" s="75"/>
      <c r="T116" s="75"/>
      <c r="U116" s="75"/>
      <c r="V116" s="78" t="str">
        <f>IF(Table1[[#This Row],[1]]="","","X")</f>
        <v/>
      </c>
      <c r="W116" s="78" t="str">
        <f>IF(AND(Table1[[#This Row],[2]]="",Table1[[#This Row],[4]]=""),"","X")</f>
        <v/>
      </c>
      <c r="X116" s="78" t="str">
        <f>IF(AND(Table1[[#This Row],[3]]="",Table1[[#This Row],[5]]="",Table1[[#This Row],[6]]="",Table1[[#This Row],[7]]="",Table1[[#This Row],[8]]="",Table1[[#This Row],[9]]="",Table1[[#This Row],[10]]="",Table1[[#This Row],[11]]="",Table1[[#This Row],[12]]="",Table1[[#This Row],[13]]="",Table1[[#This Row],[15]]=""),"","X")</f>
        <v>X</v>
      </c>
      <c r="Y116" s="78" t="str">
        <f>IF(Table1[[#This Row],[14]]="","","X")</f>
        <v/>
      </c>
    </row>
    <row r="117" spans="1:25" ht="64.5" x14ac:dyDescent="0.25">
      <c r="A117" s="76" t="s">
        <v>259</v>
      </c>
      <c r="B117" s="76" t="s">
        <v>292</v>
      </c>
      <c r="C117" s="77" t="s">
        <v>289</v>
      </c>
      <c r="D117" s="77" t="s">
        <v>28</v>
      </c>
      <c r="E117" s="77" t="s">
        <v>28</v>
      </c>
      <c r="F117" s="76" t="s">
        <v>1</v>
      </c>
      <c r="G117" s="75"/>
      <c r="H117" s="75"/>
      <c r="I117" s="75"/>
      <c r="J117" s="75"/>
      <c r="K117" s="75"/>
      <c r="L117" s="75" t="s">
        <v>36</v>
      </c>
      <c r="M117" s="75"/>
      <c r="N117" s="75"/>
      <c r="O117" s="75"/>
      <c r="P117" s="75"/>
      <c r="Q117" s="75"/>
      <c r="R117" s="75"/>
      <c r="S117" s="75"/>
      <c r="T117" s="75"/>
      <c r="U117" s="75"/>
      <c r="V117" s="78" t="str">
        <f>IF(Table1[[#This Row],[1]]="","","X")</f>
        <v/>
      </c>
      <c r="W117" s="78" t="str">
        <f>IF(AND(Table1[[#This Row],[2]]="",Table1[[#This Row],[4]]=""),"","X")</f>
        <v/>
      </c>
      <c r="X117" s="78" t="str">
        <f>IF(AND(Table1[[#This Row],[3]]="",Table1[[#This Row],[5]]="",Table1[[#This Row],[6]]="",Table1[[#This Row],[7]]="",Table1[[#This Row],[8]]="",Table1[[#This Row],[9]]="",Table1[[#This Row],[10]]="",Table1[[#This Row],[11]]="",Table1[[#This Row],[12]]="",Table1[[#This Row],[13]]="",Table1[[#This Row],[15]]=""),"","X")</f>
        <v>X</v>
      </c>
      <c r="Y117" s="78" t="str">
        <f>IF(Table1[[#This Row],[14]]="","","X")</f>
        <v/>
      </c>
    </row>
  </sheetData>
  <mergeCells count="5">
    <mergeCell ref="A1:C1"/>
    <mergeCell ref="A4:Q4"/>
    <mergeCell ref="A11:Q11"/>
    <mergeCell ref="V18:Y18"/>
    <mergeCell ref="G18:U18"/>
  </mergeCells>
  <pageMargins left="0.25" right="0.25" top="0.75" bottom="0.75" header="0.3" footer="0.3"/>
  <pageSetup scale="68" fitToHeight="0" orientation="landscape" r:id="rId1"/>
  <headerFooter>
    <oddHeader>&amp;CMapping of TAC Goals to Revision Requests</oddHeader>
    <oddFooter>Page &amp;P of &amp;N</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sqref="A1:A3"/>
    </sheetView>
  </sheetViews>
  <sheetFormatPr defaultRowHeight="15" x14ac:dyDescent="0.25"/>
  <sheetData>
    <row r="1" spans="1:1" x14ac:dyDescent="0.25">
      <c r="A1" s="48" t="s">
        <v>0</v>
      </c>
    </row>
    <row r="2" spans="1:1" x14ac:dyDescent="0.25">
      <c r="A2" t="s">
        <v>40</v>
      </c>
    </row>
    <row r="3" spans="1:1" x14ac:dyDescent="0.25">
      <c r="A3" t="s">
        <v>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7"/>
  <sheetViews>
    <sheetView tabSelected="1" zoomScaleNormal="100" workbookViewId="0">
      <selection sqref="A1:C1"/>
    </sheetView>
  </sheetViews>
  <sheetFormatPr defaultRowHeight="15" x14ac:dyDescent="0.25"/>
  <cols>
    <col min="1" max="1" width="19.42578125" customWidth="1"/>
    <col min="2" max="4" width="10.7109375" customWidth="1"/>
    <col min="5" max="5" width="11.140625" customWidth="1"/>
    <col min="6" max="16" width="10.7109375" customWidth="1"/>
    <col min="17" max="17" width="12.140625" customWidth="1"/>
    <col min="18" max="18" width="29.42578125" bestFit="1" customWidth="1"/>
    <col min="19" max="19" width="11.28515625" customWidth="1"/>
    <col min="20" max="22" width="12.140625" bestFit="1" customWidth="1"/>
    <col min="23" max="23" width="11.28515625" bestFit="1" customWidth="1"/>
  </cols>
  <sheetData>
    <row r="1" spans="1:19" ht="21" x14ac:dyDescent="0.25">
      <c r="A1" s="80" t="s">
        <v>163</v>
      </c>
      <c r="B1" s="80"/>
      <c r="C1" s="80"/>
      <c r="D1" s="4"/>
      <c r="E1" s="4"/>
      <c r="F1" s="4"/>
      <c r="G1" s="4"/>
      <c r="H1" s="4"/>
      <c r="I1" s="4"/>
      <c r="J1" s="4"/>
      <c r="K1" s="4"/>
      <c r="L1" s="4"/>
      <c r="M1" s="4"/>
      <c r="N1" s="4"/>
      <c r="O1" s="4"/>
      <c r="P1" s="4"/>
      <c r="Q1" s="4"/>
    </row>
    <row r="2" spans="1:19" x14ac:dyDescent="0.25">
      <c r="A2" s="19" t="s">
        <v>34</v>
      </c>
      <c r="B2" s="19"/>
      <c r="C2" s="19"/>
      <c r="D2" s="19"/>
      <c r="E2" s="19"/>
      <c r="F2" s="19"/>
      <c r="G2" s="19"/>
      <c r="H2" s="19"/>
      <c r="I2" s="19"/>
      <c r="J2" s="19"/>
      <c r="K2" s="19"/>
      <c r="L2" s="19"/>
      <c r="M2" s="19"/>
      <c r="N2" s="19"/>
      <c r="O2" s="19"/>
      <c r="P2" s="19"/>
      <c r="Q2" s="19"/>
      <c r="R2" s="19"/>
      <c r="S2" s="19"/>
    </row>
    <row r="3" spans="1:19" x14ac:dyDescent="0.25">
      <c r="A3" s="19" t="s">
        <v>70</v>
      </c>
      <c r="B3" s="19"/>
      <c r="C3" s="19"/>
      <c r="D3" s="19"/>
      <c r="E3" s="19"/>
      <c r="F3" s="19"/>
      <c r="G3" s="19"/>
      <c r="H3" s="19"/>
      <c r="I3" s="19"/>
      <c r="J3" s="19"/>
      <c r="K3" s="19"/>
      <c r="L3" s="19"/>
      <c r="M3" s="19"/>
      <c r="N3" s="19"/>
      <c r="O3" s="19"/>
      <c r="P3" s="19"/>
      <c r="Q3" s="19"/>
      <c r="R3" s="18"/>
    </row>
    <row r="4" spans="1:19" s="18" customFormat="1" ht="28.5" customHeight="1" x14ac:dyDescent="0.25">
      <c r="A4" s="89" t="s">
        <v>71</v>
      </c>
      <c r="B4" s="89"/>
      <c r="C4" s="89"/>
      <c r="D4" s="89"/>
      <c r="E4" s="89"/>
      <c r="F4" s="89"/>
      <c r="G4" s="89"/>
      <c r="H4" s="89"/>
      <c r="I4" s="89"/>
      <c r="J4" s="89"/>
      <c r="K4" s="89"/>
      <c r="L4" s="89"/>
      <c r="M4" s="89"/>
      <c r="N4" s="89"/>
      <c r="O4" s="89"/>
      <c r="P4" s="89"/>
      <c r="Q4" s="19"/>
    </row>
    <row r="5" spans="1:19" x14ac:dyDescent="0.25">
      <c r="A5" s="19" t="s">
        <v>72</v>
      </c>
      <c r="B5" s="19"/>
      <c r="C5" s="19"/>
      <c r="D5" s="19"/>
      <c r="E5" s="19"/>
      <c r="F5" s="19"/>
      <c r="G5" s="19"/>
      <c r="H5" s="19"/>
      <c r="I5" s="19"/>
      <c r="J5" s="19"/>
      <c r="K5" s="19"/>
      <c r="L5" s="19"/>
      <c r="M5" s="19"/>
      <c r="N5" s="19"/>
      <c r="O5" s="19"/>
      <c r="P5" s="19"/>
      <c r="Q5" s="19"/>
      <c r="R5" s="18"/>
    </row>
    <row r="6" spans="1:19" x14ac:dyDescent="0.25">
      <c r="A6" s="19" t="s">
        <v>73</v>
      </c>
      <c r="B6" s="19"/>
      <c r="C6" s="19"/>
      <c r="D6" s="19"/>
      <c r="E6" s="19"/>
      <c r="F6" s="19"/>
      <c r="G6" s="19"/>
      <c r="H6" s="19"/>
      <c r="I6" s="19"/>
      <c r="J6" s="19"/>
      <c r="K6" s="19"/>
      <c r="L6" s="19"/>
      <c r="M6" s="19"/>
      <c r="N6" s="19"/>
      <c r="O6" s="19"/>
      <c r="P6" s="19"/>
      <c r="Q6" s="19"/>
      <c r="R6" s="18"/>
    </row>
    <row r="7" spans="1:19" x14ac:dyDescent="0.25">
      <c r="A7" s="19" t="s">
        <v>74</v>
      </c>
      <c r="B7" s="19"/>
      <c r="C7" s="19"/>
      <c r="D7" s="19"/>
      <c r="E7" s="19"/>
      <c r="F7" s="19"/>
      <c r="G7" s="19"/>
      <c r="H7" s="19"/>
      <c r="I7" s="19"/>
      <c r="J7" s="19"/>
      <c r="K7" s="19"/>
      <c r="L7" s="19"/>
      <c r="M7" s="19"/>
      <c r="N7" s="19"/>
      <c r="O7" s="19"/>
      <c r="P7" s="19"/>
      <c r="Q7" s="19"/>
      <c r="R7" s="18"/>
    </row>
    <row r="8" spans="1:19" x14ac:dyDescent="0.25">
      <c r="A8" s="19" t="s">
        <v>75</v>
      </c>
      <c r="B8" s="19"/>
      <c r="C8" s="19"/>
      <c r="D8" s="19"/>
      <c r="E8" s="19"/>
      <c r="F8" s="19"/>
      <c r="G8" s="19"/>
      <c r="H8" s="19"/>
      <c r="I8" s="19"/>
      <c r="J8" s="19"/>
      <c r="K8" s="19"/>
      <c r="L8" s="19"/>
      <c r="M8" s="19"/>
      <c r="N8" s="19"/>
      <c r="O8" s="19"/>
      <c r="P8" s="19"/>
      <c r="Q8" s="19"/>
      <c r="R8" s="18"/>
    </row>
    <row r="9" spans="1:19" x14ac:dyDescent="0.25">
      <c r="A9" s="19" t="s">
        <v>76</v>
      </c>
      <c r="B9" s="19"/>
      <c r="C9" s="19"/>
      <c r="D9" s="19"/>
      <c r="E9" s="19"/>
      <c r="F9" s="19"/>
      <c r="G9" s="19"/>
      <c r="H9" s="19"/>
      <c r="I9" s="19"/>
      <c r="J9" s="19"/>
      <c r="K9" s="19"/>
      <c r="L9" s="19"/>
      <c r="M9" s="19"/>
      <c r="N9" s="19"/>
      <c r="O9" s="19"/>
      <c r="P9" s="19"/>
      <c r="Q9" s="19"/>
      <c r="R9" s="19"/>
      <c r="S9" s="19"/>
    </row>
    <row r="10" spans="1:19" x14ac:dyDescent="0.25">
      <c r="A10" s="19" t="s">
        <v>77</v>
      </c>
      <c r="B10" s="19"/>
      <c r="C10" s="19"/>
      <c r="D10" s="19"/>
      <c r="E10" s="19"/>
      <c r="F10" s="19"/>
      <c r="G10" s="19"/>
      <c r="H10" s="19"/>
      <c r="I10" s="19"/>
      <c r="J10" s="19"/>
      <c r="K10" s="19"/>
      <c r="L10" s="19"/>
      <c r="M10" s="19"/>
      <c r="N10" s="19"/>
      <c r="O10" s="19"/>
      <c r="P10" s="19"/>
      <c r="Q10" s="19"/>
      <c r="R10" s="19"/>
      <c r="S10" s="19"/>
    </row>
    <row r="11" spans="1:19" ht="30.75" customHeight="1" x14ac:dyDescent="0.25">
      <c r="A11" s="89" t="s">
        <v>78</v>
      </c>
      <c r="B11" s="89"/>
      <c r="C11" s="89"/>
      <c r="D11" s="89"/>
      <c r="E11" s="89"/>
      <c r="F11" s="89"/>
      <c r="G11" s="89"/>
      <c r="H11" s="89"/>
      <c r="I11" s="89"/>
      <c r="J11" s="89"/>
      <c r="K11" s="89"/>
      <c r="L11" s="89"/>
      <c r="M11" s="89"/>
      <c r="N11" s="89"/>
      <c r="O11" s="89"/>
      <c r="P11" s="89"/>
      <c r="Q11" s="19"/>
      <c r="R11" s="19"/>
      <c r="S11" s="19"/>
    </row>
    <row r="12" spans="1:19" x14ac:dyDescent="0.25">
      <c r="A12" s="19" t="s">
        <v>79</v>
      </c>
      <c r="B12" s="19"/>
      <c r="C12" s="19"/>
      <c r="D12" s="19"/>
      <c r="E12" s="19"/>
      <c r="F12" s="19"/>
      <c r="G12" s="19"/>
      <c r="H12" s="19"/>
      <c r="I12" s="19"/>
      <c r="J12" s="19"/>
      <c r="K12" s="19"/>
      <c r="L12" s="19"/>
      <c r="M12" s="19"/>
      <c r="N12" s="19"/>
      <c r="O12" s="19"/>
      <c r="P12" s="19"/>
      <c r="Q12" s="19"/>
      <c r="R12" s="19"/>
      <c r="S12" s="19"/>
    </row>
    <row r="13" spans="1:19" x14ac:dyDescent="0.25">
      <c r="A13" s="19" t="s">
        <v>80</v>
      </c>
      <c r="B13" s="19"/>
      <c r="C13" s="19"/>
      <c r="D13" s="19"/>
      <c r="E13" s="19"/>
      <c r="F13" s="19"/>
      <c r="G13" s="19"/>
      <c r="H13" s="19"/>
      <c r="I13" s="19"/>
      <c r="J13" s="19"/>
      <c r="K13" s="19"/>
      <c r="L13" s="19"/>
      <c r="M13" s="19"/>
      <c r="N13" s="19"/>
      <c r="O13" s="19"/>
      <c r="P13" s="19"/>
      <c r="Q13" s="19"/>
      <c r="R13" s="19"/>
      <c r="S13" s="19"/>
    </row>
    <row r="14" spans="1:19" x14ac:dyDescent="0.25">
      <c r="A14" s="19" t="s">
        <v>81</v>
      </c>
      <c r="B14" s="19"/>
      <c r="C14" s="19"/>
      <c r="D14" s="19"/>
      <c r="E14" s="19"/>
      <c r="F14" s="19"/>
      <c r="G14" s="19"/>
      <c r="H14" s="19"/>
      <c r="I14" s="19"/>
      <c r="J14" s="19"/>
      <c r="K14" s="19"/>
      <c r="L14" s="19"/>
      <c r="M14" s="19"/>
      <c r="N14" s="19"/>
      <c r="O14" s="19"/>
      <c r="P14" s="19"/>
      <c r="Q14" s="19"/>
      <c r="R14" s="19"/>
      <c r="S14" s="19"/>
    </row>
    <row r="15" spans="1:19" x14ac:dyDescent="0.25">
      <c r="A15" s="19" t="s">
        <v>82</v>
      </c>
      <c r="B15" s="19"/>
      <c r="C15" s="19"/>
      <c r="D15" s="19"/>
      <c r="E15" s="19"/>
      <c r="F15" s="19"/>
      <c r="G15" s="19"/>
      <c r="H15" s="19"/>
      <c r="I15" s="19"/>
      <c r="J15" s="19"/>
      <c r="K15" s="19"/>
      <c r="L15" s="19"/>
      <c r="M15" s="19"/>
      <c r="N15" s="19"/>
      <c r="O15" s="19"/>
      <c r="P15" s="19"/>
      <c r="Q15" s="19"/>
      <c r="R15" s="19"/>
      <c r="S15" s="19"/>
    </row>
    <row r="16" spans="1:19" s="18" customFormat="1" x14ac:dyDescent="0.25">
      <c r="A16" s="19" t="s">
        <v>83</v>
      </c>
      <c r="B16" s="19"/>
      <c r="C16" s="19"/>
      <c r="D16" s="19"/>
      <c r="E16" s="19"/>
      <c r="F16" s="19"/>
      <c r="G16" s="19"/>
      <c r="H16" s="19"/>
      <c r="I16" s="19"/>
      <c r="J16" s="19"/>
      <c r="K16" s="19"/>
      <c r="L16" s="19"/>
      <c r="M16" s="19"/>
      <c r="N16" s="19"/>
      <c r="O16" s="19"/>
      <c r="P16" s="19"/>
      <c r="Q16" s="19"/>
      <c r="R16" s="19"/>
      <c r="S16" s="19"/>
    </row>
    <row r="17" spans="1:17" ht="5.25" customHeight="1" x14ac:dyDescent="0.25">
      <c r="A17" s="10"/>
      <c r="B17" s="10"/>
      <c r="C17" s="10"/>
      <c r="D17" s="10"/>
      <c r="E17" s="10"/>
      <c r="F17" s="10"/>
      <c r="G17" s="10"/>
      <c r="H17" s="10"/>
      <c r="I17" s="10"/>
      <c r="J17" s="10"/>
      <c r="K17" s="10"/>
      <c r="L17" s="10"/>
      <c r="M17" s="10"/>
      <c r="N17" s="10"/>
      <c r="O17" s="10"/>
      <c r="P17" s="10"/>
      <c r="Q17" s="10"/>
    </row>
    <row r="18" spans="1:17" ht="23.25" x14ac:dyDescent="0.35">
      <c r="A18" s="9" t="s">
        <v>25</v>
      </c>
    </row>
    <row r="19" spans="1:17" ht="12.75" customHeight="1" x14ac:dyDescent="0.25"/>
    <row r="20" spans="1:17" x14ac:dyDescent="0.25">
      <c r="A20" s="12" t="s">
        <v>0</v>
      </c>
      <c r="B20" s="17" t="s">
        <v>12</v>
      </c>
    </row>
    <row r="21" spans="1:17" ht="7.5" customHeight="1" x14ac:dyDescent="0.25"/>
    <row r="22" spans="1:17" hidden="1" x14ac:dyDescent="0.25">
      <c r="A22" s="13"/>
      <c r="B22" s="14" t="s">
        <v>26</v>
      </c>
      <c r="C22" s="15"/>
      <c r="D22" s="15"/>
      <c r="E22" s="15"/>
      <c r="F22" s="15"/>
      <c r="G22" s="15"/>
      <c r="H22" s="15"/>
      <c r="I22" s="15"/>
      <c r="J22" s="15"/>
      <c r="K22" s="15"/>
      <c r="L22" s="15"/>
      <c r="M22" s="15"/>
      <c r="N22" s="15"/>
      <c r="O22" s="15"/>
      <c r="P22" s="16"/>
    </row>
    <row r="23" spans="1:17" x14ac:dyDescent="0.25">
      <c r="A23" s="12" t="s">
        <v>3</v>
      </c>
      <c r="B23" s="20" t="s">
        <v>11</v>
      </c>
      <c r="C23" s="20" t="s">
        <v>13</v>
      </c>
      <c r="D23" s="20" t="s">
        <v>14</v>
      </c>
      <c r="E23" s="20" t="s">
        <v>15</v>
      </c>
      <c r="F23" s="20" t="s">
        <v>16</v>
      </c>
      <c r="G23" s="20" t="s">
        <v>17</v>
      </c>
      <c r="H23" s="20" t="s">
        <v>18</v>
      </c>
      <c r="I23" s="20" t="s">
        <v>19</v>
      </c>
      <c r="J23" s="20" t="s">
        <v>20</v>
      </c>
      <c r="K23" s="20" t="s">
        <v>21</v>
      </c>
      <c r="L23" s="20" t="s">
        <v>22</v>
      </c>
      <c r="M23" s="20" t="s">
        <v>23</v>
      </c>
      <c r="N23" s="20" t="s">
        <v>24</v>
      </c>
      <c r="O23" s="79" t="s">
        <v>37</v>
      </c>
      <c r="P23" s="79" t="s">
        <v>90</v>
      </c>
    </row>
    <row r="24" spans="1:17" x14ac:dyDescent="0.25">
      <c r="A24" s="20" t="s">
        <v>6</v>
      </c>
      <c r="B24" s="57"/>
      <c r="C24" s="56">
        <v>4</v>
      </c>
      <c r="D24" s="58"/>
      <c r="E24" s="56"/>
      <c r="F24" s="58"/>
      <c r="G24" s="58">
        <v>1</v>
      </c>
      <c r="H24" s="58"/>
      <c r="I24" s="58"/>
      <c r="J24" s="58"/>
      <c r="K24" s="58"/>
      <c r="L24" s="58"/>
      <c r="M24" s="58"/>
      <c r="N24" s="58">
        <v>1</v>
      </c>
      <c r="O24" s="62">
        <v>1</v>
      </c>
      <c r="P24" s="58"/>
    </row>
    <row r="25" spans="1:17" x14ac:dyDescent="0.25">
      <c r="A25" s="20" t="s">
        <v>5</v>
      </c>
      <c r="B25" s="57">
        <v>3</v>
      </c>
      <c r="C25" s="56">
        <v>9</v>
      </c>
      <c r="D25" s="58">
        <v>2</v>
      </c>
      <c r="E25" s="56">
        <v>5</v>
      </c>
      <c r="F25" s="58">
        <v>3</v>
      </c>
      <c r="G25" s="58">
        <v>16</v>
      </c>
      <c r="H25" s="58"/>
      <c r="I25" s="58">
        <v>1</v>
      </c>
      <c r="J25" s="58">
        <v>2</v>
      </c>
      <c r="K25" s="58">
        <v>3</v>
      </c>
      <c r="L25" s="58">
        <v>4</v>
      </c>
      <c r="M25" s="58">
        <v>3</v>
      </c>
      <c r="N25" s="58">
        <v>2</v>
      </c>
      <c r="O25" s="62">
        <v>12</v>
      </c>
      <c r="P25" s="58">
        <v>1</v>
      </c>
    </row>
    <row r="26" spans="1:17" x14ac:dyDescent="0.25">
      <c r="A26" s="20" t="s">
        <v>8</v>
      </c>
      <c r="B26" s="57"/>
      <c r="C26" s="56">
        <v>4</v>
      </c>
      <c r="D26" s="58">
        <v>1</v>
      </c>
      <c r="E26" s="56">
        <v>1</v>
      </c>
      <c r="F26" s="58"/>
      <c r="G26" s="58">
        <v>3</v>
      </c>
      <c r="H26" s="58"/>
      <c r="I26" s="58"/>
      <c r="J26" s="58"/>
      <c r="K26" s="58"/>
      <c r="L26" s="58"/>
      <c r="M26" s="58"/>
      <c r="N26" s="58"/>
      <c r="O26" s="62">
        <v>1</v>
      </c>
      <c r="P26" s="58"/>
    </row>
    <row r="27" spans="1:17" x14ac:dyDescent="0.25">
      <c r="A27" s="20" t="s">
        <v>7</v>
      </c>
      <c r="B27" s="57">
        <v>1</v>
      </c>
      <c r="C27" s="56"/>
      <c r="D27" s="58">
        <v>1</v>
      </c>
      <c r="E27" s="56"/>
      <c r="F27" s="58"/>
      <c r="G27" s="58"/>
      <c r="H27" s="58"/>
      <c r="I27" s="58"/>
      <c r="J27" s="58">
        <v>1</v>
      </c>
      <c r="K27" s="58"/>
      <c r="L27" s="58"/>
      <c r="M27" s="58"/>
      <c r="N27" s="58"/>
      <c r="O27" s="62"/>
      <c r="P27" s="58"/>
    </row>
    <row r="28" spans="1:17" x14ac:dyDescent="0.25">
      <c r="A28" s="20" t="s">
        <v>9</v>
      </c>
      <c r="B28" s="57"/>
      <c r="C28" s="56"/>
      <c r="D28" s="58"/>
      <c r="E28" s="56"/>
      <c r="F28" s="58"/>
      <c r="G28" s="58">
        <v>3</v>
      </c>
      <c r="H28" s="58"/>
      <c r="I28" s="58"/>
      <c r="J28" s="58"/>
      <c r="K28" s="58"/>
      <c r="L28" s="58"/>
      <c r="M28" s="58"/>
      <c r="N28" s="58"/>
      <c r="O28" s="62">
        <v>1</v>
      </c>
      <c r="P28" s="58"/>
    </row>
    <row r="29" spans="1:17" x14ac:dyDescent="0.25">
      <c r="A29" s="20" t="s">
        <v>33</v>
      </c>
      <c r="B29" s="57"/>
      <c r="C29" s="56"/>
      <c r="D29" s="58"/>
      <c r="E29" s="56"/>
      <c r="F29" s="58"/>
      <c r="G29" s="58"/>
      <c r="H29" s="58"/>
      <c r="I29" s="58"/>
      <c r="J29" s="58">
        <v>1</v>
      </c>
      <c r="K29" s="58">
        <v>1</v>
      </c>
      <c r="L29" s="58"/>
      <c r="M29" s="58"/>
      <c r="N29" s="58"/>
      <c r="O29" s="62"/>
      <c r="P29" s="58"/>
    </row>
    <row r="30" spans="1:17" x14ac:dyDescent="0.25">
      <c r="A30" s="20" t="s">
        <v>38</v>
      </c>
      <c r="B30" s="57"/>
      <c r="C30" s="56"/>
      <c r="D30" s="58"/>
      <c r="E30" s="56"/>
      <c r="F30" s="58">
        <v>2</v>
      </c>
      <c r="G30" s="58"/>
      <c r="H30" s="58"/>
      <c r="I30" s="58"/>
      <c r="J30" s="58"/>
      <c r="K30" s="58"/>
      <c r="L30" s="58"/>
      <c r="M30" s="58"/>
      <c r="N30" s="58"/>
      <c r="O30" s="62"/>
      <c r="P30" s="58"/>
    </row>
    <row r="31" spans="1:17" x14ac:dyDescent="0.25">
      <c r="A31" s="20" t="s">
        <v>42</v>
      </c>
      <c r="B31" s="57"/>
      <c r="C31" s="56"/>
      <c r="D31" s="58">
        <v>4</v>
      </c>
      <c r="E31" s="56">
        <v>1</v>
      </c>
      <c r="F31" s="58"/>
      <c r="G31" s="58">
        <v>1</v>
      </c>
      <c r="H31" s="58"/>
      <c r="I31" s="58"/>
      <c r="J31" s="58"/>
      <c r="K31" s="58"/>
      <c r="L31" s="58"/>
      <c r="M31" s="58"/>
      <c r="N31" s="58"/>
      <c r="O31" s="62"/>
      <c r="P31" s="58"/>
    </row>
    <row r="32" spans="1:17" x14ac:dyDescent="0.25">
      <c r="A32" s="20" t="s">
        <v>259</v>
      </c>
      <c r="B32" s="57"/>
      <c r="C32" s="56">
        <v>1</v>
      </c>
      <c r="D32" s="58"/>
      <c r="E32" s="56"/>
      <c r="F32" s="58"/>
      <c r="G32" s="58">
        <v>5</v>
      </c>
      <c r="H32" s="58"/>
      <c r="I32" s="58"/>
      <c r="J32" s="58"/>
      <c r="K32" s="58"/>
      <c r="L32" s="58"/>
      <c r="M32" s="58">
        <v>1</v>
      </c>
      <c r="N32" s="58"/>
      <c r="O32" s="62"/>
      <c r="P32" s="58"/>
    </row>
    <row r="33" spans="1:16" s="18" customFormat="1" x14ac:dyDescent="0.25">
      <c r="A33" s="20" t="s">
        <v>10</v>
      </c>
      <c r="B33" s="21">
        <v>4</v>
      </c>
      <c r="C33" s="21">
        <v>18</v>
      </c>
      <c r="D33" s="21">
        <v>8</v>
      </c>
      <c r="E33" s="21">
        <v>7</v>
      </c>
      <c r="F33" s="21">
        <v>5</v>
      </c>
      <c r="G33" s="22">
        <v>29</v>
      </c>
      <c r="H33" s="21"/>
      <c r="I33" s="21">
        <v>1</v>
      </c>
      <c r="J33" s="21">
        <v>4</v>
      </c>
      <c r="K33" s="21">
        <v>4</v>
      </c>
      <c r="L33" s="21">
        <v>4</v>
      </c>
      <c r="M33" s="21">
        <v>4</v>
      </c>
      <c r="N33" s="21">
        <v>3</v>
      </c>
      <c r="O33" s="21">
        <v>15</v>
      </c>
      <c r="P33" s="21">
        <v>1</v>
      </c>
    </row>
    <row r="34" spans="1:16" s="18" customFormat="1" x14ac:dyDescent="0.25">
      <c r="A34"/>
      <c r="B34"/>
      <c r="C34"/>
      <c r="D34"/>
      <c r="E34"/>
      <c r="F34"/>
      <c r="G34"/>
      <c r="H34"/>
      <c r="I34"/>
      <c r="J34"/>
      <c r="K34"/>
      <c r="L34"/>
      <c r="M34"/>
      <c r="N34"/>
      <c r="O34"/>
      <c r="P34"/>
    </row>
    <row r="35" spans="1:16" s="18" customFormat="1" ht="5.25" customHeight="1" x14ac:dyDescent="0.25">
      <c r="A35" s="64"/>
      <c r="B35" s="65"/>
      <c r="C35" s="65"/>
      <c r="D35" s="65"/>
      <c r="E35" s="65"/>
      <c r="F35" s="65"/>
      <c r="G35" s="66"/>
      <c r="H35" s="65"/>
      <c r="I35" s="65"/>
      <c r="J35" s="65"/>
      <c r="K35" s="65"/>
      <c r="L35" s="65"/>
      <c r="M35" s="65"/>
      <c r="N35" s="65"/>
      <c r="O35" s="65"/>
      <c r="P35" s="65"/>
    </row>
    <row r="36" spans="1:16" ht="23.25" x14ac:dyDescent="0.35">
      <c r="A36" s="9" t="s">
        <v>32</v>
      </c>
    </row>
    <row r="37" spans="1:16" x14ac:dyDescent="0.25">
      <c r="C37" s="18"/>
      <c r="D37" s="18"/>
      <c r="E37" s="18"/>
      <c r="F37" s="18"/>
      <c r="G37" s="18"/>
      <c r="H37" s="18"/>
      <c r="I37" s="18"/>
      <c r="J37" s="18"/>
      <c r="K37" s="18"/>
      <c r="L37" s="18"/>
      <c r="M37" s="18"/>
      <c r="N37" s="18"/>
    </row>
    <row r="38" spans="1:16" x14ac:dyDescent="0.25">
      <c r="A38" s="53" t="s">
        <v>0</v>
      </c>
      <c r="B38" s="55" t="s">
        <v>12</v>
      </c>
      <c r="C38" s="18"/>
      <c r="D38" s="18"/>
      <c r="E38" s="18"/>
      <c r="F38" s="18"/>
      <c r="G38" s="18"/>
      <c r="H38" s="18"/>
      <c r="I38" s="18"/>
      <c r="J38" s="18"/>
      <c r="K38" s="18"/>
      <c r="L38" s="18"/>
      <c r="M38" s="18"/>
      <c r="N38" s="18"/>
    </row>
    <row r="39" spans="1:16" ht="6" customHeight="1" x14ac:dyDescent="0.25">
      <c r="A39" s="18"/>
      <c r="B39" s="18"/>
      <c r="C39" s="18"/>
      <c r="D39" s="18"/>
      <c r="E39" s="18"/>
      <c r="F39" s="18"/>
      <c r="G39" s="18"/>
      <c r="H39" s="18"/>
      <c r="I39" s="18"/>
      <c r="J39" s="18"/>
      <c r="K39" s="18"/>
      <c r="L39" s="18"/>
      <c r="M39" s="18"/>
      <c r="N39" s="18"/>
    </row>
    <row r="40" spans="1:16" hidden="1" x14ac:dyDescent="0.25">
      <c r="A40" s="20"/>
      <c r="B40" s="53" t="s">
        <v>26</v>
      </c>
      <c r="C40" s="20"/>
      <c r="D40" s="20"/>
      <c r="E40" s="20"/>
      <c r="F40" s="20"/>
      <c r="G40" s="20"/>
      <c r="H40" s="20"/>
      <c r="I40" s="20"/>
      <c r="J40" s="20"/>
      <c r="K40" s="20"/>
      <c r="L40" s="20"/>
      <c r="M40" s="20"/>
      <c r="N40" s="20"/>
      <c r="O40" s="20"/>
      <c r="P40" s="20"/>
    </row>
    <row r="41" spans="1:16" x14ac:dyDescent="0.25">
      <c r="A41" s="53" t="s">
        <v>29</v>
      </c>
      <c r="B41" s="20" t="s">
        <v>11</v>
      </c>
      <c r="C41" s="20" t="s">
        <v>13</v>
      </c>
      <c r="D41" s="20" t="s">
        <v>14</v>
      </c>
      <c r="E41" s="20" t="s">
        <v>15</v>
      </c>
      <c r="F41" s="20" t="s">
        <v>16</v>
      </c>
      <c r="G41" s="20" t="s">
        <v>17</v>
      </c>
      <c r="H41" s="20" t="s">
        <v>18</v>
      </c>
      <c r="I41" s="20" t="s">
        <v>19</v>
      </c>
      <c r="J41" s="20" t="s">
        <v>20</v>
      </c>
      <c r="K41" s="20" t="s">
        <v>21</v>
      </c>
      <c r="L41" s="20" t="s">
        <v>22</v>
      </c>
      <c r="M41" s="20" t="s">
        <v>23</v>
      </c>
      <c r="N41" s="20" t="s">
        <v>24</v>
      </c>
      <c r="O41" s="20" t="s">
        <v>37</v>
      </c>
      <c r="P41" s="20" t="s">
        <v>90</v>
      </c>
    </row>
    <row r="42" spans="1:16" x14ac:dyDescent="0.25">
      <c r="A42" s="20" t="s">
        <v>28</v>
      </c>
      <c r="B42" s="57">
        <v>3</v>
      </c>
      <c r="C42" s="56">
        <v>15</v>
      </c>
      <c r="D42" s="58">
        <v>6</v>
      </c>
      <c r="E42" s="56">
        <v>5</v>
      </c>
      <c r="F42" s="58">
        <v>5</v>
      </c>
      <c r="G42" s="58">
        <v>24</v>
      </c>
      <c r="H42" s="58"/>
      <c r="I42" s="58">
        <v>1</v>
      </c>
      <c r="J42" s="58"/>
      <c r="K42" s="58"/>
      <c r="L42" s="58">
        <v>3</v>
      </c>
      <c r="M42" s="58">
        <v>1</v>
      </c>
      <c r="N42" s="58">
        <v>3</v>
      </c>
      <c r="O42" s="62">
        <v>6</v>
      </c>
      <c r="P42" s="58"/>
    </row>
    <row r="43" spans="1:16" x14ac:dyDescent="0.25">
      <c r="A43" s="20" t="s">
        <v>31</v>
      </c>
      <c r="B43" s="57"/>
      <c r="C43" s="56">
        <v>2</v>
      </c>
      <c r="D43" s="58"/>
      <c r="E43" s="56">
        <v>2</v>
      </c>
      <c r="F43" s="58"/>
      <c r="G43" s="58">
        <v>5</v>
      </c>
      <c r="H43" s="58"/>
      <c r="I43" s="58"/>
      <c r="J43" s="58">
        <v>3</v>
      </c>
      <c r="K43" s="58">
        <v>4</v>
      </c>
      <c r="L43" s="58">
        <v>1</v>
      </c>
      <c r="M43" s="58">
        <v>3</v>
      </c>
      <c r="N43" s="58"/>
      <c r="O43" s="62">
        <v>9</v>
      </c>
      <c r="P43" s="58"/>
    </row>
    <row r="44" spans="1:16" ht="30" x14ac:dyDescent="0.25">
      <c r="A44" s="54" t="s">
        <v>30</v>
      </c>
      <c r="B44" s="57">
        <v>1</v>
      </c>
      <c r="C44" s="56">
        <v>1</v>
      </c>
      <c r="D44" s="58">
        <v>2</v>
      </c>
      <c r="E44" s="56"/>
      <c r="F44" s="58"/>
      <c r="G44" s="58"/>
      <c r="H44" s="58"/>
      <c r="I44" s="58"/>
      <c r="J44" s="58">
        <v>1</v>
      </c>
      <c r="K44" s="58"/>
      <c r="L44" s="58"/>
      <c r="M44" s="58"/>
      <c r="N44" s="58"/>
      <c r="O44" s="62"/>
      <c r="P44" s="58">
        <v>1</v>
      </c>
    </row>
    <row r="45" spans="1:16" x14ac:dyDescent="0.25">
      <c r="A45" s="20" t="s">
        <v>10</v>
      </c>
      <c r="B45" s="21">
        <v>4</v>
      </c>
      <c r="C45" s="21">
        <v>18</v>
      </c>
      <c r="D45" s="21">
        <v>8</v>
      </c>
      <c r="E45" s="21">
        <v>7</v>
      </c>
      <c r="F45" s="21">
        <v>5</v>
      </c>
      <c r="G45" s="22">
        <v>29</v>
      </c>
      <c r="H45" s="21"/>
      <c r="I45" s="21">
        <v>1</v>
      </c>
      <c r="J45" s="21">
        <v>4</v>
      </c>
      <c r="K45" s="21">
        <v>4</v>
      </c>
      <c r="L45" s="21">
        <v>4</v>
      </c>
      <c r="M45" s="21">
        <v>4</v>
      </c>
      <c r="N45" s="21">
        <v>3</v>
      </c>
      <c r="O45" s="21">
        <v>15</v>
      </c>
      <c r="P45" s="21">
        <v>1</v>
      </c>
    </row>
    <row r="47" spans="1:16" ht="15.75" x14ac:dyDescent="0.25">
      <c r="A47" s="35"/>
      <c r="B47" s="35" t="s">
        <v>0</v>
      </c>
    </row>
    <row r="48" spans="1:16" ht="15.75" x14ac:dyDescent="0.25">
      <c r="A48" s="47" t="s">
        <v>63</v>
      </c>
      <c r="B48" s="52" t="s">
        <v>40</v>
      </c>
    </row>
    <row r="49" spans="1:5" ht="31.5" x14ac:dyDescent="0.25">
      <c r="A49" s="44" t="s">
        <v>59</v>
      </c>
      <c r="B49" s="43">
        <f>B67/SUM($B$67:$E$67)</f>
        <v>2.1739130434782608E-2</v>
      </c>
    </row>
    <row r="50" spans="1:5" ht="31.5" x14ac:dyDescent="0.25">
      <c r="A50" s="45" t="s">
        <v>60</v>
      </c>
      <c r="B50" s="43">
        <f>C67/SUM($B$67:$E$67)</f>
        <v>0.2608695652173913</v>
      </c>
    </row>
    <row r="51" spans="1:5" ht="31.5" x14ac:dyDescent="0.25">
      <c r="A51" s="59" t="s">
        <v>61</v>
      </c>
      <c r="B51" s="43">
        <f>D67/SUM($B$67:$E$67)</f>
        <v>0.54347826086956519</v>
      </c>
    </row>
    <row r="52" spans="1:5" ht="31.5" x14ac:dyDescent="0.25">
      <c r="A52" s="46" t="s">
        <v>62</v>
      </c>
      <c r="B52" s="43">
        <f>E67/SUM($B$67:$E$67)</f>
        <v>0.17391304347826086</v>
      </c>
    </row>
    <row r="54" spans="1:5" ht="15.75" x14ac:dyDescent="0.25">
      <c r="A54" s="35"/>
      <c r="B54" s="87" t="s">
        <v>63</v>
      </c>
      <c r="C54" s="88"/>
      <c r="D54" s="88"/>
      <c r="E54" s="88"/>
    </row>
    <row r="55" spans="1:5" ht="38.25" x14ac:dyDescent="0.25">
      <c r="A55" s="36" t="s">
        <v>3</v>
      </c>
      <c r="B55" s="31" t="s">
        <v>59</v>
      </c>
      <c r="C55" s="32" t="s">
        <v>60</v>
      </c>
      <c r="D55" s="60" t="s">
        <v>61</v>
      </c>
      <c r="E55" s="33" t="s">
        <v>62</v>
      </c>
    </row>
    <row r="56" spans="1:5" ht="15.75" x14ac:dyDescent="0.25">
      <c r="A56" s="37" t="s">
        <v>6</v>
      </c>
      <c r="B56" s="38">
        <f>COUNTIFS(Table1[[#All],[Request Type]],Summary!$A56,Table1[[#All],[Status]],Summary!$B$48,Table1[[#All],[Committee Strategic Alignment]],"X")</f>
        <v>0</v>
      </c>
      <c r="C56" s="39">
        <f>COUNTIFS(Table1[[#All],[Request Type]],Summary!$A56,Table1[[#All],[Status]],Summary!$B$48,Table1[[#All],[Operational Reliability]],"X")</f>
        <v>2</v>
      </c>
      <c r="D56" s="61">
        <f>COUNTIFS(Table1[[#All],[Request Type]],Summary!$A56,Table1[[#All],[Status]],Summary!$B$48,Table1[[#All],[Flexible Market Design]],"X")</f>
        <v>0</v>
      </c>
      <c r="E56" s="40">
        <f>COUNTIFS(Table1[[#All],[Request Type]],Summary!$A56,Table1[[#All],[Status]],Summary!$B$48,Table1[[#All],[Data Transparency and Access]],"X")</f>
        <v>0</v>
      </c>
    </row>
    <row r="57" spans="1:5" ht="15.75" x14ac:dyDescent="0.25">
      <c r="A57" s="37" t="s">
        <v>5</v>
      </c>
      <c r="B57" s="38">
        <f>COUNTIFS(Table1[[#All],[Request Type]],Summary!$A57,Table1[[#All],[Status]],Summary!$B$48,Table1[[#All],[Committee Strategic Alignment]],"X")</f>
        <v>0</v>
      </c>
      <c r="C57" s="39">
        <f>COUNTIFS(Table1[[#All],[Request Type]],Summary!$A57,Table1[[#All],[Status]],Summary!$B$48,Table1[[#All],[Operational Reliability]],"X")</f>
        <v>6</v>
      </c>
      <c r="D57" s="61">
        <f>COUNTIFS(Table1[[#All],[Request Type]],Summary!$A57,Table1[[#All],[Status]],Summary!$B$48,Table1[[#All],[Flexible Market Design]],"X")</f>
        <v>11</v>
      </c>
      <c r="E57" s="40">
        <f>COUNTIFS(Table1[[#All],[Request Type]],Summary!$A57,Table1[[#All],[Status]],Summary!$B$48,Table1[[#All],[Data Transparency and Access]],"X")</f>
        <v>7</v>
      </c>
    </row>
    <row r="58" spans="1:5" ht="15.75" x14ac:dyDescent="0.25">
      <c r="A58" s="37" t="s">
        <v>8</v>
      </c>
      <c r="B58" s="38">
        <f>COUNTIFS(Table1[[#All],[Request Type]],Summary!$A58,Table1[[#All],[Status]],Summary!$B$48,Table1[[#All],[Committee Strategic Alignment]],"X")</f>
        <v>0</v>
      </c>
      <c r="C58" s="39">
        <f>COUNTIFS(Table1[[#All],[Request Type]],Summary!$A58,Table1[[#All],[Status]],Summary!$B$48,Table1[[#All],[Operational Reliability]],"X")</f>
        <v>2</v>
      </c>
      <c r="D58" s="61">
        <f>COUNTIFS(Table1[[#All],[Request Type]],Summary!$A58,Table1[[#All],[Status]],Summary!$B$48,Table1[[#All],[Flexible Market Design]],"X")</f>
        <v>3</v>
      </c>
      <c r="E58" s="40">
        <f>COUNTIFS(Table1[[#All],[Request Type]],Summary!$A58,Table1[[#All],[Status]],Summary!$B$48,Table1[[#All],[Data Transparency and Access]],"X")</f>
        <v>0</v>
      </c>
    </row>
    <row r="59" spans="1:5" ht="15.75" x14ac:dyDescent="0.25">
      <c r="A59" s="37" t="s">
        <v>7</v>
      </c>
      <c r="B59" s="38">
        <f>COUNTIFS(Table1[[#All],[Request Type]],Summary!$A59,Table1[[#All],[Status]],Summary!$B$48,Table1[[#All],[Committee Strategic Alignment]],"X")</f>
        <v>1</v>
      </c>
      <c r="C59" s="39">
        <f>COUNTIFS(Table1[[#All],[Request Type]],Summary!$A59,Table1[[#All],[Status]],Summary!$B$48,Table1[[#All],[Operational Reliability]],"X")</f>
        <v>0</v>
      </c>
      <c r="D59" s="61">
        <f>COUNTIFS(Table1[[#All],[Request Type]],Summary!$A59,Table1[[#All],[Status]],Summary!$B$48,Table1[[#All],[Flexible Market Design]],"X")</f>
        <v>1</v>
      </c>
      <c r="E59" s="40">
        <f>COUNTIFS(Table1[[#All],[Request Type]],Summary!$A59,Table1[[#All],[Status]],Summary!$B$48,Table1[[#All],[Data Transparency and Access]],"X")</f>
        <v>0</v>
      </c>
    </row>
    <row r="60" spans="1:5" ht="15.75" x14ac:dyDescent="0.25">
      <c r="A60" s="37" t="s">
        <v>9</v>
      </c>
      <c r="B60" s="38">
        <f>COUNTIFS(Table1[[#All],[Request Type]],Summary!$A60,Table1[[#All],[Status]],Summary!$B$48,Table1[[#All],[Committee Strategic Alignment]],"X")</f>
        <v>0</v>
      </c>
      <c r="C60" s="39">
        <f>COUNTIFS(Table1[[#All],[Request Type]],Summary!$A60,Table1[[#All],[Status]],Summary!$B$48,Table1[[#All],[Operational Reliability]],"X")</f>
        <v>0</v>
      </c>
      <c r="D60" s="61">
        <f>COUNTIFS(Table1[[#All],[Request Type]],Summary!$A60,Table1[[#All],[Status]],Summary!$B$48,Table1[[#All],[Flexible Market Design]],"X")</f>
        <v>3</v>
      </c>
      <c r="E60" s="40">
        <f>COUNTIFS(Table1[[#All],[Request Type]],Summary!$A60,Table1[[#All],[Status]],Summary!$B$48,Table1[[#All],[Data Transparency and Access]],"X")</f>
        <v>1</v>
      </c>
    </row>
    <row r="61" spans="1:5" ht="15.75" x14ac:dyDescent="0.25">
      <c r="A61" s="37" t="s">
        <v>33</v>
      </c>
      <c r="B61" s="38">
        <f>COUNTIFS(Table1[[#All],[Request Type]],Summary!$A61,Table1[[#All],[Status]],Summary!$B$48,Table1[[#All],[Committee Strategic Alignment]],"X")</f>
        <v>0</v>
      </c>
      <c r="C61" s="39">
        <f>COUNTIFS(Table1[[#All],[Request Type]],Summary!$A61,Table1[[#All],[Status]],Summary!$B$48,Table1[[#All],[Operational Reliability]],"X")</f>
        <v>0</v>
      </c>
      <c r="D61" s="61">
        <f>COUNTIFS(Table1[[#All],[Request Type]],Summary!$A61,Table1[[#All],[Status]],Summary!$B$48,Table1[[#All],[Flexible Market Design]],"X")</f>
        <v>0</v>
      </c>
      <c r="E61" s="40">
        <f>COUNTIFS(Table1[[#All],[Request Type]],Summary!$A61,Table1[[#All],[Status]],Summary!$B$48,Table1[[#All],[Data Transparency and Access]],"X")</f>
        <v>0</v>
      </c>
    </row>
    <row r="62" spans="1:5" ht="15.75" x14ac:dyDescent="0.25">
      <c r="A62" s="37" t="s">
        <v>38</v>
      </c>
      <c r="B62" s="38">
        <f>COUNTIFS(Table1[[#All],[Request Type]],Summary!$A62,Table1[[#All],[Status]],Summary!$B$48,Table1[[#All],[Committee Strategic Alignment]],"X")</f>
        <v>0</v>
      </c>
      <c r="C62" s="39">
        <f>COUNTIFS(Table1[[#All],[Request Type]],Summary!$A62,Table1[[#All],[Status]],Summary!$B$48,Table1[[#All],[Operational Reliability]],"X")</f>
        <v>0</v>
      </c>
      <c r="D62" s="61">
        <f>COUNTIFS(Table1[[#All],[Request Type]],Summary!$A62,Table1[[#All],[Status]],Summary!$B$48,Table1[[#All],[Flexible Market Design]],"X")</f>
        <v>2</v>
      </c>
      <c r="E62" s="40">
        <f>COUNTIFS(Table1[[#All],[Request Type]],Summary!$A62,Table1[[#All],[Status]],Summary!$B$48,Table1[[#All],[Data Transparency and Access]],"X")</f>
        <v>0</v>
      </c>
    </row>
    <row r="63" spans="1:5" ht="15.75" x14ac:dyDescent="0.25">
      <c r="A63" s="37" t="s">
        <v>41</v>
      </c>
      <c r="B63" s="38">
        <f>COUNTIFS(Table1[[#All],[Request Type]],Summary!$A63,Table1[[#All],[Status]],Summary!$B$48,Table1[[#All],[Committee Strategic Alignment]],"X")</f>
        <v>0</v>
      </c>
      <c r="C63" s="39">
        <f>COUNTIFS(Table1[[#All],[Request Type]],Summary!$A63,Table1[[#All],[Status]],Summary!$B$48,Table1[[#All],[Operational Reliability]],"X")</f>
        <v>0</v>
      </c>
      <c r="D63" s="61">
        <f>COUNTIFS(Table1[[#All],[Request Type]],Summary!$A63,Table1[[#All],[Status]],Summary!$B$48,Table1[[#All],[Flexible Market Design]],"X")</f>
        <v>0</v>
      </c>
      <c r="E63" s="40">
        <f>COUNTIFS(Table1[[#All],[Request Type]],Summary!$A63,Table1[[#All],[Status]],Summary!$B$48,Table1[[#All],[Data Transparency and Access]],"X")</f>
        <v>0</v>
      </c>
    </row>
    <row r="64" spans="1:5" ht="15.75" x14ac:dyDescent="0.25">
      <c r="A64" s="37" t="s">
        <v>42</v>
      </c>
      <c r="B64" s="38">
        <f>COUNTIFS(Table1[[#All],[Request Type]],Summary!$A64,Table1[[#All],[Status]],Summary!$B$48,Table1[[#All],[Committee Strategic Alignment]],"X")</f>
        <v>0</v>
      </c>
      <c r="C64" s="39">
        <f>COUNTIFS(Table1[[#All],[Request Type]],Summary!$A64,Table1[[#All],[Status]],Summary!$B$48,Table1[[#All],[Operational Reliability]],"X")</f>
        <v>1</v>
      </c>
      <c r="D64" s="61">
        <f>COUNTIFS(Table1[[#All],[Request Type]],Summary!$A64,Table1[[#All],[Status]],Summary!$B$48,Table1[[#All],[Flexible Market Design]],"X")</f>
        <v>3</v>
      </c>
      <c r="E64" s="40">
        <f>COUNTIFS(Table1[[#All],[Request Type]],Summary!$A64,Table1[[#All],[Status]],Summary!$B$48,Table1[[#All],[Data Transparency and Access]],"X")</f>
        <v>0</v>
      </c>
    </row>
    <row r="65" spans="1:6" s="18" customFormat="1" ht="15.75" x14ac:dyDescent="0.25">
      <c r="A65" s="37" t="s">
        <v>259</v>
      </c>
      <c r="B65" s="38">
        <f>COUNTIFS(Table1[[#All],[Request Type]],Summary!$A65,Table1[[#All],[Status]],Summary!$B$48,Table1[[#All],[Committee Strategic Alignment]],"X")</f>
        <v>0</v>
      </c>
      <c r="C65" s="39">
        <f>COUNTIFS(Table1[[#All],[Request Type]],Summary!$A65,Table1[[#All],[Status]],Summary!$B$48,Table1[[#All],[Operational Reliability]],"X")</f>
        <v>1</v>
      </c>
      <c r="D65" s="61">
        <f>COUNTIFS(Table1[[#All],[Request Type]],Summary!$A65,Table1[[#All],[Status]],Summary!$B$48,Table1[[#All],[Flexible Market Design]],"X")</f>
        <v>2</v>
      </c>
      <c r="E65" s="40">
        <f>COUNTIFS(Table1[[#All],[Request Type]],Summary!$A65,Table1[[#All],[Status]],Summary!$B$48,Table1[[#All],[Data Transparency and Access]],"X")</f>
        <v>0</v>
      </c>
    </row>
    <row r="66" spans="1:6" ht="15.75" x14ac:dyDescent="0.25">
      <c r="A66" s="37" t="s">
        <v>44</v>
      </c>
      <c r="B66" s="38">
        <f>COUNTIFS(Table1[[#All],[Request Type]],Summary!$A66,Table1[[#All],[Status]],Summary!$B$48,Table1[[#All],[Committee Strategic Alignment]],"X")</f>
        <v>0</v>
      </c>
      <c r="C66" s="39">
        <f>COUNTIFS(Table1[[#All],[Request Type]],Summary!$A66,Table1[[#All],[Status]],Summary!$B$48,Table1[[#All],[Operational Reliability]],"X")</f>
        <v>0</v>
      </c>
      <c r="D66" s="61">
        <f>COUNTIFS(Table1[[#All],[Request Type]],Summary!$A66,Table1[[#All],[Status]],Summary!$B$48,Table1[[#All],[Flexible Market Design]],"X")</f>
        <v>0</v>
      </c>
      <c r="E66" s="40">
        <f>COUNTIFS(Table1[[#All],[Request Type]],Summary!$A66,Table1[[#All],[Status]],Summary!$B$48,Table1[[#All],[Data Transparency and Access]],"X")</f>
        <v>0</v>
      </c>
    </row>
    <row r="67" spans="1:6" ht="15.75" x14ac:dyDescent="0.25">
      <c r="A67" s="41" t="s">
        <v>64</v>
      </c>
      <c r="B67" s="42">
        <f>SUM(B56:B66)</f>
        <v>1</v>
      </c>
      <c r="C67" s="42">
        <f t="shared" ref="C67:E67" si="0">SUM(C56:C66)</f>
        <v>12</v>
      </c>
      <c r="D67" s="42">
        <f t="shared" si="0"/>
        <v>25</v>
      </c>
      <c r="E67" s="42">
        <f t="shared" si="0"/>
        <v>8</v>
      </c>
      <c r="F67" s="34"/>
    </row>
  </sheetData>
  <mergeCells count="4">
    <mergeCell ref="A1:C1"/>
    <mergeCell ref="B54:E54"/>
    <mergeCell ref="A4:P4"/>
    <mergeCell ref="A11:P11"/>
  </mergeCells>
  <dataValidations count="1">
    <dataValidation type="list" allowBlank="1" showInputMessage="1" showErrorMessage="1" sqref="B48">
      <formula1>Status</formula1>
    </dataValidation>
  </dataValidations>
  <pageMargins left="0.25" right="0.25" top="0.75" bottom="0.75" header="0.3" footer="0.3"/>
  <pageSetup scale="70" fitToHeight="2" orientation="landscape" r:id="rId3"/>
  <rowBreaks count="1" manualBreakCount="1">
    <brk id="45"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Goal vs Request Matrix</vt:lpstr>
      <vt:lpstr>LookUps</vt:lpstr>
      <vt:lpstr>Summary</vt:lpstr>
      <vt:lpstr>Summary!Print_Area</vt:lpstr>
      <vt:lpstr>'Goal vs Request Matrix'!Print_Titles</vt:lpstr>
      <vt:lpstr>Status</vt:lpstr>
    </vt:vector>
  </TitlesOfParts>
  <Company>The Electric Reliability Council of Texas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 Boren</dc:creator>
  <cp:lastModifiedBy>A. Boren</cp:lastModifiedBy>
  <cp:lastPrinted>2017-07-25T20:03:15Z</cp:lastPrinted>
  <dcterms:created xsi:type="dcterms:W3CDTF">2014-07-15T12:43:28Z</dcterms:created>
  <dcterms:modified xsi:type="dcterms:W3CDTF">2018-09-07T14:56:05Z</dcterms:modified>
</cp:coreProperties>
</file>