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Peak Ave Capacity Percentage Files\2018\2018_April Updates\"/>
    </mc:Choice>
  </mc:AlternateContent>
  <bookViews>
    <workbookView xWindow="-15" yWindow="420" windowWidth="28830" windowHeight="7725" tabRatio="596"/>
  </bookViews>
  <sheets>
    <sheet name="Summary" sheetId="17" r:id="rId1"/>
    <sheet name="Graphs" sheetId="21" r:id="rId2"/>
    <sheet name="W17-18-NC" sheetId="40" r:id="rId3"/>
    <sheet name="W17-18-C" sheetId="41" r:id="rId4"/>
  </sheets>
  <calcPr calcId="152511"/>
</workbook>
</file>

<file path=xl/calcChain.xml><?xml version="1.0" encoding="utf-8"?>
<calcChain xmlns="http://schemas.openxmlformats.org/spreadsheetml/2006/main">
  <c r="D35" i="21" l="1"/>
  <c r="E35" i="21"/>
  <c r="B6" i="41"/>
  <c r="C35" i="21"/>
  <c r="F5" i="17" l="1"/>
  <c r="D7" i="17"/>
  <c r="G5" i="17" s="1"/>
  <c r="C7" i="17"/>
  <c r="C4" i="21"/>
  <c r="D4" i="21"/>
  <c r="E4" i="21"/>
  <c r="E26" i="21"/>
  <c r="D26" i="21"/>
  <c r="C26" i="21"/>
  <c r="E13" i="21"/>
  <c r="D13" i="21"/>
  <c r="C13" i="21"/>
  <c r="B6" i="40"/>
  <c r="U5" i="40"/>
  <c r="T5" i="40"/>
  <c r="S5" i="40"/>
  <c r="R5" i="40"/>
  <c r="Q5" i="40"/>
  <c r="P5" i="40"/>
  <c r="O5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</calcChain>
</file>

<file path=xl/sharedStrings.xml><?xml version="1.0" encoding="utf-8"?>
<sst xmlns="http://schemas.openxmlformats.org/spreadsheetml/2006/main" count="106" uniqueCount="75">
  <si>
    <t>SEASON</t>
  </si>
  <si>
    <t>COASTAL</t>
  </si>
  <si>
    <t>NON-COASTAL</t>
  </si>
  <si>
    <t>CAPACITY FACTOR</t>
  </si>
  <si>
    <t>CAPACITY FACTOR AVG</t>
  </si>
  <si>
    <t>Coastal</t>
  </si>
  <si>
    <t>2013/2014</t>
  </si>
  <si>
    <t>2012/2013</t>
  </si>
  <si>
    <t>2011/2012</t>
  </si>
  <si>
    <t>2010/2011</t>
  </si>
  <si>
    <t>2009/2010</t>
  </si>
  <si>
    <t>Year</t>
  </si>
  <si>
    <t>High</t>
  </si>
  <si>
    <t>Low</t>
  </si>
  <si>
    <t>Average</t>
  </si>
  <si>
    <t>Coastal Capacity Factors</t>
  </si>
  <si>
    <t>Non-Coastal Capacity Factors</t>
  </si>
  <si>
    <t>Non-Coastal</t>
  </si>
  <si>
    <t>HOUR</t>
  </si>
  <si>
    <t>WIND HSL (MW)</t>
  </si>
  <si>
    <t>WIND CAPACITY (MW)</t>
  </si>
  <si>
    <t>ERCOT LOAD (MW)</t>
  </si>
  <si>
    <t>Top Twenty Peak Hours for Each year</t>
  </si>
  <si>
    <t>Winter, Non-Coastal</t>
  </si>
  <si>
    <t>Winter, Coastal</t>
  </si>
  <si>
    <t>Winter Peak Ave. Wind Capacity Percentages</t>
  </si>
  <si>
    <t>WINDPEAKPCT Values *</t>
  </si>
  <si>
    <t>2014/2015</t>
  </si>
  <si>
    <t>2015/2016</t>
  </si>
  <si>
    <t>* The methodology for calculating WINDPEAKPCT values is outlined in ERCOT Protocol Section 3.2.6.2.2. See: http://www.ercot.com/content/wcm/current_guides/53528/03-110116_Nodal.doc</t>
  </si>
  <si>
    <t>Winter 2009/2010-2016/2017-C</t>
  </si>
  <si>
    <t>Winter 2009/2010-C</t>
  </si>
  <si>
    <t>Winter 2010/2011-C</t>
  </si>
  <si>
    <t>Winter 2011/2012-C</t>
  </si>
  <si>
    <t>Winter 2012/2013-C</t>
  </si>
  <si>
    <t>Winter 2013/2014-C</t>
  </si>
  <si>
    <t>Winter 2014/2015-C</t>
  </si>
  <si>
    <t>Winter 2015/2016-C</t>
  </si>
  <si>
    <t>Winter 2016/2017-C</t>
  </si>
  <si>
    <t>Winter 2009/2010-NC</t>
  </si>
  <si>
    <t>Winter 2010/2011-NC</t>
  </si>
  <si>
    <t>Winter 2011/2012-NC</t>
  </si>
  <si>
    <t>Winter 2012/2013-NC</t>
  </si>
  <si>
    <t>Winter 2013/2014-NC</t>
  </si>
  <si>
    <t>Winter 2014/2015-NC</t>
  </si>
  <si>
    <t>Winter 2015/2016-NC</t>
  </si>
  <si>
    <t>Winter 2016/2017-NC</t>
  </si>
  <si>
    <t>2016/2017</t>
  </si>
  <si>
    <t>Winter 2017/2018-NC</t>
  </si>
  <si>
    <t>Winter 2017/2018-C</t>
  </si>
  <si>
    <t>WINTER 2017/2018</t>
  </si>
  <si>
    <t>2018-1-2 HE19</t>
  </si>
  <si>
    <t>2018-1-2 HE20</t>
  </si>
  <si>
    <t>2018-1-2 HE21</t>
  </si>
  <si>
    <t>2018-1-3 HE7</t>
  </si>
  <si>
    <t>2018-1-3 HE8</t>
  </si>
  <si>
    <t>2018-1-3 HE9</t>
  </si>
  <si>
    <t>2018-1-16 HE11</t>
  </si>
  <si>
    <t>2018-1-16 HE12</t>
  </si>
  <si>
    <t>2018-1-16 HE13</t>
  </si>
  <si>
    <t>2018-1-16 HE18</t>
  </si>
  <si>
    <t>2018-1-16 HE19</t>
  </si>
  <si>
    <t>2018-1-16 HE20</t>
  </si>
  <si>
    <t>2018-1-16 HE21</t>
  </si>
  <si>
    <t>2018-1-16 HE22</t>
  </si>
  <si>
    <t>2018-1-17 HE6</t>
  </si>
  <si>
    <t>2018-1-17 HE7</t>
  </si>
  <si>
    <t>2018-1-17 HE8</t>
  </si>
  <si>
    <t>2018-1-17 HE9</t>
  </si>
  <si>
    <t>2018-1-17 HE10</t>
  </si>
  <si>
    <t>2018-1-18 HE8</t>
  </si>
  <si>
    <t>Winter 2009/2010-2017/2018-NC</t>
  </si>
  <si>
    <t>2017/2018</t>
  </si>
  <si>
    <t>HISTORICAL WIND CAPACITY CONTRIBUTION - WINTER PEAK SEASON</t>
  </si>
  <si>
    <t>PEAK AVERAGE WIND CAPACITY PERCENTAGES, WINTER PEAK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</si>
</sst>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_);_(* \(#,##0.0\);_(* &quot;-&quot;??_);_(@_)"/>
    <numFmt numFmtId="165" formatCode="0.0%"/>
    <numFmt numFmtId="166" formatCode="[h]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  <scheme val="minor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5" applyNumberFormat="0" applyFont="0" applyAlignment="0" applyProtection="0"/>
    <xf numFmtId="0" fontId="13" fillId="3" borderId="5" applyNumberFormat="0" applyFon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1" applyNumberFormat="1" applyFont="1"/>
    <xf numFmtId="165" fontId="5" fillId="0" borderId="0" xfId="1" applyNumberFormat="1" applyFont="1"/>
    <xf numFmtId="9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165" fontId="7" fillId="0" borderId="0" xfId="1" applyNumberFormat="1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4" fontId="7" fillId="0" borderId="0" xfId="0" applyNumberFormat="1" applyFont="1"/>
    <xf numFmtId="165" fontId="7" fillId="0" borderId="0" xfId="1" applyNumberFormat="1" applyFont="1" applyAlignment="1">
      <alignment horizontal="right"/>
    </xf>
    <xf numFmtId="0" fontId="14" fillId="0" borderId="0" xfId="0" applyFont="1"/>
    <xf numFmtId="49" fontId="14" fillId="0" borderId="0" xfId="1" applyNumberFormat="1" applyFont="1"/>
    <xf numFmtId="9" fontId="14" fillId="0" borderId="1" xfId="1" applyNumberFormat="1" applyFont="1" applyBorder="1"/>
    <xf numFmtId="9" fontId="6" fillId="4" borderId="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66" fontId="0" fillId="0" borderId="0" xfId="0" applyNumberFormat="1"/>
    <xf numFmtId="9" fontId="7" fillId="0" borderId="0" xfId="1" applyFont="1"/>
    <xf numFmtId="1" fontId="0" fillId="0" borderId="0" xfId="0" applyNumberFormat="1"/>
    <xf numFmtId="165" fontId="7" fillId="0" borderId="0" xfId="0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right"/>
    </xf>
    <xf numFmtId="9" fontId="7" fillId="0" borderId="0" xfId="1" applyFont="1" applyFill="1"/>
    <xf numFmtId="165" fontId="7" fillId="0" borderId="0" xfId="1" applyNumberFormat="1" applyFont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109">
    <cellStyle name="Hyperlink 2 10" xfId="4"/>
    <cellStyle name="Hyperlink 2 10 2" xfId="5"/>
    <cellStyle name="Hyperlink 2 11" xfId="6"/>
    <cellStyle name="Hyperlink 2 11 2" xfId="7"/>
    <cellStyle name="Hyperlink 2 12" xfId="8"/>
    <cellStyle name="Hyperlink 2 12 2" xfId="9"/>
    <cellStyle name="Hyperlink 2 13" xfId="10"/>
    <cellStyle name="Hyperlink 2 13 2" xfId="11"/>
    <cellStyle name="Hyperlink 2 14" xfId="12"/>
    <cellStyle name="Hyperlink 2 14 2" xfId="13"/>
    <cellStyle name="Hyperlink 2 15" xfId="14"/>
    <cellStyle name="Hyperlink 2 15 2" xfId="15"/>
    <cellStyle name="Hyperlink 2 16" xfId="16"/>
    <cellStyle name="Hyperlink 2 16 2" xfId="17"/>
    <cellStyle name="Hyperlink 2 17" xfId="18"/>
    <cellStyle name="Hyperlink 2 17 2" xfId="19"/>
    <cellStyle name="Hyperlink 2 18" xfId="20"/>
    <cellStyle name="Hyperlink 2 18 2" xfId="21"/>
    <cellStyle name="Hyperlink 2 19" xfId="22"/>
    <cellStyle name="Hyperlink 2 19 2" xfId="23"/>
    <cellStyle name="Hyperlink 2 2" xfId="24"/>
    <cellStyle name="Hyperlink 2 2 2" xfId="25"/>
    <cellStyle name="Hyperlink 2 20" xfId="26"/>
    <cellStyle name="Hyperlink 2 20 2" xfId="27"/>
    <cellStyle name="Hyperlink 2 21" xfId="28"/>
    <cellStyle name="Hyperlink 2 21 2" xfId="29"/>
    <cellStyle name="Hyperlink 2 22" xfId="30"/>
    <cellStyle name="Hyperlink 2 22 2" xfId="31"/>
    <cellStyle name="Hyperlink 2 23" xfId="32"/>
    <cellStyle name="Hyperlink 2 23 2" xfId="33"/>
    <cellStyle name="Hyperlink 2 24" xfId="34"/>
    <cellStyle name="Hyperlink 2 24 2" xfId="35"/>
    <cellStyle name="Hyperlink 2 25" xfId="36"/>
    <cellStyle name="Hyperlink 2 25 2" xfId="37"/>
    <cellStyle name="Hyperlink 2 26" xfId="38"/>
    <cellStyle name="Hyperlink 2 26 2" xfId="39"/>
    <cellStyle name="Hyperlink 2 27" xfId="40"/>
    <cellStyle name="Hyperlink 2 27 2" xfId="41"/>
    <cellStyle name="Hyperlink 2 3" xfId="42"/>
    <cellStyle name="Hyperlink 2 3 2" xfId="43"/>
    <cellStyle name="Hyperlink 2 4" xfId="44"/>
    <cellStyle name="Hyperlink 2 4 2" xfId="45"/>
    <cellStyle name="Hyperlink 2 5" xfId="46"/>
    <cellStyle name="Hyperlink 2 5 2" xfId="47"/>
    <cellStyle name="Hyperlink 2 6" xfId="48"/>
    <cellStyle name="Hyperlink 2 6 2" xfId="49"/>
    <cellStyle name="Hyperlink 2 7" xfId="50"/>
    <cellStyle name="Hyperlink 2 7 2" xfId="51"/>
    <cellStyle name="Hyperlink 2 8" xfId="52"/>
    <cellStyle name="Hyperlink 2 8 2" xfId="53"/>
    <cellStyle name="Hyperlink 2 9" xfId="54"/>
    <cellStyle name="Hyperlink 2 9 2" xfId="55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2"/>
    <cellStyle name="Normal 2 2" xfId="3"/>
    <cellStyle name="Normal 2 2 2" xfId="66"/>
    <cellStyle name="Normal 2 3" xfId="67"/>
    <cellStyle name="Normal 2 4" xfId="68"/>
    <cellStyle name="Normal 2 5" xfId="69"/>
    <cellStyle name="Normal 2 6" xfId="108"/>
    <cellStyle name="Normal 2_2014 HSL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81"/>
    <cellStyle name="Normal 30" xfId="82"/>
    <cellStyle name="Normal 31" xfId="83"/>
    <cellStyle name="Normal 32" xfId="84"/>
    <cellStyle name="Normal 33" xfId="85"/>
    <cellStyle name="Normal 34" xfId="86"/>
    <cellStyle name="Normal 35" xfId="87"/>
    <cellStyle name="Normal 36" xfId="88"/>
    <cellStyle name="Normal 37" xfId="89"/>
    <cellStyle name="Normal 38" xfId="90"/>
    <cellStyle name="Normal 39" xfId="91"/>
    <cellStyle name="Normal 4" xfId="92"/>
    <cellStyle name="Normal 40" xfId="93"/>
    <cellStyle name="Normal 41" xfId="94"/>
    <cellStyle name="Normal 42" xfId="95"/>
    <cellStyle name="Normal 43" xfId="96"/>
    <cellStyle name="Normal 5" xfId="97"/>
    <cellStyle name="Normal 6" xfId="98"/>
    <cellStyle name="Normal 7" xfId="99"/>
    <cellStyle name="Normal 8" xfId="100"/>
    <cellStyle name="Normal 9" xfId="101"/>
    <cellStyle name="Note 2" xfId="102"/>
    <cellStyle name="Note 2 2" xfId="103"/>
    <cellStyle name="Percent" xfId="1" builtinId="5"/>
    <cellStyle name="Percent 2" xfId="104"/>
    <cellStyle name="Percent 2 2" xfId="105"/>
    <cellStyle name="Percent 3" xfId="106"/>
    <cellStyle name="Percent 4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ERCOT Non-Coastal</a:t>
            </a:r>
            <a:r>
              <a:rPr lang="en-US" sz="1050" b="0" baseline="0"/>
              <a:t> </a:t>
            </a:r>
            <a:r>
              <a:rPr lang="en-US" sz="1050" b="0"/>
              <a:t>Wind - Historical Winter Capacity Factors - Top 20 Hours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Graphs!$B$4:$B$13</c:f>
              <c:strCache>
                <c:ptCount val="10"/>
                <c:pt idx="0">
                  <c:v>Winter 2009/2010-2017/2018-NC</c:v>
                </c:pt>
                <c:pt idx="1">
                  <c:v>Winter 2009/2010-NC</c:v>
                </c:pt>
                <c:pt idx="2">
                  <c:v>Winter 2010/2011-NC</c:v>
                </c:pt>
                <c:pt idx="3">
                  <c:v>Winter 2011/2012-NC</c:v>
                </c:pt>
                <c:pt idx="4">
                  <c:v>Winter 2012/2013-NC</c:v>
                </c:pt>
                <c:pt idx="5">
                  <c:v>Winter 2013/2014-NC</c:v>
                </c:pt>
                <c:pt idx="6">
                  <c:v>Winter 2014/2015-NC</c:v>
                </c:pt>
                <c:pt idx="7">
                  <c:v>Winter 2015/2016-NC</c:v>
                </c:pt>
                <c:pt idx="8">
                  <c:v>Winter 2016/2017-NC</c:v>
                </c:pt>
                <c:pt idx="9">
                  <c:v>Winter 2017/2018-NC</c:v>
                </c:pt>
              </c:strCache>
            </c:strRef>
          </c:cat>
          <c:val>
            <c:numRef>
              <c:f>Graphs!$C$4:$C$13</c:f>
              <c:numCache>
                <c:formatCode>0.0%</c:formatCode>
                <c:ptCount val="10"/>
                <c:pt idx="0">
                  <c:v>0.7907683551102711</c:v>
                </c:pt>
                <c:pt idx="1">
                  <c:v>0.29904311091591762</c:v>
                </c:pt>
                <c:pt idx="2">
                  <c:v>0.49309555279583817</c:v>
                </c:pt>
                <c:pt idx="3">
                  <c:v>0.58349390645586319</c:v>
                </c:pt>
                <c:pt idx="4">
                  <c:v>0.42051358141927309</c:v>
                </c:pt>
                <c:pt idx="5">
                  <c:v>0.56691868983775229</c:v>
                </c:pt>
                <c:pt idx="6">
                  <c:v>0.46581361417600042</c:v>
                </c:pt>
                <c:pt idx="7">
                  <c:v>0.7907683551102711</c:v>
                </c:pt>
                <c:pt idx="8" formatCode="0%">
                  <c:v>0.37943513997248435</c:v>
                </c:pt>
                <c:pt idx="9" formatCode="0%">
                  <c:v>0.4300248119967483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Graphs!$B$4:$B$13</c:f>
              <c:strCache>
                <c:ptCount val="10"/>
                <c:pt idx="0">
                  <c:v>Winter 2009/2010-2017/2018-NC</c:v>
                </c:pt>
                <c:pt idx="1">
                  <c:v>Winter 2009/2010-NC</c:v>
                </c:pt>
                <c:pt idx="2">
                  <c:v>Winter 2010/2011-NC</c:v>
                </c:pt>
                <c:pt idx="3">
                  <c:v>Winter 2011/2012-NC</c:v>
                </c:pt>
                <c:pt idx="4">
                  <c:v>Winter 2012/2013-NC</c:v>
                </c:pt>
                <c:pt idx="5">
                  <c:v>Winter 2013/2014-NC</c:v>
                </c:pt>
                <c:pt idx="6">
                  <c:v>Winter 2014/2015-NC</c:v>
                </c:pt>
                <c:pt idx="7">
                  <c:v>Winter 2015/2016-NC</c:v>
                </c:pt>
                <c:pt idx="8">
                  <c:v>Winter 2016/2017-NC</c:v>
                </c:pt>
                <c:pt idx="9">
                  <c:v>Winter 2017/2018-NC</c:v>
                </c:pt>
              </c:strCache>
            </c:strRef>
          </c:cat>
          <c:val>
            <c:numRef>
              <c:f>Graphs!$D$4:$D$13</c:f>
              <c:numCache>
                <c:formatCode>0.0%</c:formatCode>
                <c:ptCount val="10"/>
                <c:pt idx="0">
                  <c:v>2.2599640922307787E-3</c:v>
                </c:pt>
                <c:pt idx="1">
                  <c:v>5.6321866306253167E-3</c:v>
                </c:pt>
                <c:pt idx="2">
                  <c:v>1.1248385278500342E-2</c:v>
                </c:pt>
                <c:pt idx="3">
                  <c:v>6.8060359025032977E-2</c:v>
                </c:pt>
                <c:pt idx="4">
                  <c:v>7.7593131145270763E-2</c:v>
                </c:pt>
                <c:pt idx="5">
                  <c:v>8.010288707140838E-3</c:v>
                </c:pt>
                <c:pt idx="6">
                  <c:v>2.2599640922307787E-3</c:v>
                </c:pt>
                <c:pt idx="7">
                  <c:v>3.3340777978459038E-2</c:v>
                </c:pt>
                <c:pt idx="8" formatCode="0%">
                  <c:v>6.1618088277801096E-2</c:v>
                </c:pt>
                <c:pt idx="9" formatCode="0%">
                  <c:v>7.096503309665865E-2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Graphs!$B$4:$B$13</c:f>
              <c:strCache>
                <c:ptCount val="10"/>
                <c:pt idx="0">
                  <c:v>Winter 2009/2010-2017/2018-NC</c:v>
                </c:pt>
                <c:pt idx="1">
                  <c:v>Winter 2009/2010-NC</c:v>
                </c:pt>
                <c:pt idx="2">
                  <c:v>Winter 2010/2011-NC</c:v>
                </c:pt>
                <c:pt idx="3">
                  <c:v>Winter 2011/2012-NC</c:v>
                </c:pt>
                <c:pt idx="4">
                  <c:v>Winter 2012/2013-NC</c:v>
                </c:pt>
                <c:pt idx="5">
                  <c:v>Winter 2013/2014-NC</c:v>
                </c:pt>
                <c:pt idx="6">
                  <c:v>Winter 2014/2015-NC</c:v>
                </c:pt>
                <c:pt idx="7">
                  <c:v>Winter 2015/2016-NC</c:v>
                </c:pt>
                <c:pt idx="8">
                  <c:v>Winter 2016/2017-NC</c:v>
                </c:pt>
                <c:pt idx="9">
                  <c:v>Winter 2017/2018-NC</c:v>
                </c:pt>
              </c:strCache>
            </c:strRef>
          </c:cat>
          <c:val>
            <c:numRef>
              <c:f>Graphs!$E$4:$E$13</c:f>
              <c:numCache>
                <c:formatCode>0.0%</c:formatCode>
                <c:ptCount val="10"/>
                <c:pt idx="0">
                  <c:v>0.19710554746147638</c:v>
                </c:pt>
                <c:pt idx="1">
                  <c:v>0.17854608620047629</c:v>
                </c:pt>
                <c:pt idx="2">
                  <c:v>0.23759799236782317</c:v>
                </c:pt>
                <c:pt idx="3">
                  <c:v>0.2053475719253573</c:v>
                </c:pt>
                <c:pt idx="4">
                  <c:v>0.17005799552891371</c:v>
                </c:pt>
                <c:pt idx="5">
                  <c:v>0.1748299768233243</c:v>
                </c:pt>
                <c:pt idx="6">
                  <c:v>0.11364289283734244</c:v>
                </c:pt>
                <c:pt idx="7">
                  <c:v>0.29543103200053822</c:v>
                </c:pt>
                <c:pt idx="8" formatCode="0%">
                  <c:v>0.19526611867810523</c:v>
                </c:pt>
                <c:pt idx="9" formatCode="0%">
                  <c:v>0.20323026079140677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116917184"/>
        <c:axId val="1116919536"/>
      </c:stockChart>
      <c:catAx>
        <c:axId val="111691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919536"/>
        <c:crosses val="autoZero"/>
        <c:auto val="1"/>
        <c:lblAlgn val="ctr"/>
        <c:lblOffset val="100"/>
        <c:noMultiLvlLbl val="0"/>
      </c:catAx>
      <c:valAx>
        <c:axId val="11169195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691718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ERCOT Coastal</a:t>
            </a:r>
            <a:r>
              <a:rPr lang="en-US" sz="1050" b="0" baseline="0"/>
              <a:t> </a:t>
            </a:r>
            <a:r>
              <a:rPr lang="en-US" sz="1050" b="0"/>
              <a:t>Wind - Historical Winter Capacity Factors - Top 20 Hours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Graphs!$C$25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Graphs!$B$26:$B$35</c:f>
              <c:strCache>
                <c:ptCount val="10"/>
                <c:pt idx="0">
                  <c:v>Winter 2009/2010-2016/2017-C</c:v>
                </c:pt>
                <c:pt idx="1">
                  <c:v>Winter 2009/2010-C</c:v>
                </c:pt>
                <c:pt idx="2">
                  <c:v>Winter 2010/2011-C</c:v>
                </c:pt>
                <c:pt idx="3">
                  <c:v>Winter 2011/2012-C</c:v>
                </c:pt>
                <c:pt idx="4">
                  <c:v>Winter 2012/2013-C</c:v>
                </c:pt>
                <c:pt idx="5">
                  <c:v>Winter 2013/2014-C</c:v>
                </c:pt>
                <c:pt idx="6">
                  <c:v>Winter 2014/2015-C</c:v>
                </c:pt>
                <c:pt idx="7">
                  <c:v>Winter 2015/2016-C</c:v>
                </c:pt>
                <c:pt idx="8">
                  <c:v>Winter 2016/2017-C</c:v>
                </c:pt>
                <c:pt idx="9">
                  <c:v>Winter 2017/2018-C</c:v>
                </c:pt>
              </c:strCache>
            </c:strRef>
          </c:cat>
          <c:val>
            <c:numRef>
              <c:f>Graphs!$C$26:$C$35</c:f>
              <c:numCache>
                <c:formatCode>0.0%</c:formatCode>
                <c:ptCount val="10"/>
                <c:pt idx="0">
                  <c:v>0.97172424573373417</c:v>
                </c:pt>
                <c:pt idx="1">
                  <c:v>#N/A</c:v>
                </c:pt>
                <c:pt idx="2">
                  <c:v>0.97172424573373417</c:v>
                </c:pt>
                <c:pt idx="3">
                  <c:v>0.40079570560618616</c:v>
                </c:pt>
                <c:pt idx="4">
                  <c:v>0.44264191047761942</c:v>
                </c:pt>
                <c:pt idx="5">
                  <c:v>0.89301278517235072</c:v>
                </c:pt>
                <c:pt idx="6">
                  <c:v>0.82393568222364255</c:v>
                </c:pt>
                <c:pt idx="7">
                  <c:v>0.7667463145124338</c:v>
                </c:pt>
                <c:pt idx="8" formatCode="0%">
                  <c:v>0.96299675807423668</c:v>
                </c:pt>
                <c:pt idx="9" formatCode="0%">
                  <c:v>0.87645426284566752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Graphs!$D$25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Graphs!$B$26:$B$35</c:f>
              <c:strCache>
                <c:ptCount val="10"/>
                <c:pt idx="0">
                  <c:v>Winter 2009/2010-2016/2017-C</c:v>
                </c:pt>
                <c:pt idx="1">
                  <c:v>Winter 2009/2010-C</c:v>
                </c:pt>
                <c:pt idx="2">
                  <c:v>Winter 2010/2011-C</c:v>
                </c:pt>
                <c:pt idx="3">
                  <c:v>Winter 2011/2012-C</c:v>
                </c:pt>
                <c:pt idx="4">
                  <c:v>Winter 2012/2013-C</c:v>
                </c:pt>
                <c:pt idx="5">
                  <c:v>Winter 2013/2014-C</c:v>
                </c:pt>
                <c:pt idx="6">
                  <c:v>Winter 2014/2015-C</c:v>
                </c:pt>
                <c:pt idx="7">
                  <c:v>Winter 2015/2016-C</c:v>
                </c:pt>
                <c:pt idx="8">
                  <c:v>Winter 2016/2017-C</c:v>
                </c:pt>
                <c:pt idx="9">
                  <c:v>Winter 2017/2018-C</c:v>
                </c:pt>
              </c:strCache>
            </c:strRef>
          </c:cat>
          <c:val>
            <c:numRef>
              <c:f>Graphs!$D$26:$D$35</c:f>
              <c:numCache>
                <c:formatCode>0.0%</c:formatCode>
                <c:ptCount val="10"/>
                <c:pt idx="0">
                  <c:v>1.6086716376691526E-2</c:v>
                </c:pt>
                <c:pt idx="1">
                  <c:v>#N/A</c:v>
                </c:pt>
                <c:pt idx="2">
                  <c:v>0.19113785039140807</c:v>
                </c:pt>
                <c:pt idx="3">
                  <c:v>1.6086716376691526E-2</c:v>
                </c:pt>
                <c:pt idx="4">
                  <c:v>0.19495498874718681</c:v>
                </c:pt>
                <c:pt idx="5">
                  <c:v>7.2864981229161782E-2</c:v>
                </c:pt>
                <c:pt idx="6">
                  <c:v>3.5587812731795336E-2</c:v>
                </c:pt>
                <c:pt idx="7">
                  <c:v>7.7846691354723968E-2</c:v>
                </c:pt>
                <c:pt idx="8" formatCode="0%">
                  <c:v>0.47636005241106216</c:v>
                </c:pt>
                <c:pt idx="9" formatCode="0%">
                  <c:v>0.22897466767424327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Graphs!$E$25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Graphs!$B$26:$B$35</c:f>
              <c:strCache>
                <c:ptCount val="10"/>
                <c:pt idx="0">
                  <c:v>Winter 2009/2010-2016/2017-C</c:v>
                </c:pt>
                <c:pt idx="1">
                  <c:v>Winter 2009/2010-C</c:v>
                </c:pt>
                <c:pt idx="2">
                  <c:v>Winter 2010/2011-C</c:v>
                </c:pt>
                <c:pt idx="3">
                  <c:v>Winter 2011/2012-C</c:v>
                </c:pt>
                <c:pt idx="4">
                  <c:v>Winter 2012/2013-C</c:v>
                </c:pt>
                <c:pt idx="5">
                  <c:v>Winter 2013/2014-C</c:v>
                </c:pt>
                <c:pt idx="6">
                  <c:v>Winter 2014/2015-C</c:v>
                </c:pt>
                <c:pt idx="7">
                  <c:v>Winter 2015/2016-C</c:v>
                </c:pt>
                <c:pt idx="8">
                  <c:v>Winter 2016/2017-C</c:v>
                </c:pt>
                <c:pt idx="9">
                  <c:v>Winter 2017/2018-C</c:v>
                </c:pt>
              </c:strCache>
            </c:strRef>
          </c:cat>
          <c:val>
            <c:numRef>
              <c:f>Graphs!$E$26:$E$35</c:f>
              <c:numCache>
                <c:formatCode>0.0%</c:formatCode>
                <c:ptCount val="10"/>
                <c:pt idx="0">
                  <c:v>0.43146966407284704</c:v>
                </c:pt>
                <c:pt idx="1">
                  <c:v>#N/A</c:v>
                </c:pt>
                <c:pt idx="2">
                  <c:v>0.50342203636869765</c:v>
                </c:pt>
                <c:pt idx="3">
                  <c:v>0.15738835824145472</c:v>
                </c:pt>
                <c:pt idx="4">
                  <c:v>0.32465499187296831</c:v>
                </c:pt>
                <c:pt idx="5">
                  <c:v>0.43660053094368295</c:v>
                </c:pt>
                <c:pt idx="6">
                  <c:v>0.4228495190188119</c:v>
                </c:pt>
                <c:pt idx="7">
                  <c:v>0.27016577161186001</c:v>
                </c:pt>
                <c:pt idx="8" formatCode="0%">
                  <c:v>0.8178599602731369</c:v>
                </c:pt>
                <c:pt idx="9" formatCode="0%">
                  <c:v>0.51881614425216394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116922672"/>
        <c:axId val="1116922280"/>
      </c:stockChart>
      <c:catAx>
        <c:axId val="111692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922280"/>
        <c:crosses val="autoZero"/>
        <c:auto val="1"/>
        <c:lblAlgn val="ctr"/>
        <c:lblOffset val="100"/>
        <c:noMultiLvlLbl val="0"/>
      </c:catAx>
      <c:valAx>
        <c:axId val="111692228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692267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9525</xdr:rowOff>
    </xdr:from>
    <xdr:to>
      <xdr:col>15</xdr:col>
      <xdr:colOff>266700</xdr:colOff>
      <xdr:row>21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295274</xdr:colOff>
      <xdr:row>23</xdr:row>
      <xdr:rowOff>171450</xdr:rowOff>
    </xdr:from>
    <xdr:to>
      <xdr:col>15</xdr:col>
      <xdr:colOff>285749</xdr:colOff>
      <xdr:row>44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4" style="8" customWidth="1"/>
    <col min="2" max="3" width="13.42578125" style="8" customWidth="1"/>
    <col min="4" max="4" width="13.7109375" style="8" customWidth="1"/>
    <col min="5" max="5" width="4.28515625" style="8" customWidth="1"/>
    <col min="6" max="6" width="19.7109375" style="8" bestFit="1" customWidth="1"/>
    <col min="7" max="7" width="17.42578125" style="8" customWidth="1"/>
    <col min="8" max="16384" width="9.140625" style="8"/>
  </cols>
  <sheetData>
    <row r="1" spans="2:25" x14ac:dyDescent="0.25">
      <c r="B1" s="18" t="s">
        <v>74</v>
      </c>
    </row>
    <row r="3" spans="2:25" x14ac:dyDescent="0.25">
      <c r="F3" s="19" t="s">
        <v>26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15" customHeight="1" x14ac:dyDescent="0.25">
      <c r="B4" s="31" t="s">
        <v>25</v>
      </c>
      <c r="C4" s="32"/>
      <c r="D4" s="33"/>
      <c r="F4" s="10" t="s">
        <v>23</v>
      </c>
      <c r="G4" s="10" t="s">
        <v>24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25" x14ac:dyDescent="0.25">
      <c r="B5" s="31" t="s">
        <v>22</v>
      </c>
      <c r="C5" s="32"/>
      <c r="D5" s="33"/>
      <c r="F5" s="20">
        <f>AVERAGE(C$7:C15)</f>
        <v>0.19710554746147638</v>
      </c>
      <c r="G5" s="20">
        <f>AVERAGE(D$7:D14)</f>
        <v>0.43146966407284693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x14ac:dyDescent="0.25">
      <c r="B6" s="10" t="s">
        <v>11</v>
      </c>
      <c r="C6" s="11" t="s">
        <v>17</v>
      </c>
      <c r="D6" s="11" t="s">
        <v>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x14ac:dyDescent="0.25">
      <c r="B7" s="12" t="s">
        <v>72</v>
      </c>
      <c r="C7" s="6">
        <f>'W17-18-NC'!B6</f>
        <v>0.2032302607914068</v>
      </c>
      <c r="D7" s="6">
        <f>'W17-18-C'!B6</f>
        <v>0.51881614425216394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x14ac:dyDescent="0.25">
      <c r="B8" s="12" t="s">
        <v>47</v>
      </c>
      <c r="C8" s="6">
        <v>0.19526611867810525</v>
      </c>
      <c r="D8" s="6">
        <v>0.81785996027313657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ht="14.45" customHeight="1" x14ac:dyDescent="0.25">
      <c r="B9" s="12" t="s">
        <v>28</v>
      </c>
      <c r="C9" s="6">
        <v>0.29543103200053838</v>
      </c>
      <c r="D9" s="6">
        <v>0.2701657716118599</v>
      </c>
      <c r="F9" s="30" t="s">
        <v>29</v>
      </c>
      <c r="G9" s="30"/>
      <c r="H9" s="30"/>
      <c r="I9" s="30"/>
      <c r="J9" s="30"/>
      <c r="K9" s="3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x14ac:dyDescent="0.25">
      <c r="B10" s="12" t="s">
        <v>27</v>
      </c>
      <c r="C10" s="6">
        <v>0.11364289283734244</v>
      </c>
      <c r="D10" s="6">
        <v>0.42284951901881168</v>
      </c>
      <c r="F10" s="30"/>
      <c r="G10" s="30"/>
      <c r="H10" s="30"/>
      <c r="I10" s="30"/>
      <c r="J10" s="30"/>
      <c r="K10" s="3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x14ac:dyDescent="0.25">
      <c r="B11" s="12" t="s">
        <v>6</v>
      </c>
      <c r="C11" s="6">
        <v>0.17482997682332424</v>
      </c>
      <c r="D11" s="6">
        <v>0.4366005309436829</v>
      </c>
      <c r="F11" s="30"/>
      <c r="G11" s="30"/>
      <c r="H11" s="30"/>
      <c r="I11" s="30"/>
      <c r="J11" s="30"/>
      <c r="K11" s="30"/>
    </row>
    <row r="12" spans="2:25" x14ac:dyDescent="0.25">
      <c r="B12" s="12" t="s">
        <v>7</v>
      </c>
      <c r="C12" s="6">
        <v>0.17005799552891365</v>
      </c>
      <c r="D12" s="6">
        <v>0.32465499187296826</v>
      </c>
      <c r="F12" s="30"/>
      <c r="G12" s="30"/>
      <c r="H12" s="30"/>
      <c r="I12" s="30"/>
      <c r="J12" s="30"/>
      <c r="K12" s="30"/>
    </row>
    <row r="13" spans="2:25" x14ac:dyDescent="0.25">
      <c r="B13" s="12" t="s">
        <v>8</v>
      </c>
      <c r="C13" s="6">
        <v>0.2053475719253573</v>
      </c>
      <c r="D13" s="6">
        <v>0.15738835824145475</v>
      </c>
      <c r="F13" s="9"/>
    </row>
    <row r="14" spans="2:25" x14ac:dyDescent="0.25">
      <c r="B14" s="12" t="s">
        <v>9</v>
      </c>
      <c r="C14" s="6">
        <v>0.23759799236782317</v>
      </c>
      <c r="D14" s="6">
        <v>0.50342203636869765</v>
      </c>
      <c r="F14" s="9"/>
    </row>
    <row r="15" spans="2:25" x14ac:dyDescent="0.25">
      <c r="B15" s="12" t="s">
        <v>10</v>
      </c>
      <c r="C15" s="6">
        <v>0.17854608620047629</v>
      </c>
      <c r="D15" s="21" t="e">
        <v>#N/A</v>
      </c>
      <c r="F15" s="9"/>
    </row>
    <row r="16" spans="2:25" x14ac:dyDescent="0.25">
      <c r="F16" s="9"/>
      <c r="G16" s="19"/>
    </row>
    <row r="17" spans="3:6" x14ac:dyDescent="0.25">
      <c r="C17" s="22"/>
      <c r="D17" s="22"/>
      <c r="F17" s="9"/>
    </row>
    <row r="18" spans="3:6" x14ac:dyDescent="0.25">
      <c r="C18" s="22"/>
      <c r="D18" s="23"/>
    </row>
  </sheetData>
  <mergeCells count="3">
    <mergeCell ref="F9:K1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workbookViewId="0">
      <selection activeCell="S5" sqref="S5"/>
    </sheetView>
  </sheetViews>
  <sheetFormatPr defaultColWidth="9.140625" defaultRowHeight="15" x14ac:dyDescent="0.25"/>
  <cols>
    <col min="1" max="1" width="3.5703125" style="8" customWidth="1"/>
    <col min="2" max="2" width="27" style="8" bestFit="1" customWidth="1"/>
    <col min="3" max="5" width="9.5703125" style="8" bestFit="1" customWidth="1"/>
    <col min="6" max="16384" width="9.140625" style="8"/>
  </cols>
  <sheetData>
    <row r="1" spans="2:20" x14ac:dyDescent="0.25">
      <c r="B1" s="18" t="s">
        <v>73</v>
      </c>
    </row>
    <row r="3" spans="2:20" x14ac:dyDescent="0.25">
      <c r="B3" s="13" t="s">
        <v>16</v>
      </c>
      <c r="C3" s="14" t="s">
        <v>12</v>
      </c>
      <c r="D3" s="14" t="s">
        <v>13</v>
      </c>
      <c r="E3" s="14" t="s">
        <v>14</v>
      </c>
    </row>
    <row r="4" spans="2:20" x14ac:dyDescent="0.25">
      <c r="B4" s="8" t="s">
        <v>71</v>
      </c>
      <c r="C4" s="15">
        <f>MAX(C5:C13)</f>
        <v>0.7907683551102711</v>
      </c>
      <c r="D4" s="15">
        <f>MIN(D5:D13)</f>
        <v>2.2599640922307787E-3</v>
      </c>
      <c r="E4" s="27">
        <f>AVERAGE(E5:E13)</f>
        <v>0.19710554746147638</v>
      </c>
    </row>
    <row r="5" spans="2:20" x14ac:dyDescent="0.25">
      <c r="B5" s="8" t="s">
        <v>39</v>
      </c>
      <c r="C5" s="17">
        <v>0.29904311091591762</v>
      </c>
      <c r="D5" s="17">
        <v>5.6321866306253167E-3</v>
      </c>
      <c r="E5" s="28">
        <v>0.17854608620047629</v>
      </c>
    </row>
    <row r="6" spans="2:20" x14ac:dyDescent="0.25">
      <c r="B6" s="8" t="s">
        <v>40</v>
      </c>
      <c r="C6" s="17">
        <v>0.49309555279583817</v>
      </c>
      <c r="D6" s="17">
        <v>1.1248385278500342E-2</v>
      </c>
      <c r="E6" s="28">
        <v>0.23759799236782317</v>
      </c>
    </row>
    <row r="7" spans="2:20" x14ac:dyDescent="0.25">
      <c r="B7" s="16" t="s">
        <v>41</v>
      </c>
      <c r="C7" s="17">
        <v>0.58349390645586319</v>
      </c>
      <c r="D7" s="17">
        <v>6.8060359025032977E-2</v>
      </c>
      <c r="E7" s="28">
        <v>0.2053475719253573</v>
      </c>
    </row>
    <row r="8" spans="2:20" x14ac:dyDescent="0.25">
      <c r="B8" s="16" t="s">
        <v>42</v>
      </c>
      <c r="C8" s="17">
        <v>0.42051358141927309</v>
      </c>
      <c r="D8" s="17">
        <v>7.7593131145270763E-2</v>
      </c>
      <c r="E8" s="28">
        <v>0.17005799552891371</v>
      </c>
    </row>
    <row r="9" spans="2:20" x14ac:dyDescent="0.25">
      <c r="B9" s="16" t="s">
        <v>43</v>
      </c>
      <c r="C9" s="17">
        <v>0.56691868983775229</v>
      </c>
      <c r="D9" s="17">
        <v>8.010288707140838E-3</v>
      </c>
      <c r="E9" s="28">
        <v>0.1748299768233243</v>
      </c>
    </row>
    <row r="10" spans="2:20" x14ac:dyDescent="0.25">
      <c r="B10" s="16" t="s">
        <v>44</v>
      </c>
      <c r="C10" s="17">
        <v>0.46581361417600042</v>
      </c>
      <c r="D10" s="17">
        <v>2.2599640922307787E-3</v>
      </c>
      <c r="E10" s="28">
        <v>0.11364289283734244</v>
      </c>
    </row>
    <row r="11" spans="2:20" x14ac:dyDescent="0.25">
      <c r="B11" s="16" t="s">
        <v>45</v>
      </c>
      <c r="C11" s="17">
        <v>0.7907683551102711</v>
      </c>
      <c r="D11" s="17">
        <v>3.3340777978459038E-2</v>
      </c>
      <c r="E11" s="28">
        <v>0.29543103200053822</v>
      </c>
    </row>
    <row r="12" spans="2:20" x14ac:dyDescent="0.25">
      <c r="B12" s="16" t="s">
        <v>46</v>
      </c>
      <c r="C12" s="25">
        <v>0.37943513997248435</v>
      </c>
      <c r="D12" s="25">
        <v>6.1618088277801096E-2</v>
      </c>
      <c r="E12" s="29">
        <v>0.19526611867810523</v>
      </c>
      <c r="S12" s="25"/>
      <c r="T12" s="25"/>
    </row>
    <row r="13" spans="2:20" x14ac:dyDescent="0.25">
      <c r="B13" s="16" t="s">
        <v>48</v>
      </c>
      <c r="C13" s="25">
        <f>MAX('W17-18-NC'!B5:U5)</f>
        <v>0.4300248119967483</v>
      </c>
      <c r="D13" s="25">
        <f>MIN('W17-18-NC'!B5:U5)</f>
        <v>7.096503309665865E-2</v>
      </c>
      <c r="E13" s="29">
        <f>AVERAGE('W17-18-NC'!B5:U5)</f>
        <v>0.20323026079140677</v>
      </c>
      <c r="S13" s="25"/>
      <c r="T13" s="25"/>
    </row>
    <row r="14" spans="2:20" x14ac:dyDescent="0.25">
      <c r="S14" s="25"/>
      <c r="T14" s="25"/>
    </row>
    <row r="15" spans="2:20" x14ac:dyDescent="0.25">
      <c r="S15" s="25"/>
      <c r="T15" s="25"/>
    </row>
    <row r="16" spans="2:20" x14ac:dyDescent="0.25">
      <c r="S16" s="25"/>
      <c r="T16" s="25"/>
    </row>
    <row r="17" spans="2:20" x14ac:dyDescent="0.25">
      <c r="S17" s="25"/>
      <c r="T17" s="25"/>
    </row>
    <row r="18" spans="2:20" x14ac:dyDescent="0.25">
      <c r="S18" s="25"/>
      <c r="T18" s="25"/>
    </row>
    <row r="19" spans="2:20" x14ac:dyDescent="0.25">
      <c r="S19" s="25"/>
      <c r="T19" s="25"/>
    </row>
    <row r="25" spans="2:20" x14ac:dyDescent="0.25">
      <c r="B25" s="13" t="s">
        <v>15</v>
      </c>
      <c r="C25" s="14" t="s">
        <v>12</v>
      </c>
      <c r="D25" s="14" t="s">
        <v>13</v>
      </c>
      <c r="E25" s="14" t="s">
        <v>14</v>
      </c>
    </row>
    <row r="26" spans="2:20" x14ac:dyDescent="0.25">
      <c r="B26" s="8" t="s">
        <v>30</v>
      </c>
      <c r="C26" s="15">
        <f>MAX(C28:C35)</f>
        <v>0.97172424573373417</v>
      </c>
      <c r="D26" s="15">
        <f>MIN(D28:D35)</f>
        <v>1.6086716376691526E-2</v>
      </c>
      <c r="E26" s="15">
        <f>AVERAGE(E28:E35)</f>
        <v>0.43146966407284704</v>
      </c>
    </row>
    <row r="27" spans="2:20" x14ac:dyDescent="0.25">
      <c r="B27" s="8" t="s">
        <v>31</v>
      </c>
      <c r="C27" s="15" t="e">
        <v>#N/A</v>
      </c>
      <c r="D27" s="15" t="e">
        <v>#N/A</v>
      </c>
      <c r="E27" s="15" t="e">
        <v>#N/A</v>
      </c>
    </row>
    <row r="28" spans="2:20" x14ac:dyDescent="0.25">
      <c r="B28" s="8" t="s">
        <v>32</v>
      </c>
      <c r="C28" s="17">
        <v>0.97172424573373417</v>
      </c>
      <c r="D28" s="17">
        <v>0.19113785039140807</v>
      </c>
      <c r="E28" s="17">
        <v>0.50342203636869765</v>
      </c>
    </row>
    <row r="29" spans="2:20" x14ac:dyDescent="0.25">
      <c r="B29" s="16" t="s">
        <v>33</v>
      </c>
      <c r="C29" s="17">
        <v>0.40079570560618616</v>
      </c>
      <c r="D29" s="17">
        <v>1.6086716376691526E-2</v>
      </c>
      <c r="E29" s="17">
        <v>0.15738835824145472</v>
      </c>
    </row>
    <row r="30" spans="2:20" x14ac:dyDescent="0.25">
      <c r="B30" s="16" t="s">
        <v>34</v>
      </c>
      <c r="C30" s="17">
        <v>0.44264191047761942</v>
      </c>
      <c r="D30" s="17">
        <v>0.19495498874718681</v>
      </c>
      <c r="E30" s="17">
        <v>0.32465499187296831</v>
      </c>
    </row>
    <row r="31" spans="2:20" x14ac:dyDescent="0.25">
      <c r="B31" s="16" t="s">
        <v>35</v>
      </c>
      <c r="C31" s="17">
        <v>0.89301278517235072</v>
      </c>
      <c r="D31" s="17">
        <v>7.2864981229161782E-2</v>
      </c>
      <c r="E31" s="17">
        <v>0.43660053094368295</v>
      </c>
    </row>
    <row r="32" spans="2:20" x14ac:dyDescent="0.25">
      <c r="B32" s="16" t="s">
        <v>36</v>
      </c>
      <c r="C32" s="17">
        <v>0.82393568222364255</v>
      </c>
      <c r="D32" s="17">
        <v>3.5587812731795336E-2</v>
      </c>
      <c r="E32" s="17">
        <v>0.4228495190188119</v>
      </c>
    </row>
    <row r="33" spans="2:5" x14ac:dyDescent="0.25">
      <c r="B33" s="16" t="s">
        <v>37</v>
      </c>
      <c r="C33" s="17">
        <v>0.7667463145124338</v>
      </c>
      <c r="D33" s="17">
        <v>7.7846691354723968E-2</v>
      </c>
      <c r="E33" s="17">
        <v>0.27016577161186001</v>
      </c>
    </row>
    <row r="34" spans="2:5" x14ac:dyDescent="0.25">
      <c r="B34" s="16" t="s">
        <v>38</v>
      </c>
      <c r="C34" s="25">
        <v>0.96299675807423668</v>
      </c>
      <c r="D34" s="25">
        <v>0.47636005241106216</v>
      </c>
      <c r="E34" s="25">
        <v>0.8178599602731369</v>
      </c>
    </row>
    <row r="35" spans="2:5" x14ac:dyDescent="0.25">
      <c r="B35" s="16" t="s">
        <v>49</v>
      </c>
      <c r="C35" s="25">
        <f>MAX('W17-18-C'!B5:U5)</f>
        <v>0.87645426284566752</v>
      </c>
      <c r="D35" s="25">
        <f>MIN('W17-18-C'!B5:V5)</f>
        <v>0.22897466767424327</v>
      </c>
      <c r="E35" s="25">
        <f>AVERAGE('W17-18-C'!B5:V5)</f>
        <v>0.51881614425216394</v>
      </c>
    </row>
  </sheetData>
  <sortState ref="B26:E30">
    <sortCondition ref="B30:B34"/>
  </sortState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D13" sqref="D13"/>
    </sheetView>
  </sheetViews>
  <sheetFormatPr defaultRowHeight="15" x14ac:dyDescent="0.25"/>
  <cols>
    <col min="1" max="1" width="22" bestFit="1" customWidth="1"/>
    <col min="2" max="2" width="13.140625" customWidth="1"/>
    <col min="3" max="4" width="13.28515625" bestFit="1" customWidth="1"/>
    <col min="5" max="5" width="12.140625" style="7" bestFit="1" customWidth="1"/>
    <col min="6" max="7" width="12.140625" bestFit="1" customWidth="1"/>
    <col min="8" max="15" width="14.28515625" bestFit="1" customWidth="1"/>
    <col min="16" max="19" width="13.28515625" bestFit="1" customWidth="1"/>
    <col min="20" max="20" width="14.28515625" bestFit="1" customWidth="1"/>
    <col min="21" max="21" width="13.28515625" bestFit="1" customWidth="1"/>
  </cols>
  <sheetData>
    <row r="1" spans="1:21" x14ac:dyDescent="0.25">
      <c r="A1" s="1" t="s">
        <v>18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</row>
    <row r="2" spans="1:21" x14ac:dyDescent="0.25">
      <c r="A2" s="1" t="s">
        <v>21</v>
      </c>
      <c r="B2" s="1">
        <v>61949</v>
      </c>
      <c r="C2" s="1">
        <v>61782</v>
      </c>
      <c r="D2" s="1">
        <v>61125</v>
      </c>
      <c r="E2" s="1">
        <v>61856</v>
      </c>
      <c r="F2" s="1">
        <v>62890</v>
      </c>
      <c r="G2" s="1">
        <v>61352</v>
      </c>
      <c r="H2" s="1">
        <v>60932</v>
      </c>
      <c r="I2" s="1">
        <v>61129</v>
      </c>
      <c r="J2" s="1">
        <v>60763</v>
      </c>
      <c r="K2" s="1">
        <v>60851</v>
      </c>
      <c r="L2" s="1">
        <v>63071</v>
      </c>
      <c r="M2" s="1">
        <v>63383</v>
      </c>
      <c r="N2" s="1">
        <v>62785</v>
      </c>
      <c r="O2" s="1">
        <v>61385</v>
      </c>
      <c r="P2" s="1">
        <v>61282</v>
      </c>
      <c r="Q2" s="1">
        <v>64580</v>
      </c>
      <c r="R2" s="1">
        <v>65750</v>
      </c>
      <c r="S2" s="1">
        <v>64629</v>
      </c>
      <c r="T2" s="1">
        <v>62744</v>
      </c>
      <c r="U2" s="1">
        <v>61357</v>
      </c>
    </row>
    <row r="3" spans="1:21" x14ac:dyDescent="0.25">
      <c r="A3" s="2" t="s">
        <v>19</v>
      </c>
      <c r="B3" s="3">
        <v>1257.5003864727917</v>
      </c>
      <c r="C3" s="3">
        <v>1380.3377861205179</v>
      </c>
      <c r="D3" s="3">
        <v>1558.7794481410342</v>
      </c>
      <c r="E3" s="3">
        <v>7250.9693777139</v>
      </c>
      <c r="F3" s="3">
        <v>7620.0396685823816</v>
      </c>
      <c r="G3" s="3">
        <v>6515.9493320857473</v>
      </c>
      <c r="H3" s="3">
        <v>6336.6335853033979</v>
      </c>
      <c r="I3" s="3">
        <v>5155.2704064846021</v>
      </c>
      <c r="J3" s="3">
        <v>4341.8933104829248</v>
      </c>
      <c r="K3" s="3">
        <v>1524.6126566145879</v>
      </c>
      <c r="L3" s="3">
        <v>1264.0982410272893</v>
      </c>
      <c r="M3" s="3">
        <v>1318.4879107713823</v>
      </c>
      <c r="N3" s="3">
        <v>1413.8039187658578</v>
      </c>
      <c r="O3" s="3">
        <v>1720.7675081103419</v>
      </c>
      <c r="P3" s="3">
        <v>4069.9410907118581</v>
      </c>
      <c r="Q3" s="3">
        <v>4120.7475825653737</v>
      </c>
      <c r="R3" s="3">
        <v>4128.9841457750881</v>
      </c>
      <c r="S3" s="3">
        <v>4073.3598408807939</v>
      </c>
      <c r="T3" s="3">
        <v>3001.2493594855368</v>
      </c>
      <c r="U3" s="3">
        <v>3971.3788683791649</v>
      </c>
    </row>
    <row r="4" spans="1:21" x14ac:dyDescent="0.25">
      <c r="A4" s="2" t="s">
        <v>20</v>
      </c>
      <c r="B4" s="3">
        <v>17720.000000000004</v>
      </c>
      <c r="C4" s="3">
        <v>17720.000000000004</v>
      </c>
      <c r="D4" s="3">
        <v>17720.000000000004</v>
      </c>
      <c r="E4" s="3">
        <v>17720.000000000004</v>
      </c>
      <c r="F4" s="3">
        <v>17720.000000000004</v>
      </c>
      <c r="G4" s="3">
        <v>17720.000000000004</v>
      </c>
      <c r="H4" s="3">
        <v>17720.000000000004</v>
      </c>
      <c r="I4" s="3">
        <v>17720.000000000004</v>
      </c>
      <c r="J4" s="3">
        <v>17720.000000000004</v>
      </c>
      <c r="K4" s="3">
        <v>17720.000000000004</v>
      </c>
      <c r="L4" s="3">
        <v>17720.000000000004</v>
      </c>
      <c r="M4" s="3">
        <v>17720.000000000004</v>
      </c>
      <c r="N4" s="3">
        <v>17720.000000000004</v>
      </c>
      <c r="O4" s="3">
        <v>17720.000000000004</v>
      </c>
      <c r="P4" s="3">
        <v>17720.000000000004</v>
      </c>
      <c r="Q4" s="3">
        <v>17720.000000000004</v>
      </c>
      <c r="R4" s="3">
        <v>17720.000000000004</v>
      </c>
      <c r="S4" s="3">
        <v>17720.000000000004</v>
      </c>
      <c r="T4" s="3">
        <v>17720.000000000004</v>
      </c>
      <c r="U4" s="3">
        <v>17720.000000000004</v>
      </c>
    </row>
    <row r="5" spans="1:21" x14ac:dyDescent="0.25">
      <c r="A5" s="1" t="s">
        <v>3</v>
      </c>
      <c r="B5" s="4">
        <f>+B3/B4</f>
        <v>7.096503309665865E-2</v>
      </c>
      <c r="C5" s="4">
        <f t="shared" ref="C5:U5" si="0">+C3/C4</f>
        <v>7.7897166259622883E-2</v>
      </c>
      <c r="D5" s="4">
        <f t="shared" si="0"/>
        <v>8.7967237479742319E-2</v>
      </c>
      <c r="E5" s="4">
        <f t="shared" si="0"/>
        <v>0.40919691747821096</v>
      </c>
      <c r="F5" s="4">
        <f t="shared" si="0"/>
        <v>0.4300248119967483</v>
      </c>
      <c r="G5" s="4">
        <f t="shared" si="0"/>
        <v>0.36771723093034686</v>
      </c>
      <c r="H5" s="4">
        <f t="shared" si="0"/>
        <v>0.35759783212773116</v>
      </c>
      <c r="I5" s="4">
        <f t="shared" si="0"/>
        <v>0.29092948117858924</v>
      </c>
      <c r="J5" s="4">
        <f t="shared" si="0"/>
        <v>0.2450278391920386</v>
      </c>
      <c r="K5" s="4">
        <f t="shared" si="0"/>
        <v>8.6039088973735189E-2</v>
      </c>
      <c r="L5" s="4">
        <f t="shared" si="0"/>
        <v>7.1337372518470041E-2</v>
      </c>
      <c r="M5" s="4">
        <f t="shared" si="0"/>
        <v>7.4406766973554292E-2</v>
      </c>
      <c r="N5" s="4">
        <f t="shared" si="0"/>
        <v>7.9785774196718826E-2</v>
      </c>
      <c r="O5" s="4">
        <f t="shared" si="0"/>
        <v>9.7108775852728077E-2</v>
      </c>
      <c r="P5" s="4">
        <f t="shared" si="0"/>
        <v>0.22968064846003711</v>
      </c>
      <c r="Q5" s="4">
        <f t="shared" si="0"/>
        <v>0.23254783197321519</v>
      </c>
      <c r="R5" s="4">
        <f t="shared" si="0"/>
        <v>0.23301264931010651</v>
      </c>
      <c r="S5" s="4">
        <f t="shared" si="0"/>
        <v>0.22987358018514634</v>
      </c>
      <c r="T5" s="4">
        <f t="shared" si="0"/>
        <v>0.16937073134794223</v>
      </c>
      <c r="U5" s="4">
        <f t="shared" si="0"/>
        <v>0.22411844629679256</v>
      </c>
    </row>
    <row r="6" spans="1:21" x14ac:dyDescent="0.25">
      <c r="A6" s="1" t="s">
        <v>4</v>
      </c>
      <c r="B6" s="5">
        <f>SUM(B3:U3)/SUM(B4:U4)</f>
        <v>0.2032302607914068</v>
      </c>
      <c r="C6" s="7"/>
      <c r="D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8" spans="1:21" x14ac:dyDescent="0.25">
      <c r="A8" s="1" t="s">
        <v>0</v>
      </c>
      <c r="B8" s="1" t="s">
        <v>50</v>
      </c>
    </row>
    <row r="9" spans="1:21" x14ac:dyDescent="0.25">
      <c r="A9" s="1"/>
      <c r="B9" s="1" t="s">
        <v>2</v>
      </c>
    </row>
    <row r="12" spans="1:21" x14ac:dyDescent="0.25">
      <c r="C12" s="7"/>
      <c r="D12" s="7"/>
      <c r="E12" s="26"/>
      <c r="F12" s="7"/>
      <c r="K12" s="24"/>
    </row>
    <row r="13" spans="1:21" x14ac:dyDescent="0.25">
      <c r="C13" s="7"/>
      <c r="D13" s="7"/>
      <c r="E13" s="26"/>
      <c r="F13" s="7"/>
      <c r="G13" s="7"/>
      <c r="K13" s="24"/>
    </row>
    <row r="14" spans="1:21" x14ac:dyDescent="0.25">
      <c r="C14" s="7"/>
      <c r="D14" s="7"/>
      <c r="E14" s="26"/>
      <c r="F14" s="7"/>
      <c r="G14" s="7"/>
      <c r="K14" s="24"/>
    </row>
    <row r="15" spans="1:21" x14ac:dyDescent="0.25">
      <c r="C15" s="7"/>
      <c r="D15" s="7"/>
      <c r="E15" s="26"/>
      <c r="F15" s="7"/>
      <c r="G15" s="7"/>
      <c r="K15" s="24"/>
    </row>
    <row r="16" spans="1:21" x14ac:dyDescent="0.25">
      <c r="C16" s="7"/>
      <c r="D16" s="7"/>
      <c r="E16" s="26"/>
      <c r="F16" s="7"/>
      <c r="G16" s="7"/>
      <c r="K16" s="24"/>
    </row>
    <row r="17" spans="3:11" x14ac:dyDescent="0.25">
      <c r="C17" s="7"/>
      <c r="D17" s="7"/>
      <c r="E17" s="26"/>
      <c r="F17" s="7"/>
      <c r="G17" s="7"/>
      <c r="K17" s="24"/>
    </row>
    <row r="18" spans="3:11" x14ac:dyDescent="0.25">
      <c r="C18" s="7"/>
      <c r="D18" s="7"/>
      <c r="E18" s="26"/>
      <c r="F18" s="7"/>
      <c r="G18" s="7"/>
      <c r="K18" s="24"/>
    </row>
    <row r="19" spans="3:11" x14ac:dyDescent="0.25">
      <c r="C19" s="7"/>
      <c r="D19" s="7"/>
      <c r="E19" s="26"/>
      <c r="F19" s="7"/>
      <c r="G19" s="7"/>
      <c r="K19" s="24"/>
    </row>
    <row r="20" spans="3:11" x14ac:dyDescent="0.25">
      <c r="C20" s="7"/>
      <c r="D20" s="7"/>
      <c r="E20" s="26"/>
      <c r="F20" s="7"/>
      <c r="G20" s="7"/>
      <c r="K20" s="24"/>
    </row>
    <row r="21" spans="3:11" x14ac:dyDescent="0.25">
      <c r="C21" s="7"/>
      <c r="D21" s="7"/>
      <c r="E21" s="26"/>
      <c r="F21" s="7"/>
      <c r="G21" s="7"/>
      <c r="K21" s="24"/>
    </row>
    <row r="22" spans="3:11" x14ac:dyDescent="0.25">
      <c r="C22" s="7"/>
      <c r="D22" s="7"/>
      <c r="E22" s="26"/>
      <c r="F22" s="7"/>
      <c r="G22" s="7"/>
      <c r="K22" s="24"/>
    </row>
    <row r="23" spans="3:11" x14ac:dyDescent="0.25">
      <c r="C23" s="7"/>
      <c r="D23" s="7"/>
      <c r="E23" s="26"/>
      <c r="F23" s="7"/>
      <c r="G23" s="7"/>
      <c r="K23" s="24"/>
    </row>
    <row r="24" spans="3:11" x14ac:dyDescent="0.25">
      <c r="C24" s="7"/>
      <c r="D24" s="7"/>
      <c r="E24" s="26"/>
      <c r="F24" s="7"/>
      <c r="G24" s="7"/>
      <c r="K24" s="24"/>
    </row>
    <row r="25" spans="3:11" x14ac:dyDescent="0.25">
      <c r="C25" s="7"/>
      <c r="D25" s="7"/>
      <c r="E25" s="26"/>
      <c r="F25" s="7"/>
      <c r="G25" s="7"/>
      <c r="K25" s="24"/>
    </row>
    <row r="26" spans="3:11" x14ac:dyDescent="0.25">
      <c r="C26" s="7"/>
      <c r="D26" s="7"/>
      <c r="E26" s="26"/>
      <c r="F26" s="7"/>
      <c r="G26" s="7"/>
      <c r="K26" s="24"/>
    </row>
    <row r="27" spans="3:11" x14ac:dyDescent="0.25">
      <c r="C27" s="7"/>
      <c r="D27" s="7"/>
      <c r="E27" s="26"/>
      <c r="F27" s="7"/>
      <c r="G27" s="7"/>
      <c r="K27" s="24"/>
    </row>
    <row r="28" spans="3:11" x14ac:dyDescent="0.25">
      <c r="C28" s="7"/>
      <c r="D28" s="7"/>
      <c r="E28" s="26"/>
      <c r="F28" s="7"/>
      <c r="G28" s="7"/>
      <c r="K28" s="24"/>
    </row>
    <row r="29" spans="3:11" x14ac:dyDescent="0.25">
      <c r="C29" s="7"/>
      <c r="D29" s="7"/>
      <c r="E29" s="26"/>
      <c r="F29" s="7"/>
      <c r="G29" s="7"/>
      <c r="K29" s="24"/>
    </row>
    <row r="30" spans="3:11" x14ac:dyDescent="0.25">
      <c r="C30" s="7"/>
      <c r="D30" s="7"/>
      <c r="E30" s="26"/>
      <c r="F30" s="7"/>
      <c r="G30" s="7"/>
      <c r="K30" s="24"/>
    </row>
    <row r="31" spans="3:11" x14ac:dyDescent="0.25">
      <c r="C31" s="7"/>
      <c r="D31" s="7"/>
      <c r="E31" s="26"/>
      <c r="F31" s="7"/>
      <c r="G31" s="7"/>
      <c r="K31" s="24"/>
    </row>
  </sheetData>
  <sortState ref="I12:L31">
    <sortCondition ref="J12:J31"/>
    <sortCondition ref="K12:K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C14" sqref="C14"/>
    </sheetView>
  </sheetViews>
  <sheetFormatPr defaultRowHeight="15" x14ac:dyDescent="0.25"/>
  <cols>
    <col min="1" max="1" width="22" bestFit="1" customWidth="1"/>
    <col min="2" max="2" width="13.140625" customWidth="1"/>
    <col min="3" max="4" width="13.28515625" bestFit="1" customWidth="1"/>
    <col min="5" max="7" width="12.140625" bestFit="1" customWidth="1"/>
    <col min="8" max="15" width="14.28515625" bestFit="1" customWidth="1"/>
    <col min="16" max="19" width="13.28515625" bestFit="1" customWidth="1"/>
    <col min="20" max="20" width="14.28515625" bestFit="1" customWidth="1"/>
    <col min="21" max="21" width="13.28515625" bestFit="1" customWidth="1"/>
  </cols>
  <sheetData>
    <row r="1" spans="1:21" x14ac:dyDescent="0.25">
      <c r="A1" s="1" t="s">
        <v>18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</row>
    <row r="2" spans="1:21" x14ac:dyDescent="0.25">
      <c r="A2" s="1" t="s">
        <v>21</v>
      </c>
      <c r="B2" s="1">
        <v>61949</v>
      </c>
      <c r="C2" s="1">
        <v>61782</v>
      </c>
      <c r="D2" s="1">
        <v>61125</v>
      </c>
      <c r="E2" s="1">
        <v>61856</v>
      </c>
      <c r="F2" s="1">
        <v>62890</v>
      </c>
      <c r="G2" s="1">
        <v>61352</v>
      </c>
      <c r="H2" s="1">
        <v>60932</v>
      </c>
      <c r="I2" s="1">
        <v>61129</v>
      </c>
      <c r="J2" s="1">
        <v>60763</v>
      </c>
      <c r="K2" s="1">
        <v>60851</v>
      </c>
      <c r="L2" s="1">
        <v>63071</v>
      </c>
      <c r="M2" s="1">
        <v>63383</v>
      </c>
      <c r="N2" s="1">
        <v>62785</v>
      </c>
      <c r="O2" s="1">
        <v>61385</v>
      </c>
      <c r="P2" s="1">
        <v>61282</v>
      </c>
      <c r="Q2" s="1">
        <v>64580</v>
      </c>
      <c r="R2" s="1">
        <v>65750</v>
      </c>
      <c r="S2" s="1">
        <v>64629</v>
      </c>
      <c r="T2" s="1">
        <v>62744</v>
      </c>
      <c r="U2" s="1">
        <v>61357</v>
      </c>
    </row>
    <row r="3" spans="1:21" x14ac:dyDescent="0.25">
      <c r="A3" s="2" t="s">
        <v>19</v>
      </c>
      <c r="B3" s="3">
        <v>2029.312465985616</v>
      </c>
      <c r="C3" s="3">
        <v>1957.937454223633</v>
      </c>
      <c r="D3" s="3">
        <v>1854.9041519165035</v>
      </c>
      <c r="E3" s="3">
        <v>834.09754884243011</v>
      </c>
      <c r="F3" s="3">
        <v>726.00248138109839</v>
      </c>
      <c r="G3" s="3">
        <v>545.55504320065188</v>
      </c>
      <c r="H3" s="3">
        <v>2088.2399266560869</v>
      </c>
      <c r="I3" s="3">
        <v>1982.574258804322</v>
      </c>
      <c r="J3" s="3">
        <v>1824.5457334518433</v>
      </c>
      <c r="K3" s="3">
        <v>1344.8304134905338</v>
      </c>
      <c r="L3" s="3">
        <v>1173.0488430758317</v>
      </c>
      <c r="M3" s="3">
        <v>1081.6197206179306</v>
      </c>
      <c r="N3" s="3">
        <v>979.84031260013592</v>
      </c>
      <c r="O3" s="3">
        <v>954.23538368940365</v>
      </c>
      <c r="P3" s="3">
        <v>1075.9122378031414</v>
      </c>
      <c r="Q3" s="3">
        <v>965.65356159210194</v>
      </c>
      <c r="R3" s="3">
        <v>903.78773265745906</v>
      </c>
      <c r="S3" s="3">
        <v>894.67881954633276</v>
      </c>
      <c r="T3" s="3">
        <v>824.02501416206371</v>
      </c>
      <c r="U3" s="3">
        <v>681.82580220699322</v>
      </c>
    </row>
    <row r="4" spans="1:21" x14ac:dyDescent="0.25">
      <c r="A4" s="2" t="s">
        <v>20</v>
      </c>
      <c r="B4" s="3">
        <v>2382.5999999999995</v>
      </c>
      <c r="C4" s="3">
        <v>2382.5999999999995</v>
      </c>
      <c r="D4" s="3">
        <v>2382.5999999999995</v>
      </c>
      <c r="E4" s="3">
        <v>2382.5999999999995</v>
      </c>
      <c r="F4" s="3">
        <v>2382.5999999999995</v>
      </c>
      <c r="G4" s="3">
        <v>2382.5999999999995</v>
      </c>
      <c r="H4" s="3">
        <v>2382.5999999999995</v>
      </c>
      <c r="I4" s="3">
        <v>2382.5999999999995</v>
      </c>
      <c r="J4" s="3">
        <v>2382.5999999999995</v>
      </c>
      <c r="K4" s="3">
        <v>2382.5999999999995</v>
      </c>
      <c r="L4" s="3">
        <v>2382.5999999999995</v>
      </c>
      <c r="M4" s="3">
        <v>2382.5999999999995</v>
      </c>
      <c r="N4" s="3">
        <v>2382.5999999999995</v>
      </c>
      <c r="O4" s="3">
        <v>2382.5999999999995</v>
      </c>
      <c r="P4" s="3">
        <v>2382.5999999999995</v>
      </c>
      <c r="Q4" s="3">
        <v>2382.5999999999995</v>
      </c>
      <c r="R4" s="3">
        <v>2382.5999999999995</v>
      </c>
      <c r="S4" s="3">
        <v>2382.5999999999995</v>
      </c>
      <c r="T4" s="3">
        <v>2382.5999999999995</v>
      </c>
      <c r="U4" s="3">
        <v>2382.5999999999995</v>
      </c>
    </row>
    <row r="5" spans="1:21" x14ac:dyDescent="0.25">
      <c r="A5" s="1" t="s">
        <v>3</v>
      </c>
      <c r="B5" s="4">
        <v>0.85172184419777408</v>
      </c>
      <c r="C5" s="4">
        <v>0.82176506934593863</v>
      </c>
      <c r="D5" s="4">
        <v>0.77852100726790219</v>
      </c>
      <c r="E5" s="4">
        <v>0.35007871604231944</v>
      </c>
      <c r="F5" s="4">
        <v>0.30471018273360972</v>
      </c>
      <c r="G5" s="4">
        <v>0.22897466767424327</v>
      </c>
      <c r="H5" s="4">
        <v>0.87645426284566752</v>
      </c>
      <c r="I5" s="4">
        <v>0.83210537178054333</v>
      </c>
      <c r="J5" s="4">
        <v>0.76577928878193724</v>
      </c>
      <c r="K5" s="4">
        <v>0.5644381824437732</v>
      </c>
      <c r="L5" s="4">
        <v>0.49233981493991097</v>
      </c>
      <c r="M5" s="4">
        <v>0.45396613809197134</v>
      </c>
      <c r="N5" s="4">
        <v>0.41124834743563171</v>
      </c>
      <c r="O5" s="4">
        <v>0.40050171396348688</v>
      </c>
      <c r="P5" s="4">
        <v>0.45157065298545351</v>
      </c>
      <c r="Q5" s="4">
        <v>0.40529403239826328</v>
      </c>
      <c r="R5" s="4">
        <v>0.3793283524962055</v>
      </c>
      <c r="S5" s="4">
        <v>0.37550525457329514</v>
      </c>
      <c r="T5" s="4">
        <v>0.34585117693362877</v>
      </c>
      <c r="U5" s="4">
        <v>0.2861688081117239</v>
      </c>
    </row>
    <row r="6" spans="1:21" x14ac:dyDescent="0.25">
      <c r="A6" s="1" t="s">
        <v>4</v>
      </c>
      <c r="B6" s="5">
        <f>AVERAGE(B5:U5)</f>
        <v>0.51881614425216394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8" spans="1:21" x14ac:dyDescent="0.25">
      <c r="A8" s="1" t="s">
        <v>0</v>
      </c>
      <c r="B8" s="1" t="s">
        <v>50</v>
      </c>
    </row>
    <row r="9" spans="1:21" x14ac:dyDescent="0.25">
      <c r="B9" s="1" t="s">
        <v>1</v>
      </c>
    </row>
    <row r="20" spans="3:8" x14ac:dyDescent="0.25">
      <c r="C20" s="7"/>
      <c r="D20" s="7"/>
      <c r="E20" s="24"/>
      <c r="H20" s="7"/>
    </row>
    <row r="21" spans="3:8" x14ac:dyDescent="0.25">
      <c r="C21" s="7"/>
      <c r="D21" s="7"/>
      <c r="E21" s="24"/>
      <c r="G21" s="7"/>
      <c r="H21" s="7"/>
    </row>
    <row r="22" spans="3:8" x14ac:dyDescent="0.25">
      <c r="C22" s="7"/>
      <c r="D22" s="7"/>
      <c r="E22" s="24"/>
      <c r="G22" s="7"/>
      <c r="H22" s="7"/>
    </row>
    <row r="23" spans="3:8" x14ac:dyDescent="0.25">
      <c r="C23" s="7"/>
      <c r="D23" s="7"/>
      <c r="E23" s="24"/>
      <c r="G23" s="7"/>
      <c r="H23" s="7"/>
    </row>
    <row r="24" spans="3:8" x14ac:dyDescent="0.25">
      <c r="C24" s="7"/>
      <c r="D24" s="7"/>
      <c r="E24" s="24"/>
      <c r="G24" s="7"/>
      <c r="H24" s="7"/>
    </row>
    <row r="25" spans="3:8" x14ac:dyDescent="0.25">
      <c r="C25" s="7"/>
      <c r="D25" s="7"/>
      <c r="E25" s="24"/>
      <c r="G25" s="7"/>
      <c r="H25" s="7"/>
    </row>
    <row r="26" spans="3:8" x14ac:dyDescent="0.25">
      <c r="C26" s="7"/>
      <c r="D26" s="7"/>
      <c r="E26" s="24"/>
      <c r="G26" s="7"/>
      <c r="H26" s="7"/>
    </row>
    <row r="27" spans="3:8" x14ac:dyDescent="0.25">
      <c r="C27" s="7"/>
      <c r="D27" s="7"/>
      <c r="E27" s="24"/>
      <c r="G27" s="7"/>
      <c r="H27" s="7"/>
    </row>
    <row r="28" spans="3:8" x14ac:dyDescent="0.25">
      <c r="C28" s="7"/>
      <c r="D28" s="7"/>
      <c r="E28" s="24"/>
      <c r="G28" s="7"/>
      <c r="H28" s="7"/>
    </row>
    <row r="29" spans="3:8" x14ac:dyDescent="0.25">
      <c r="C29" s="7"/>
      <c r="D29" s="7"/>
      <c r="E29" s="24"/>
      <c r="G29" s="7"/>
      <c r="H29" s="7"/>
    </row>
    <row r="30" spans="3:8" x14ac:dyDescent="0.25">
      <c r="C30" s="7"/>
      <c r="D30" s="7"/>
      <c r="E30" s="24"/>
      <c r="G30" s="7"/>
      <c r="H30" s="7"/>
    </row>
    <row r="31" spans="3:8" x14ac:dyDescent="0.25">
      <c r="C31" s="7"/>
      <c r="D31" s="7"/>
      <c r="E31" s="24"/>
      <c r="G31" s="7"/>
      <c r="H31" s="7"/>
    </row>
    <row r="32" spans="3:8" x14ac:dyDescent="0.25">
      <c r="C32" s="7"/>
      <c r="D32" s="7"/>
      <c r="E32" s="24"/>
      <c r="G32" s="7"/>
      <c r="H32" s="7"/>
    </row>
    <row r="33" spans="3:8" x14ac:dyDescent="0.25">
      <c r="C33" s="7"/>
      <c r="D33" s="7"/>
      <c r="E33" s="24"/>
      <c r="G33" s="7"/>
      <c r="H33" s="7"/>
    </row>
    <row r="34" spans="3:8" x14ac:dyDescent="0.25">
      <c r="C34" s="7"/>
      <c r="D34" s="7"/>
      <c r="E34" s="24"/>
      <c r="G34" s="7"/>
      <c r="H34" s="7"/>
    </row>
    <row r="35" spans="3:8" x14ac:dyDescent="0.25">
      <c r="C35" s="7"/>
      <c r="D35" s="7"/>
      <c r="E35" s="24"/>
      <c r="G35" s="7"/>
      <c r="H35" s="7"/>
    </row>
    <row r="36" spans="3:8" x14ac:dyDescent="0.25">
      <c r="C36" s="7"/>
      <c r="D36" s="7"/>
      <c r="E36" s="24"/>
      <c r="G36" s="7"/>
      <c r="H36" s="7"/>
    </row>
    <row r="37" spans="3:8" x14ac:dyDescent="0.25">
      <c r="C37" s="7"/>
      <c r="D37" s="7"/>
      <c r="E37" s="24"/>
      <c r="G37" s="7"/>
      <c r="H37" s="7"/>
    </row>
    <row r="38" spans="3:8" x14ac:dyDescent="0.25">
      <c r="C38" s="7"/>
      <c r="D38" s="7"/>
      <c r="E38" s="24"/>
      <c r="G38" s="7"/>
      <c r="H38" s="7"/>
    </row>
    <row r="39" spans="3:8" x14ac:dyDescent="0.25">
      <c r="C39" s="7"/>
      <c r="E39" s="24"/>
      <c r="G39" s="7"/>
    </row>
  </sheetData>
  <sortState ref="C20:F39">
    <sortCondition ref="C20:C39"/>
    <sortCondition ref="D20:D39"/>
    <sortCondition ref="E20:E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Graphs</vt:lpstr>
      <vt:lpstr>W17-18-NC</vt:lpstr>
      <vt:lpstr>W17-18-C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Matevosjana, Julia</cp:lastModifiedBy>
  <cp:lastPrinted>2014-10-15T15:37:15Z</cp:lastPrinted>
  <dcterms:created xsi:type="dcterms:W3CDTF">2014-09-15T20:46:38Z</dcterms:created>
  <dcterms:modified xsi:type="dcterms:W3CDTF">2018-04-09T16:27:53Z</dcterms:modified>
</cp:coreProperties>
</file>