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8\"/>
    </mc:Choice>
  </mc:AlternateContent>
  <bookViews>
    <workbookView xWindow="480" yWindow="15" windowWidth="15120" windowHeight="9285" tabRatio="777" firstSheet="3" activeTab="7"/>
  </bookViews>
  <sheets>
    <sheet name="Cover Page" sheetId="21" r:id="rId1"/>
    <sheet name="RSC to RGN" sheetId="22" r:id="rId2"/>
    <sheet name="RSC STAT CODES" sheetId="23" r:id="rId3"/>
    <sheet name="BOARD SLIDE DATA" sheetId="6" r:id="rId4"/>
    <sheet name="BOARD SLIDE CHART" sheetId="7" r:id="rId5"/>
    <sheet name="QMWG SYSTEM-WIDE DATA" sheetId="10" r:id="rId6"/>
    <sheet name="QMWG SYSTEM-WIDE CHART" sheetId="11" r:id="rId7"/>
    <sheet name="HA System-wide STPPF" sheetId="4" r:id="rId8"/>
    <sheet name="DA System-wide STPPF" sheetId="5" r:id="rId9"/>
  </sheet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10" l="1"/>
  <c r="E21" i="10"/>
  <c r="D21" i="10"/>
  <c r="C21" i="10"/>
  <c r="N723" i="5" l="1"/>
  <c r="J723" i="5" s="1"/>
  <c r="M723" i="5"/>
  <c r="L723" i="5"/>
  <c r="K723" i="5"/>
  <c r="I723" i="5"/>
  <c r="N722" i="5"/>
  <c r="M722" i="5"/>
  <c r="J722" i="5"/>
  <c r="N721" i="5"/>
  <c r="I721" i="5" s="1"/>
  <c r="M721" i="5"/>
  <c r="L721" i="5"/>
  <c r="K721" i="5"/>
  <c r="J721" i="5"/>
  <c r="N720" i="5"/>
  <c r="M720" i="5"/>
  <c r="N719" i="5"/>
  <c r="J719" i="5" s="1"/>
  <c r="M719" i="5"/>
  <c r="L719" i="5"/>
  <c r="K719" i="5"/>
  <c r="I719" i="5"/>
  <c r="N718" i="5"/>
  <c r="M718" i="5"/>
  <c r="N717" i="5"/>
  <c r="I717" i="5" s="1"/>
  <c r="M717" i="5"/>
  <c r="L717" i="5"/>
  <c r="K717" i="5"/>
  <c r="J717" i="5"/>
  <c r="N716" i="5"/>
  <c r="L716" i="5" s="1"/>
  <c r="M716" i="5"/>
  <c r="I716" i="5"/>
  <c r="N715" i="5"/>
  <c r="J715" i="5" s="1"/>
  <c r="M715" i="5"/>
  <c r="L715" i="5"/>
  <c r="K715" i="5"/>
  <c r="I715" i="5"/>
  <c r="N714" i="5"/>
  <c r="M714" i="5"/>
  <c r="J714" i="5"/>
  <c r="I714" i="5"/>
  <c r="N713" i="5"/>
  <c r="I713" i="5" s="1"/>
  <c r="M713" i="5"/>
  <c r="L713" i="5"/>
  <c r="K713" i="5"/>
  <c r="J713" i="5"/>
  <c r="N712" i="5"/>
  <c r="L712" i="5" s="1"/>
  <c r="M712" i="5"/>
  <c r="K712" i="5"/>
  <c r="J712" i="5"/>
  <c r="I712" i="5"/>
  <c r="N711" i="5"/>
  <c r="J711" i="5" s="1"/>
  <c r="M711" i="5"/>
  <c r="L711" i="5"/>
  <c r="K711" i="5"/>
  <c r="I711" i="5"/>
  <c r="N710" i="5"/>
  <c r="M710" i="5"/>
  <c r="N709" i="5"/>
  <c r="I709" i="5" s="1"/>
  <c r="M709" i="5"/>
  <c r="L709" i="5"/>
  <c r="K709" i="5"/>
  <c r="J709" i="5"/>
  <c r="N708" i="5"/>
  <c r="M708" i="5"/>
  <c r="N707" i="5"/>
  <c r="J707" i="5" s="1"/>
  <c r="M707" i="5"/>
  <c r="L707" i="5"/>
  <c r="K707" i="5"/>
  <c r="I707" i="5"/>
  <c r="N706" i="5"/>
  <c r="J706" i="5" s="1"/>
  <c r="M706" i="5"/>
  <c r="N705" i="5"/>
  <c r="I705" i="5" s="1"/>
  <c r="M705" i="5"/>
  <c r="L705" i="5"/>
  <c r="K705" i="5"/>
  <c r="J705" i="5"/>
  <c r="N704" i="5"/>
  <c r="M704" i="5"/>
  <c r="J704" i="5"/>
  <c r="I704" i="5"/>
  <c r="N703" i="5"/>
  <c r="J703" i="5" s="1"/>
  <c r="M703" i="5"/>
  <c r="L703" i="5"/>
  <c r="K703" i="5"/>
  <c r="I703" i="5"/>
  <c r="N702" i="5"/>
  <c r="M702" i="5"/>
  <c r="J702" i="5"/>
  <c r="I702" i="5"/>
  <c r="N701" i="5"/>
  <c r="I701" i="5" s="1"/>
  <c r="M701" i="5"/>
  <c r="L701" i="5"/>
  <c r="K701" i="5"/>
  <c r="J701" i="5"/>
  <c r="N700" i="5"/>
  <c r="M700" i="5"/>
  <c r="K700" i="5"/>
  <c r="N699" i="5"/>
  <c r="J699" i="5" s="1"/>
  <c r="M699" i="5"/>
  <c r="L699" i="5"/>
  <c r="K699" i="5"/>
  <c r="I699" i="5"/>
  <c r="N698" i="5"/>
  <c r="M698" i="5"/>
  <c r="I698" i="5"/>
  <c r="N697" i="5"/>
  <c r="I697" i="5" s="1"/>
  <c r="M697" i="5"/>
  <c r="L697" i="5"/>
  <c r="K697" i="5"/>
  <c r="J697" i="5"/>
  <c r="N696" i="5"/>
  <c r="M696" i="5"/>
  <c r="K696" i="5"/>
  <c r="N695" i="5"/>
  <c r="J695" i="5" s="1"/>
  <c r="M695" i="5"/>
  <c r="L695" i="5"/>
  <c r="K695" i="5"/>
  <c r="I695" i="5"/>
  <c r="N694" i="5"/>
  <c r="M694" i="5"/>
  <c r="I694" i="5"/>
  <c r="N693" i="5"/>
  <c r="I693" i="5" s="1"/>
  <c r="M693" i="5"/>
  <c r="L693" i="5"/>
  <c r="K693" i="5"/>
  <c r="J693" i="5"/>
  <c r="N692" i="5"/>
  <c r="L692" i="5" s="1"/>
  <c r="M692" i="5"/>
  <c r="K692" i="5"/>
  <c r="J692" i="5"/>
  <c r="I692" i="5"/>
  <c r="N691" i="5"/>
  <c r="J691" i="5" s="1"/>
  <c r="M691" i="5"/>
  <c r="L691" i="5"/>
  <c r="K691" i="5"/>
  <c r="I691" i="5"/>
  <c r="N690" i="5"/>
  <c r="M690" i="5"/>
  <c r="N689" i="5"/>
  <c r="I689" i="5" s="1"/>
  <c r="M689" i="5"/>
  <c r="L689" i="5"/>
  <c r="K689" i="5"/>
  <c r="J689" i="5"/>
  <c r="N688" i="5"/>
  <c r="M688" i="5"/>
  <c r="N687" i="5"/>
  <c r="J687" i="5" s="1"/>
  <c r="M687" i="5"/>
  <c r="L687" i="5"/>
  <c r="K687" i="5"/>
  <c r="I687" i="5"/>
  <c r="N686" i="5"/>
  <c r="M686" i="5"/>
  <c r="J686" i="5"/>
  <c r="N685" i="5"/>
  <c r="I685" i="5" s="1"/>
  <c r="M685" i="5"/>
  <c r="L685" i="5"/>
  <c r="K685" i="5"/>
  <c r="J685" i="5"/>
  <c r="N684" i="5"/>
  <c r="L684" i="5" s="1"/>
  <c r="M684" i="5"/>
  <c r="K684" i="5"/>
  <c r="I684" i="5"/>
  <c r="N683" i="5"/>
  <c r="J683" i="5" s="1"/>
  <c r="M683" i="5"/>
  <c r="L683" i="5"/>
  <c r="K683" i="5"/>
  <c r="I683" i="5"/>
  <c r="N682" i="5"/>
  <c r="M682" i="5"/>
  <c r="J682" i="5"/>
  <c r="I682" i="5"/>
  <c r="N681" i="5"/>
  <c r="I681" i="5" s="1"/>
  <c r="M681" i="5"/>
  <c r="L681" i="5"/>
  <c r="K681" i="5"/>
  <c r="J681" i="5"/>
  <c r="N680" i="5"/>
  <c r="L680" i="5" s="1"/>
  <c r="M680" i="5"/>
  <c r="K680" i="5"/>
  <c r="J680" i="5"/>
  <c r="I680" i="5"/>
  <c r="N679" i="5"/>
  <c r="J679" i="5" s="1"/>
  <c r="M679" i="5"/>
  <c r="L679" i="5"/>
  <c r="K679" i="5"/>
  <c r="I679" i="5"/>
  <c r="N678" i="5"/>
  <c r="M678" i="5"/>
  <c r="J678" i="5"/>
  <c r="N677" i="5"/>
  <c r="I677" i="5" s="1"/>
  <c r="M677" i="5"/>
  <c r="L677" i="5"/>
  <c r="K677" i="5"/>
  <c r="J677" i="5"/>
  <c r="N676" i="5"/>
  <c r="M676" i="5"/>
  <c r="J676" i="5"/>
  <c r="N675" i="5"/>
  <c r="J675" i="5" s="1"/>
  <c r="M675" i="5"/>
  <c r="L675" i="5"/>
  <c r="K675" i="5"/>
  <c r="I675" i="5"/>
  <c r="N674" i="5"/>
  <c r="J674" i="5" s="1"/>
  <c r="M674" i="5"/>
  <c r="N673" i="5"/>
  <c r="I673" i="5" s="1"/>
  <c r="M673" i="5"/>
  <c r="L673" i="5"/>
  <c r="K673" i="5"/>
  <c r="J673" i="5"/>
  <c r="N672" i="5"/>
  <c r="M672" i="5"/>
  <c r="J672" i="5"/>
  <c r="I672" i="5"/>
  <c r="N671" i="5"/>
  <c r="J671" i="5" s="1"/>
  <c r="M671" i="5"/>
  <c r="L671" i="5"/>
  <c r="K671" i="5"/>
  <c r="I671" i="5"/>
  <c r="N670" i="5"/>
  <c r="M670" i="5"/>
  <c r="J670" i="5"/>
  <c r="I670" i="5"/>
  <c r="N669" i="5"/>
  <c r="I669" i="5" s="1"/>
  <c r="M669" i="5"/>
  <c r="L669" i="5"/>
  <c r="K669" i="5"/>
  <c r="J669" i="5"/>
  <c r="N668" i="5"/>
  <c r="M668" i="5"/>
  <c r="N667" i="5"/>
  <c r="J667" i="5" s="1"/>
  <c r="M667" i="5"/>
  <c r="L667" i="5"/>
  <c r="K667" i="5"/>
  <c r="I667" i="5"/>
  <c r="N666" i="5"/>
  <c r="M666" i="5"/>
  <c r="N665" i="5"/>
  <c r="I665" i="5" s="1"/>
  <c r="M665" i="5"/>
  <c r="L665" i="5"/>
  <c r="K665" i="5"/>
  <c r="J665" i="5"/>
  <c r="N664" i="5"/>
  <c r="M664" i="5"/>
  <c r="N663" i="5"/>
  <c r="J663" i="5" s="1"/>
  <c r="M663" i="5"/>
  <c r="L663" i="5"/>
  <c r="K663" i="5"/>
  <c r="I663" i="5"/>
  <c r="N662" i="5"/>
  <c r="M662" i="5"/>
  <c r="N661" i="5"/>
  <c r="I661" i="5" s="1"/>
  <c r="M661" i="5"/>
  <c r="L661" i="5"/>
  <c r="K661" i="5"/>
  <c r="J661" i="5"/>
  <c r="N660" i="5"/>
  <c r="L660" i="5" s="1"/>
  <c r="M660" i="5"/>
  <c r="K660" i="5"/>
  <c r="J660" i="5"/>
  <c r="I660" i="5"/>
  <c r="N659" i="5"/>
  <c r="J659" i="5" s="1"/>
  <c r="M659" i="5"/>
  <c r="L659" i="5"/>
  <c r="K659" i="5"/>
  <c r="I659" i="5"/>
  <c r="N658" i="5"/>
  <c r="M658" i="5"/>
  <c r="J658" i="5"/>
  <c r="I658" i="5"/>
  <c r="N657" i="5"/>
  <c r="I657" i="5" s="1"/>
  <c r="M657" i="5"/>
  <c r="L657" i="5"/>
  <c r="K657" i="5"/>
  <c r="J657" i="5"/>
  <c r="N656" i="5"/>
  <c r="M656" i="5"/>
  <c r="K656" i="5"/>
  <c r="I656" i="5"/>
  <c r="N655" i="5"/>
  <c r="J655" i="5" s="1"/>
  <c r="M655" i="5"/>
  <c r="L655" i="5"/>
  <c r="K655" i="5"/>
  <c r="I655" i="5"/>
  <c r="N654" i="5"/>
  <c r="M654" i="5"/>
  <c r="L654" i="5"/>
  <c r="N653" i="5"/>
  <c r="I653" i="5" s="1"/>
  <c r="M653" i="5"/>
  <c r="L653" i="5"/>
  <c r="K653" i="5"/>
  <c r="J653" i="5"/>
  <c r="N652" i="5"/>
  <c r="M652" i="5"/>
  <c r="K652" i="5"/>
  <c r="J652" i="5"/>
  <c r="N651" i="5"/>
  <c r="M651" i="5"/>
  <c r="I651" i="5"/>
  <c r="N650" i="5"/>
  <c r="M650" i="5"/>
  <c r="L650" i="5"/>
  <c r="I650" i="5"/>
  <c r="N649" i="5"/>
  <c r="I649" i="5" s="1"/>
  <c r="M649" i="5"/>
  <c r="L649" i="5"/>
  <c r="K649" i="5"/>
  <c r="J649" i="5"/>
  <c r="N648" i="5"/>
  <c r="I648" i="5" s="1"/>
  <c r="M648" i="5"/>
  <c r="L648" i="5"/>
  <c r="N647" i="5"/>
  <c r="M647" i="5"/>
  <c r="L647" i="5"/>
  <c r="J647" i="5"/>
  <c r="N646" i="5"/>
  <c r="K646" i="5" s="1"/>
  <c r="M646" i="5"/>
  <c r="L646" i="5"/>
  <c r="J646" i="5"/>
  <c r="I646" i="5"/>
  <c r="N645" i="5"/>
  <c r="I645" i="5" s="1"/>
  <c r="M645" i="5"/>
  <c r="L645" i="5"/>
  <c r="J645" i="5"/>
  <c r="N644" i="5"/>
  <c r="M644" i="5"/>
  <c r="N643" i="5"/>
  <c r="M643" i="5"/>
  <c r="L643" i="5"/>
  <c r="K643" i="5"/>
  <c r="J643" i="5"/>
  <c r="I643" i="5"/>
  <c r="N642" i="5"/>
  <c r="M642" i="5"/>
  <c r="N641" i="5"/>
  <c r="M641" i="5"/>
  <c r="K641" i="5"/>
  <c r="N640" i="5"/>
  <c r="M640" i="5"/>
  <c r="L640" i="5"/>
  <c r="K640" i="5"/>
  <c r="J640" i="5"/>
  <c r="I640" i="5"/>
  <c r="N639" i="5"/>
  <c r="M639" i="5"/>
  <c r="N638" i="5"/>
  <c r="M638" i="5"/>
  <c r="L638" i="5"/>
  <c r="N637" i="5"/>
  <c r="M637" i="5"/>
  <c r="L637" i="5"/>
  <c r="N636" i="5"/>
  <c r="L636" i="5" s="1"/>
  <c r="M636" i="5"/>
  <c r="K636" i="5"/>
  <c r="J636" i="5"/>
  <c r="I636" i="5"/>
  <c r="N635" i="5"/>
  <c r="M635" i="5"/>
  <c r="N634" i="5"/>
  <c r="M634" i="5"/>
  <c r="L634" i="5"/>
  <c r="I634" i="5"/>
  <c r="N633" i="5"/>
  <c r="I633" i="5" s="1"/>
  <c r="M633" i="5"/>
  <c r="L633" i="5"/>
  <c r="K633" i="5"/>
  <c r="J633" i="5"/>
  <c r="N632" i="5"/>
  <c r="M632" i="5"/>
  <c r="N631" i="5"/>
  <c r="M631" i="5"/>
  <c r="N630" i="5"/>
  <c r="K630" i="5" s="1"/>
  <c r="M630" i="5"/>
  <c r="L630" i="5"/>
  <c r="J630" i="5"/>
  <c r="I630" i="5"/>
  <c r="N629" i="5"/>
  <c r="I629" i="5" s="1"/>
  <c r="M629" i="5"/>
  <c r="L629" i="5"/>
  <c r="K629" i="5"/>
  <c r="J629" i="5"/>
  <c r="N628" i="5"/>
  <c r="M628" i="5"/>
  <c r="N627" i="5"/>
  <c r="I627" i="5" s="1"/>
  <c r="M627" i="5"/>
  <c r="L627" i="5"/>
  <c r="K627" i="5"/>
  <c r="J627" i="5"/>
  <c r="N626" i="5"/>
  <c r="M626" i="5"/>
  <c r="J626" i="5"/>
  <c r="N625" i="5"/>
  <c r="M625" i="5"/>
  <c r="K625" i="5"/>
  <c r="N624" i="5"/>
  <c r="I624" i="5" s="1"/>
  <c r="M624" i="5"/>
  <c r="L624" i="5"/>
  <c r="K624" i="5"/>
  <c r="J624" i="5"/>
  <c r="N623" i="5"/>
  <c r="L623" i="5" s="1"/>
  <c r="M623" i="5"/>
  <c r="K623" i="5"/>
  <c r="J623" i="5"/>
  <c r="I623" i="5"/>
  <c r="N622" i="5"/>
  <c r="M622" i="5"/>
  <c r="N621" i="5"/>
  <c r="M621" i="5"/>
  <c r="L621" i="5"/>
  <c r="K621" i="5"/>
  <c r="N620" i="5"/>
  <c r="M620" i="5"/>
  <c r="N619" i="5"/>
  <c r="M619" i="5"/>
  <c r="L619" i="5"/>
  <c r="I619" i="5"/>
  <c r="N618" i="5"/>
  <c r="M618" i="5"/>
  <c r="N617" i="5"/>
  <c r="I617" i="5" s="1"/>
  <c r="M617" i="5"/>
  <c r="L617" i="5"/>
  <c r="K617" i="5"/>
  <c r="J617" i="5"/>
  <c r="N616" i="5"/>
  <c r="M616" i="5"/>
  <c r="I616" i="5"/>
  <c r="N615" i="5"/>
  <c r="M615" i="5"/>
  <c r="J615" i="5"/>
  <c r="N614" i="5"/>
  <c r="K614" i="5" s="1"/>
  <c r="M614" i="5"/>
  <c r="L614" i="5"/>
  <c r="J614" i="5"/>
  <c r="I614" i="5"/>
  <c r="N613" i="5"/>
  <c r="I613" i="5" s="1"/>
  <c r="M613" i="5"/>
  <c r="L613" i="5"/>
  <c r="K613" i="5"/>
  <c r="J613" i="5"/>
  <c r="N612" i="5"/>
  <c r="M612" i="5"/>
  <c r="L612" i="5"/>
  <c r="J612" i="5"/>
  <c r="N611" i="5"/>
  <c r="I611" i="5" s="1"/>
  <c r="M611" i="5"/>
  <c r="L611" i="5"/>
  <c r="K611" i="5"/>
  <c r="J611" i="5"/>
  <c r="N610" i="5"/>
  <c r="M610" i="5"/>
  <c r="N609" i="5"/>
  <c r="M609" i="5"/>
  <c r="N608" i="5"/>
  <c r="I608" i="5" s="1"/>
  <c r="M608" i="5"/>
  <c r="L608" i="5"/>
  <c r="K608" i="5"/>
  <c r="J608" i="5"/>
  <c r="N607" i="5"/>
  <c r="M607" i="5"/>
  <c r="I607" i="5"/>
  <c r="N606" i="5"/>
  <c r="M606" i="5"/>
  <c r="N605" i="5"/>
  <c r="M605" i="5"/>
  <c r="N604" i="5"/>
  <c r="L604" i="5" s="1"/>
  <c r="M604" i="5"/>
  <c r="K604" i="5"/>
  <c r="J604" i="5"/>
  <c r="N603" i="5"/>
  <c r="M603" i="5"/>
  <c r="N602" i="5"/>
  <c r="M602" i="5"/>
  <c r="L602" i="5"/>
  <c r="I602" i="5"/>
  <c r="N601" i="5"/>
  <c r="I601" i="5" s="1"/>
  <c r="M601" i="5"/>
  <c r="L601" i="5"/>
  <c r="K601" i="5"/>
  <c r="J601" i="5"/>
  <c r="N600" i="5"/>
  <c r="M600" i="5"/>
  <c r="L600" i="5"/>
  <c r="N599" i="5"/>
  <c r="M599" i="5"/>
  <c r="L599" i="5"/>
  <c r="J599" i="5"/>
  <c r="N598" i="5"/>
  <c r="K598" i="5" s="1"/>
  <c r="M598" i="5"/>
  <c r="L598" i="5"/>
  <c r="J598" i="5"/>
  <c r="I598" i="5"/>
  <c r="N597" i="5"/>
  <c r="I597" i="5" s="1"/>
  <c r="M597" i="5"/>
  <c r="L597" i="5"/>
  <c r="K597" i="5"/>
  <c r="J597" i="5"/>
  <c r="N596" i="5"/>
  <c r="M596" i="5"/>
  <c r="N595" i="5"/>
  <c r="I595" i="5" s="1"/>
  <c r="M595" i="5"/>
  <c r="L595" i="5"/>
  <c r="K595" i="5"/>
  <c r="J595" i="5"/>
  <c r="N594" i="5"/>
  <c r="M594" i="5"/>
  <c r="N593" i="5"/>
  <c r="M593" i="5"/>
  <c r="N592" i="5"/>
  <c r="I592" i="5" s="1"/>
  <c r="M592" i="5"/>
  <c r="L592" i="5"/>
  <c r="K592" i="5"/>
  <c r="J592" i="5"/>
  <c r="N591" i="5"/>
  <c r="M591" i="5"/>
  <c r="N590" i="5"/>
  <c r="M590" i="5"/>
  <c r="L590" i="5"/>
  <c r="N589" i="5"/>
  <c r="M589" i="5"/>
  <c r="N588" i="5"/>
  <c r="M588" i="5"/>
  <c r="N587" i="5"/>
  <c r="M587" i="5"/>
  <c r="N586" i="5"/>
  <c r="M586" i="5"/>
  <c r="L586" i="5"/>
  <c r="I586" i="5"/>
  <c r="N585" i="5"/>
  <c r="I585" i="5" s="1"/>
  <c r="M585" i="5"/>
  <c r="L585" i="5"/>
  <c r="K585" i="5"/>
  <c r="J585" i="5"/>
  <c r="N584" i="5"/>
  <c r="M584" i="5"/>
  <c r="L584" i="5"/>
  <c r="I584" i="5"/>
  <c r="N583" i="5"/>
  <c r="M583" i="5"/>
  <c r="N582" i="5"/>
  <c r="K582" i="5" s="1"/>
  <c r="M582" i="5"/>
  <c r="L582" i="5"/>
  <c r="J582" i="5"/>
  <c r="I582" i="5"/>
  <c r="N581" i="5"/>
  <c r="I581" i="5" s="1"/>
  <c r="M581" i="5"/>
  <c r="L581" i="5"/>
  <c r="K581" i="5"/>
  <c r="J581" i="5"/>
  <c r="N580" i="5"/>
  <c r="M580" i="5"/>
  <c r="L580" i="5"/>
  <c r="J580" i="5"/>
  <c r="N579" i="5"/>
  <c r="I579" i="5" s="1"/>
  <c r="M579" i="5"/>
  <c r="L579" i="5"/>
  <c r="K579" i="5"/>
  <c r="J579" i="5"/>
  <c r="N578" i="5"/>
  <c r="I578" i="5" s="1"/>
  <c r="M578" i="5"/>
  <c r="J578" i="5"/>
  <c r="N577" i="5"/>
  <c r="M577" i="5"/>
  <c r="K577" i="5"/>
  <c r="N576" i="5"/>
  <c r="I576" i="5" s="1"/>
  <c r="M576" i="5"/>
  <c r="L576" i="5"/>
  <c r="K576" i="5"/>
  <c r="J576" i="5"/>
  <c r="N575" i="5"/>
  <c r="M575" i="5"/>
  <c r="L575" i="5"/>
  <c r="K575" i="5"/>
  <c r="J575" i="5"/>
  <c r="I575" i="5"/>
  <c r="N574" i="5"/>
  <c r="M574" i="5"/>
  <c r="N573" i="5"/>
  <c r="M573" i="5"/>
  <c r="L573" i="5"/>
  <c r="K573" i="5"/>
  <c r="N572" i="5"/>
  <c r="I572" i="5" s="1"/>
  <c r="M572" i="5"/>
  <c r="J572" i="5"/>
  <c r="N571" i="5"/>
  <c r="M571" i="5"/>
  <c r="L571" i="5"/>
  <c r="J571" i="5"/>
  <c r="N570" i="5"/>
  <c r="M570" i="5"/>
  <c r="L570" i="5"/>
  <c r="I570" i="5"/>
  <c r="N569" i="5"/>
  <c r="I569" i="5" s="1"/>
  <c r="M569" i="5"/>
  <c r="L569" i="5"/>
  <c r="K569" i="5"/>
  <c r="J569" i="5"/>
  <c r="N568" i="5"/>
  <c r="M568" i="5"/>
  <c r="I568" i="5"/>
  <c r="N567" i="5"/>
  <c r="M567" i="5"/>
  <c r="N566" i="5"/>
  <c r="M566" i="5"/>
  <c r="N565" i="5"/>
  <c r="I565" i="5" s="1"/>
  <c r="M565" i="5"/>
  <c r="K565" i="5"/>
  <c r="J565" i="5"/>
  <c r="N564" i="5"/>
  <c r="M564" i="5"/>
  <c r="N563" i="5"/>
  <c r="I563" i="5" s="1"/>
  <c r="M563" i="5"/>
  <c r="L563" i="5"/>
  <c r="K563" i="5"/>
  <c r="J563" i="5"/>
  <c r="N562" i="5"/>
  <c r="M562" i="5"/>
  <c r="L562" i="5"/>
  <c r="N561" i="5"/>
  <c r="M561" i="5"/>
  <c r="N560" i="5"/>
  <c r="M560" i="5"/>
  <c r="N559" i="5"/>
  <c r="J559" i="5" s="1"/>
  <c r="M559" i="5"/>
  <c r="L559" i="5"/>
  <c r="K559" i="5"/>
  <c r="I559" i="5"/>
  <c r="N558" i="5"/>
  <c r="M558" i="5"/>
  <c r="L558" i="5"/>
  <c r="I558" i="5"/>
  <c r="N557" i="5"/>
  <c r="M557" i="5"/>
  <c r="N556" i="5"/>
  <c r="M556" i="5"/>
  <c r="L556" i="5"/>
  <c r="K556" i="5"/>
  <c r="J556" i="5"/>
  <c r="I556" i="5"/>
  <c r="N555" i="5"/>
  <c r="M555" i="5"/>
  <c r="I555" i="5"/>
  <c r="N554" i="5"/>
  <c r="M554" i="5"/>
  <c r="L554" i="5"/>
  <c r="I554" i="5"/>
  <c r="N553" i="5"/>
  <c r="M553" i="5"/>
  <c r="L553" i="5"/>
  <c r="K553" i="5"/>
  <c r="J553" i="5"/>
  <c r="I553" i="5"/>
  <c r="N552" i="5"/>
  <c r="L552" i="5" s="1"/>
  <c r="M552" i="5"/>
  <c r="K552" i="5"/>
  <c r="J552" i="5"/>
  <c r="I552" i="5"/>
  <c r="N551" i="5"/>
  <c r="M551" i="5"/>
  <c r="I551" i="5"/>
  <c r="N550" i="5"/>
  <c r="M550" i="5"/>
  <c r="N549" i="5"/>
  <c r="M549" i="5"/>
  <c r="L549" i="5"/>
  <c r="K549" i="5"/>
  <c r="J549" i="5"/>
  <c r="I549" i="5"/>
  <c r="N548" i="5"/>
  <c r="L548" i="5" s="1"/>
  <c r="M548" i="5"/>
  <c r="K548" i="5"/>
  <c r="J548" i="5"/>
  <c r="I548" i="5"/>
  <c r="N547" i="5"/>
  <c r="M547" i="5"/>
  <c r="N546" i="5"/>
  <c r="M546" i="5"/>
  <c r="K546" i="5"/>
  <c r="I546" i="5"/>
  <c r="N545" i="5"/>
  <c r="M545" i="5"/>
  <c r="L545" i="5"/>
  <c r="K545" i="5"/>
  <c r="J545" i="5"/>
  <c r="I545" i="5"/>
  <c r="N544" i="5"/>
  <c r="L544" i="5" s="1"/>
  <c r="M544" i="5"/>
  <c r="K544" i="5"/>
  <c r="J544" i="5"/>
  <c r="I544" i="5"/>
  <c r="N543" i="5"/>
  <c r="M543" i="5"/>
  <c r="I543" i="5"/>
  <c r="N542" i="5"/>
  <c r="M542" i="5"/>
  <c r="N541" i="5"/>
  <c r="M541" i="5"/>
  <c r="L541" i="5"/>
  <c r="K541" i="5"/>
  <c r="J541" i="5"/>
  <c r="I541" i="5"/>
  <c r="N540" i="5"/>
  <c r="L540" i="5" s="1"/>
  <c r="M540" i="5"/>
  <c r="K540" i="5"/>
  <c r="J540" i="5"/>
  <c r="I540" i="5"/>
  <c r="N539" i="5"/>
  <c r="M539" i="5"/>
  <c r="N538" i="5"/>
  <c r="M538" i="5"/>
  <c r="K538" i="5"/>
  <c r="N537" i="5"/>
  <c r="M537" i="5"/>
  <c r="L537" i="5"/>
  <c r="K537" i="5"/>
  <c r="J537" i="5"/>
  <c r="I537" i="5"/>
  <c r="N536" i="5"/>
  <c r="L536" i="5" s="1"/>
  <c r="M536" i="5"/>
  <c r="K536" i="5"/>
  <c r="J536" i="5"/>
  <c r="I536" i="5"/>
  <c r="N535" i="5"/>
  <c r="M535" i="5"/>
  <c r="I535" i="5"/>
  <c r="N534" i="5"/>
  <c r="M534" i="5"/>
  <c r="N533" i="5"/>
  <c r="M533" i="5"/>
  <c r="L533" i="5"/>
  <c r="K533" i="5"/>
  <c r="J533" i="5"/>
  <c r="I533" i="5"/>
  <c r="N532" i="5"/>
  <c r="L532" i="5" s="1"/>
  <c r="M532" i="5"/>
  <c r="K532" i="5"/>
  <c r="J532" i="5"/>
  <c r="I532" i="5"/>
  <c r="N531" i="5"/>
  <c r="M531" i="5"/>
  <c r="N530" i="5"/>
  <c r="M530" i="5"/>
  <c r="N529" i="5"/>
  <c r="M529" i="5"/>
  <c r="L529" i="5"/>
  <c r="K529" i="5"/>
  <c r="J529" i="5"/>
  <c r="I529" i="5"/>
  <c r="N528" i="5"/>
  <c r="L528" i="5" s="1"/>
  <c r="M528" i="5"/>
  <c r="K528" i="5"/>
  <c r="J528" i="5"/>
  <c r="I528" i="5"/>
  <c r="N527" i="5"/>
  <c r="M527" i="5"/>
  <c r="I527" i="5"/>
  <c r="N526" i="5"/>
  <c r="M526" i="5"/>
  <c r="N525" i="5"/>
  <c r="M525" i="5"/>
  <c r="L525" i="5"/>
  <c r="K525" i="5"/>
  <c r="J525" i="5"/>
  <c r="I525" i="5"/>
  <c r="N524" i="5"/>
  <c r="L524" i="5" s="1"/>
  <c r="M524" i="5"/>
  <c r="K524" i="5"/>
  <c r="J524" i="5"/>
  <c r="I524" i="5"/>
  <c r="N523" i="5"/>
  <c r="M523" i="5"/>
  <c r="N522" i="5"/>
  <c r="M522" i="5"/>
  <c r="N521" i="5"/>
  <c r="M521" i="5"/>
  <c r="L521" i="5"/>
  <c r="K521" i="5"/>
  <c r="J521" i="5"/>
  <c r="I521" i="5"/>
  <c r="N520" i="5"/>
  <c r="L520" i="5" s="1"/>
  <c r="M520" i="5"/>
  <c r="K520" i="5"/>
  <c r="J520" i="5"/>
  <c r="I520" i="5"/>
  <c r="N519" i="5"/>
  <c r="M519" i="5"/>
  <c r="I519" i="5"/>
  <c r="N518" i="5"/>
  <c r="M518" i="5"/>
  <c r="N517" i="5"/>
  <c r="M517" i="5"/>
  <c r="L517" i="5"/>
  <c r="K517" i="5"/>
  <c r="J517" i="5"/>
  <c r="I517" i="5"/>
  <c r="N516" i="5"/>
  <c r="L516" i="5" s="1"/>
  <c r="M516" i="5"/>
  <c r="K516" i="5"/>
  <c r="J516" i="5"/>
  <c r="I516" i="5"/>
  <c r="N515" i="5"/>
  <c r="M515" i="5"/>
  <c r="N514" i="5"/>
  <c r="M514" i="5"/>
  <c r="N513" i="5"/>
  <c r="M513" i="5"/>
  <c r="L513" i="5"/>
  <c r="K513" i="5"/>
  <c r="J513" i="5"/>
  <c r="I513" i="5"/>
  <c r="N512" i="5"/>
  <c r="L512" i="5" s="1"/>
  <c r="M512" i="5"/>
  <c r="K512" i="5"/>
  <c r="J512" i="5"/>
  <c r="I512" i="5"/>
  <c r="N511" i="5"/>
  <c r="M511" i="5"/>
  <c r="I511" i="5"/>
  <c r="N510" i="5"/>
  <c r="M510" i="5"/>
  <c r="N509" i="5"/>
  <c r="M509" i="5"/>
  <c r="L509" i="5"/>
  <c r="K509" i="5"/>
  <c r="J509" i="5"/>
  <c r="I509" i="5"/>
  <c r="N508" i="5"/>
  <c r="L508" i="5" s="1"/>
  <c r="M508" i="5"/>
  <c r="K508" i="5"/>
  <c r="J508" i="5"/>
  <c r="I508" i="5"/>
  <c r="N507" i="5"/>
  <c r="M507" i="5"/>
  <c r="N506" i="5"/>
  <c r="M506" i="5"/>
  <c r="N505" i="5"/>
  <c r="M505" i="5"/>
  <c r="L505" i="5"/>
  <c r="K505" i="5"/>
  <c r="J505" i="5"/>
  <c r="I505" i="5"/>
  <c r="N504" i="5"/>
  <c r="L504" i="5" s="1"/>
  <c r="M504" i="5"/>
  <c r="K504" i="5"/>
  <c r="J504" i="5"/>
  <c r="I504" i="5"/>
  <c r="N503" i="5"/>
  <c r="M503" i="5"/>
  <c r="N502" i="5"/>
  <c r="M502" i="5"/>
  <c r="N501" i="5"/>
  <c r="M501" i="5"/>
  <c r="L501" i="5"/>
  <c r="K501" i="5"/>
  <c r="J501" i="5"/>
  <c r="I501" i="5"/>
  <c r="N500" i="5"/>
  <c r="L500" i="5" s="1"/>
  <c r="M500" i="5"/>
  <c r="K500" i="5"/>
  <c r="J500" i="5"/>
  <c r="I500" i="5"/>
  <c r="N499" i="5"/>
  <c r="M499" i="5"/>
  <c r="N498" i="5"/>
  <c r="M498" i="5"/>
  <c r="K498" i="5"/>
  <c r="I498" i="5"/>
  <c r="N497" i="5"/>
  <c r="M497" i="5"/>
  <c r="L497" i="5"/>
  <c r="K497" i="5"/>
  <c r="J497" i="5"/>
  <c r="I497" i="5"/>
  <c r="N496" i="5"/>
  <c r="L496" i="5" s="1"/>
  <c r="M496" i="5"/>
  <c r="K496" i="5"/>
  <c r="J496" i="5"/>
  <c r="I496" i="5"/>
  <c r="N495" i="5"/>
  <c r="M495" i="5"/>
  <c r="N494" i="5"/>
  <c r="M494" i="5"/>
  <c r="N493" i="5"/>
  <c r="M493" i="5"/>
  <c r="L493" i="5"/>
  <c r="K493" i="5"/>
  <c r="J493" i="5"/>
  <c r="I493" i="5"/>
  <c r="N492" i="5"/>
  <c r="L492" i="5" s="1"/>
  <c r="M492" i="5"/>
  <c r="K492" i="5"/>
  <c r="J492" i="5"/>
  <c r="I492" i="5"/>
  <c r="N491" i="5"/>
  <c r="M491" i="5"/>
  <c r="N490" i="5"/>
  <c r="M490" i="5"/>
  <c r="K490" i="5"/>
  <c r="I490" i="5"/>
  <c r="N489" i="5"/>
  <c r="M489" i="5"/>
  <c r="L489" i="5"/>
  <c r="K489" i="5"/>
  <c r="J489" i="5"/>
  <c r="I489" i="5"/>
  <c r="N488" i="5"/>
  <c r="L488" i="5" s="1"/>
  <c r="M488" i="5"/>
  <c r="K488" i="5"/>
  <c r="J488" i="5"/>
  <c r="I488" i="5"/>
  <c r="N487" i="5"/>
  <c r="M487" i="5"/>
  <c r="I487" i="5"/>
  <c r="N486" i="5"/>
  <c r="M486" i="5"/>
  <c r="N485" i="5"/>
  <c r="M485" i="5"/>
  <c r="L485" i="5"/>
  <c r="K485" i="5"/>
  <c r="J485" i="5"/>
  <c r="I485" i="5"/>
  <c r="N484" i="5"/>
  <c r="L484" i="5" s="1"/>
  <c r="M484" i="5"/>
  <c r="K484" i="5"/>
  <c r="J484" i="5"/>
  <c r="I484" i="5"/>
  <c r="N483" i="5"/>
  <c r="M483" i="5"/>
  <c r="I483" i="5"/>
  <c r="N482" i="5"/>
  <c r="M482" i="5"/>
  <c r="N481" i="5"/>
  <c r="M481" i="5"/>
  <c r="L481" i="5"/>
  <c r="K481" i="5"/>
  <c r="J481" i="5"/>
  <c r="I481" i="5"/>
  <c r="N480" i="5"/>
  <c r="M480" i="5"/>
  <c r="J480" i="5"/>
  <c r="N479" i="5"/>
  <c r="M479" i="5"/>
  <c r="L479" i="5"/>
  <c r="I479" i="5"/>
  <c r="N478" i="5"/>
  <c r="I478" i="5" s="1"/>
  <c r="M478" i="5"/>
  <c r="L478" i="5"/>
  <c r="K478" i="5"/>
  <c r="J478" i="5"/>
  <c r="N477" i="5"/>
  <c r="M477" i="5"/>
  <c r="L477" i="5"/>
  <c r="K477" i="5"/>
  <c r="J477" i="5"/>
  <c r="I477" i="5"/>
  <c r="N476" i="5"/>
  <c r="M476" i="5"/>
  <c r="J476" i="5"/>
  <c r="I476" i="5"/>
  <c r="N475" i="5"/>
  <c r="M475" i="5"/>
  <c r="L475" i="5"/>
  <c r="I475" i="5"/>
  <c r="N474" i="5"/>
  <c r="M474" i="5"/>
  <c r="L474" i="5"/>
  <c r="K474" i="5"/>
  <c r="N473" i="5"/>
  <c r="M473" i="5"/>
  <c r="L473" i="5"/>
  <c r="K473" i="5"/>
  <c r="J473" i="5"/>
  <c r="I473" i="5"/>
  <c r="N472" i="5"/>
  <c r="M472" i="5"/>
  <c r="J472" i="5"/>
  <c r="N471" i="5"/>
  <c r="M471" i="5"/>
  <c r="N470" i="5"/>
  <c r="I470" i="5" s="1"/>
  <c r="M470" i="5"/>
  <c r="L470" i="5"/>
  <c r="K470" i="5"/>
  <c r="J470" i="5"/>
  <c r="N469" i="5"/>
  <c r="M469" i="5"/>
  <c r="L469" i="5"/>
  <c r="K469" i="5"/>
  <c r="J469" i="5"/>
  <c r="I469" i="5"/>
  <c r="N468" i="5"/>
  <c r="M468" i="5"/>
  <c r="N467" i="5"/>
  <c r="M467" i="5"/>
  <c r="L467" i="5"/>
  <c r="I467" i="5"/>
  <c r="N466" i="5"/>
  <c r="M466" i="5"/>
  <c r="L466" i="5"/>
  <c r="N465" i="5"/>
  <c r="M465" i="5"/>
  <c r="L465" i="5"/>
  <c r="K465" i="5"/>
  <c r="J465" i="5"/>
  <c r="I465" i="5"/>
  <c r="N464" i="5"/>
  <c r="M464" i="5"/>
  <c r="N463" i="5"/>
  <c r="M463" i="5"/>
  <c r="L463" i="5"/>
  <c r="I463" i="5"/>
  <c r="N462" i="5"/>
  <c r="I462" i="5" s="1"/>
  <c r="M462" i="5"/>
  <c r="L462" i="5"/>
  <c r="K462" i="5"/>
  <c r="J462" i="5"/>
  <c r="N461" i="5"/>
  <c r="M461" i="5"/>
  <c r="L461" i="5"/>
  <c r="K461" i="5"/>
  <c r="J461" i="5"/>
  <c r="I461" i="5"/>
  <c r="N460" i="5"/>
  <c r="M460" i="5"/>
  <c r="J460" i="5"/>
  <c r="I460" i="5"/>
  <c r="N459" i="5"/>
  <c r="M459" i="5"/>
  <c r="L459" i="5"/>
  <c r="I459" i="5"/>
  <c r="N458" i="5"/>
  <c r="M458" i="5"/>
  <c r="L458" i="5"/>
  <c r="K458" i="5"/>
  <c r="N457" i="5"/>
  <c r="M457" i="5"/>
  <c r="L457" i="5"/>
  <c r="K457" i="5"/>
  <c r="J457" i="5"/>
  <c r="I457" i="5"/>
  <c r="N456" i="5"/>
  <c r="M456" i="5"/>
  <c r="J456" i="5"/>
  <c r="I456" i="5"/>
  <c r="N455" i="5"/>
  <c r="M455" i="5"/>
  <c r="L455" i="5"/>
  <c r="I455" i="5"/>
  <c r="N454" i="5"/>
  <c r="I454" i="5" s="1"/>
  <c r="M454" i="5"/>
  <c r="L454" i="5"/>
  <c r="K454" i="5"/>
  <c r="J454" i="5"/>
  <c r="N453" i="5"/>
  <c r="M453" i="5"/>
  <c r="L453" i="5"/>
  <c r="K453" i="5"/>
  <c r="J453" i="5"/>
  <c r="I453" i="5"/>
  <c r="N452" i="5"/>
  <c r="M452" i="5"/>
  <c r="I452" i="5"/>
  <c r="N451" i="5"/>
  <c r="M451" i="5"/>
  <c r="L451" i="5"/>
  <c r="I451" i="5"/>
  <c r="N450" i="5"/>
  <c r="M450" i="5"/>
  <c r="K450" i="5"/>
  <c r="N449" i="5"/>
  <c r="M449" i="5"/>
  <c r="L449" i="5"/>
  <c r="K449" i="5"/>
  <c r="J449" i="5"/>
  <c r="I449" i="5"/>
  <c r="N448" i="5"/>
  <c r="M448" i="5"/>
  <c r="J448" i="5"/>
  <c r="I448" i="5"/>
  <c r="N447" i="5"/>
  <c r="M447" i="5"/>
  <c r="L447" i="5"/>
  <c r="N446" i="5"/>
  <c r="I446" i="5" s="1"/>
  <c r="M446" i="5"/>
  <c r="L446" i="5"/>
  <c r="K446" i="5"/>
  <c r="J446" i="5"/>
  <c r="N445" i="5"/>
  <c r="M445" i="5"/>
  <c r="L445" i="5"/>
  <c r="K445" i="5"/>
  <c r="J445" i="5"/>
  <c r="I445" i="5"/>
  <c r="N444" i="5"/>
  <c r="M444" i="5"/>
  <c r="N443" i="5"/>
  <c r="M443" i="5"/>
  <c r="L443" i="5"/>
  <c r="I443" i="5"/>
  <c r="N442" i="5"/>
  <c r="K442" i="5" s="1"/>
  <c r="M442" i="5"/>
  <c r="N441" i="5"/>
  <c r="M441" i="5"/>
  <c r="L441" i="5"/>
  <c r="K441" i="5"/>
  <c r="J441" i="5"/>
  <c r="I441" i="5"/>
  <c r="N440" i="5"/>
  <c r="M440" i="5"/>
  <c r="N439" i="5"/>
  <c r="M439" i="5"/>
  <c r="L439" i="5"/>
  <c r="I439" i="5"/>
  <c r="N438" i="5"/>
  <c r="I438" i="5" s="1"/>
  <c r="M438" i="5"/>
  <c r="L438" i="5"/>
  <c r="K438" i="5"/>
  <c r="J438" i="5"/>
  <c r="N437" i="5"/>
  <c r="M437" i="5"/>
  <c r="L437" i="5"/>
  <c r="K437" i="5"/>
  <c r="J437" i="5"/>
  <c r="I437" i="5"/>
  <c r="N436" i="5"/>
  <c r="M436" i="5"/>
  <c r="J436" i="5"/>
  <c r="I436" i="5"/>
  <c r="N435" i="5"/>
  <c r="M435" i="5"/>
  <c r="L435" i="5"/>
  <c r="I435" i="5"/>
  <c r="N434" i="5"/>
  <c r="M434" i="5"/>
  <c r="L434" i="5"/>
  <c r="K434" i="5"/>
  <c r="N433" i="5"/>
  <c r="M433" i="5"/>
  <c r="L433" i="5"/>
  <c r="K433" i="5"/>
  <c r="J433" i="5"/>
  <c r="I433" i="5"/>
  <c r="N432" i="5"/>
  <c r="M432" i="5"/>
  <c r="J432" i="5"/>
  <c r="I432" i="5"/>
  <c r="N431" i="5"/>
  <c r="M431" i="5"/>
  <c r="I431" i="5"/>
  <c r="N430" i="5"/>
  <c r="I430" i="5" s="1"/>
  <c r="M430" i="5"/>
  <c r="L430" i="5"/>
  <c r="K430" i="5"/>
  <c r="J430" i="5"/>
  <c r="N429" i="5"/>
  <c r="M429" i="5"/>
  <c r="L429" i="5"/>
  <c r="K429" i="5"/>
  <c r="J429" i="5"/>
  <c r="I429" i="5"/>
  <c r="N428" i="5"/>
  <c r="M428" i="5"/>
  <c r="N427" i="5"/>
  <c r="M427" i="5"/>
  <c r="L427" i="5"/>
  <c r="I427" i="5"/>
  <c r="N426" i="5"/>
  <c r="M426" i="5"/>
  <c r="N425" i="5"/>
  <c r="M425" i="5"/>
  <c r="L425" i="5"/>
  <c r="K425" i="5"/>
  <c r="J425" i="5"/>
  <c r="I425" i="5"/>
  <c r="N424" i="5"/>
  <c r="M424" i="5"/>
  <c r="J424" i="5"/>
  <c r="I424" i="5"/>
  <c r="N423" i="5"/>
  <c r="M423" i="5"/>
  <c r="L423" i="5"/>
  <c r="I423" i="5"/>
  <c r="N422" i="5"/>
  <c r="I422" i="5" s="1"/>
  <c r="M422" i="5"/>
  <c r="L422" i="5"/>
  <c r="K422" i="5"/>
  <c r="J422" i="5"/>
  <c r="N421" i="5"/>
  <c r="M421" i="5"/>
  <c r="L421" i="5"/>
  <c r="K421" i="5"/>
  <c r="J421" i="5"/>
  <c r="I421" i="5"/>
  <c r="N420" i="5"/>
  <c r="M420" i="5"/>
  <c r="N419" i="5"/>
  <c r="M419" i="5"/>
  <c r="L419" i="5"/>
  <c r="I419" i="5"/>
  <c r="N418" i="5"/>
  <c r="K418" i="5" s="1"/>
  <c r="M418" i="5"/>
  <c r="N417" i="5"/>
  <c r="M417" i="5"/>
  <c r="L417" i="5"/>
  <c r="K417" i="5"/>
  <c r="J417" i="5"/>
  <c r="I417" i="5"/>
  <c r="N416" i="5"/>
  <c r="M416" i="5"/>
  <c r="J416" i="5"/>
  <c r="N415" i="5"/>
  <c r="M415" i="5"/>
  <c r="L415" i="5"/>
  <c r="I415" i="5"/>
  <c r="N414" i="5"/>
  <c r="I414" i="5" s="1"/>
  <c r="M414" i="5"/>
  <c r="L414" i="5"/>
  <c r="K414" i="5"/>
  <c r="J414" i="5"/>
  <c r="N413" i="5"/>
  <c r="M413" i="5"/>
  <c r="L413" i="5"/>
  <c r="K413" i="5"/>
  <c r="J413" i="5"/>
  <c r="I413" i="5"/>
  <c r="N412" i="5"/>
  <c r="M412" i="5"/>
  <c r="J412" i="5"/>
  <c r="I412" i="5"/>
  <c r="N411" i="5"/>
  <c r="M411" i="5"/>
  <c r="L411" i="5"/>
  <c r="I411" i="5"/>
  <c r="N410" i="5"/>
  <c r="M410" i="5"/>
  <c r="L410" i="5"/>
  <c r="K410" i="5"/>
  <c r="N409" i="5"/>
  <c r="M409" i="5"/>
  <c r="L409" i="5"/>
  <c r="K409" i="5"/>
  <c r="J409" i="5"/>
  <c r="I409" i="5"/>
  <c r="N408" i="5"/>
  <c r="M408" i="5"/>
  <c r="J408" i="5"/>
  <c r="N407" i="5"/>
  <c r="M407" i="5"/>
  <c r="N406" i="5"/>
  <c r="I406" i="5" s="1"/>
  <c r="M406" i="5"/>
  <c r="L406" i="5"/>
  <c r="K406" i="5"/>
  <c r="J406" i="5"/>
  <c r="N405" i="5"/>
  <c r="M405" i="5"/>
  <c r="L405" i="5"/>
  <c r="K405" i="5"/>
  <c r="J405" i="5"/>
  <c r="I405" i="5"/>
  <c r="N404" i="5"/>
  <c r="M404" i="5"/>
  <c r="N403" i="5"/>
  <c r="J403" i="5" s="1"/>
  <c r="M403" i="5"/>
  <c r="L403" i="5"/>
  <c r="K403" i="5"/>
  <c r="N402" i="5"/>
  <c r="M402" i="5"/>
  <c r="J402" i="5"/>
  <c r="N401" i="5"/>
  <c r="M401" i="5"/>
  <c r="L401" i="5"/>
  <c r="K401" i="5"/>
  <c r="J401" i="5"/>
  <c r="I401" i="5"/>
  <c r="N400" i="5"/>
  <c r="M400" i="5"/>
  <c r="N399" i="5"/>
  <c r="M399" i="5"/>
  <c r="K399" i="5"/>
  <c r="I399" i="5"/>
  <c r="N398" i="5"/>
  <c r="M398" i="5"/>
  <c r="K398" i="5"/>
  <c r="N397" i="5"/>
  <c r="M397" i="5"/>
  <c r="L397" i="5"/>
  <c r="K397" i="5"/>
  <c r="J397" i="5"/>
  <c r="I397" i="5"/>
  <c r="N396" i="5"/>
  <c r="L396" i="5" s="1"/>
  <c r="M396" i="5"/>
  <c r="K396" i="5"/>
  <c r="J396" i="5"/>
  <c r="I396" i="5"/>
  <c r="N395" i="5"/>
  <c r="J395" i="5" s="1"/>
  <c r="M395" i="5"/>
  <c r="L395" i="5"/>
  <c r="K395" i="5"/>
  <c r="I395" i="5"/>
  <c r="N394" i="5"/>
  <c r="K394" i="5" s="1"/>
  <c r="M394" i="5"/>
  <c r="L394" i="5"/>
  <c r="J394" i="5"/>
  <c r="I394" i="5"/>
  <c r="N393" i="5"/>
  <c r="M393" i="5"/>
  <c r="L393" i="5"/>
  <c r="K393" i="5"/>
  <c r="J393" i="5"/>
  <c r="I393" i="5"/>
  <c r="N392" i="5"/>
  <c r="M392" i="5"/>
  <c r="N391" i="5"/>
  <c r="M391" i="5"/>
  <c r="K391" i="5"/>
  <c r="I391" i="5"/>
  <c r="N390" i="5"/>
  <c r="I390" i="5" s="1"/>
  <c r="M390" i="5"/>
  <c r="L390" i="5"/>
  <c r="K390" i="5"/>
  <c r="J390" i="5"/>
  <c r="N389" i="5"/>
  <c r="M389" i="5"/>
  <c r="L389" i="5"/>
  <c r="K389" i="5"/>
  <c r="J389" i="5"/>
  <c r="I389" i="5"/>
  <c r="N388" i="5"/>
  <c r="M388" i="5"/>
  <c r="K388" i="5"/>
  <c r="J388" i="5"/>
  <c r="N387" i="5"/>
  <c r="J387" i="5" s="1"/>
  <c r="M387" i="5"/>
  <c r="L387" i="5"/>
  <c r="K387" i="5"/>
  <c r="N386" i="5"/>
  <c r="M386" i="5"/>
  <c r="J386" i="5"/>
  <c r="I386" i="5"/>
  <c r="N385" i="5"/>
  <c r="M385" i="5"/>
  <c r="L385" i="5"/>
  <c r="K385" i="5"/>
  <c r="J385" i="5"/>
  <c r="I385" i="5"/>
  <c r="N384" i="5"/>
  <c r="M384" i="5"/>
  <c r="N383" i="5"/>
  <c r="M383" i="5"/>
  <c r="N382" i="5"/>
  <c r="M382" i="5"/>
  <c r="L382" i="5"/>
  <c r="K382" i="5"/>
  <c r="N381" i="5"/>
  <c r="M381" i="5"/>
  <c r="L381" i="5"/>
  <c r="K381" i="5"/>
  <c r="J381" i="5"/>
  <c r="I381" i="5"/>
  <c r="N380" i="5"/>
  <c r="L380" i="5" s="1"/>
  <c r="M380" i="5"/>
  <c r="K380" i="5"/>
  <c r="J380" i="5"/>
  <c r="I380" i="5"/>
  <c r="N379" i="5"/>
  <c r="J379" i="5" s="1"/>
  <c r="M379" i="5"/>
  <c r="L379" i="5"/>
  <c r="K379" i="5"/>
  <c r="I379" i="5"/>
  <c r="N378" i="5"/>
  <c r="M378" i="5"/>
  <c r="I378" i="5"/>
  <c r="N377" i="5"/>
  <c r="M377" i="5"/>
  <c r="L377" i="5"/>
  <c r="K377" i="5"/>
  <c r="J377" i="5"/>
  <c r="I377" i="5"/>
  <c r="N376" i="5"/>
  <c r="M376" i="5"/>
  <c r="I376" i="5"/>
  <c r="N375" i="5"/>
  <c r="M375" i="5"/>
  <c r="K375" i="5"/>
  <c r="I375" i="5"/>
  <c r="N374" i="5"/>
  <c r="I374" i="5" s="1"/>
  <c r="M374" i="5"/>
  <c r="L374" i="5"/>
  <c r="K374" i="5"/>
  <c r="J374" i="5"/>
  <c r="N373" i="5"/>
  <c r="M373" i="5"/>
  <c r="L373" i="5"/>
  <c r="K373" i="5"/>
  <c r="J373" i="5"/>
  <c r="I373" i="5"/>
  <c r="N372" i="5"/>
  <c r="M372" i="5"/>
  <c r="K372" i="5"/>
  <c r="J372" i="5"/>
  <c r="N371" i="5"/>
  <c r="J371" i="5" s="1"/>
  <c r="M371" i="5"/>
  <c r="L371" i="5"/>
  <c r="K371" i="5"/>
  <c r="N370" i="5"/>
  <c r="M370" i="5"/>
  <c r="J370" i="5"/>
  <c r="I370" i="5"/>
  <c r="N369" i="5"/>
  <c r="M369" i="5"/>
  <c r="L369" i="5"/>
  <c r="K369" i="5"/>
  <c r="J369" i="5"/>
  <c r="I369" i="5"/>
  <c r="N368" i="5"/>
  <c r="M368" i="5"/>
  <c r="K368" i="5"/>
  <c r="N367" i="5"/>
  <c r="M367" i="5"/>
  <c r="K367" i="5"/>
  <c r="I367" i="5"/>
  <c r="N366" i="5"/>
  <c r="M366" i="5"/>
  <c r="L366" i="5"/>
  <c r="N365" i="5"/>
  <c r="M365" i="5"/>
  <c r="L365" i="5"/>
  <c r="K365" i="5"/>
  <c r="J365" i="5"/>
  <c r="I365" i="5"/>
  <c r="N364" i="5"/>
  <c r="L364" i="5" s="1"/>
  <c r="M364" i="5"/>
  <c r="K364" i="5"/>
  <c r="J364" i="5"/>
  <c r="I364" i="5"/>
  <c r="N363" i="5"/>
  <c r="J363" i="5" s="1"/>
  <c r="M363" i="5"/>
  <c r="L363" i="5"/>
  <c r="K363" i="5"/>
  <c r="I363" i="5"/>
  <c r="N362" i="5"/>
  <c r="K362" i="5" s="1"/>
  <c r="M362" i="5"/>
  <c r="L362" i="5"/>
  <c r="J362" i="5"/>
  <c r="I362" i="5"/>
  <c r="N361" i="5"/>
  <c r="M361" i="5"/>
  <c r="L361" i="5"/>
  <c r="K361" i="5"/>
  <c r="J361" i="5"/>
  <c r="I361" i="5"/>
  <c r="N360" i="5"/>
  <c r="M360" i="5"/>
  <c r="I360" i="5"/>
  <c r="N359" i="5"/>
  <c r="M359" i="5"/>
  <c r="I359" i="5"/>
  <c r="N358" i="5"/>
  <c r="I358" i="5" s="1"/>
  <c r="M358" i="5"/>
  <c r="L358" i="5"/>
  <c r="K358" i="5"/>
  <c r="J358" i="5"/>
  <c r="N357" i="5"/>
  <c r="M357" i="5"/>
  <c r="L357" i="5"/>
  <c r="K357" i="5"/>
  <c r="J357" i="5"/>
  <c r="I357" i="5"/>
  <c r="N356" i="5"/>
  <c r="M356" i="5"/>
  <c r="N355" i="5"/>
  <c r="K355" i="5" s="1"/>
  <c r="M355" i="5"/>
  <c r="L355" i="5"/>
  <c r="N354" i="5"/>
  <c r="I354" i="5" s="1"/>
  <c r="M354" i="5"/>
  <c r="L354" i="5"/>
  <c r="K354" i="5"/>
  <c r="J354" i="5"/>
  <c r="N353" i="5"/>
  <c r="M353" i="5"/>
  <c r="N352" i="5"/>
  <c r="M352" i="5"/>
  <c r="L352" i="5"/>
  <c r="K352" i="5"/>
  <c r="N351" i="5"/>
  <c r="M351" i="5"/>
  <c r="N350" i="5"/>
  <c r="I350" i="5" s="1"/>
  <c r="M350" i="5"/>
  <c r="L350" i="5"/>
  <c r="K350" i="5"/>
  <c r="J350" i="5"/>
  <c r="N349" i="5"/>
  <c r="M349" i="5"/>
  <c r="N348" i="5"/>
  <c r="M348" i="5"/>
  <c r="L348" i="5"/>
  <c r="K348" i="5"/>
  <c r="N347" i="5"/>
  <c r="M347" i="5"/>
  <c r="N346" i="5"/>
  <c r="I346" i="5" s="1"/>
  <c r="M346" i="5"/>
  <c r="L346" i="5"/>
  <c r="K346" i="5"/>
  <c r="J346" i="5"/>
  <c r="N345" i="5"/>
  <c r="M345" i="5"/>
  <c r="J345" i="5"/>
  <c r="I345" i="5"/>
  <c r="N344" i="5"/>
  <c r="M344" i="5"/>
  <c r="L344" i="5"/>
  <c r="K344" i="5"/>
  <c r="N343" i="5"/>
  <c r="K343" i="5" s="1"/>
  <c r="M343" i="5"/>
  <c r="L343" i="5"/>
  <c r="J343" i="5"/>
  <c r="I343" i="5"/>
  <c r="N342" i="5"/>
  <c r="I342" i="5" s="1"/>
  <c r="M342" i="5"/>
  <c r="L342" i="5"/>
  <c r="K342" i="5"/>
  <c r="J342" i="5"/>
  <c r="N341" i="5"/>
  <c r="M341" i="5"/>
  <c r="J341" i="5"/>
  <c r="I341" i="5"/>
  <c r="N340" i="5"/>
  <c r="M340" i="5"/>
  <c r="N339" i="5"/>
  <c r="K339" i="5" s="1"/>
  <c r="M339" i="5"/>
  <c r="N338" i="5"/>
  <c r="I338" i="5" s="1"/>
  <c r="M338" i="5"/>
  <c r="L338" i="5"/>
  <c r="K338" i="5"/>
  <c r="J338" i="5"/>
  <c r="N337" i="5"/>
  <c r="M337" i="5"/>
  <c r="J337" i="5"/>
  <c r="I337" i="5"/>
  <c r="N336" i="5"/>
  <c r="M336" i="5"/>
  <c r="L336" i="5"/>
  <c r="K336" i="5"/>
  <c r="N335" i="5"/>
  <c r="M335" i="5"/>
  <c r="L335" i="5"/>
  <c r="J335" i="5"/>
  <c r="N334" i="5"/>
  <c r="I334" i="5" s="1"/>
  <c r="M334" i="5"/>
  <c r="L334" i="5"/>
  <c r="K334" i="5"/>
  <c r="J334" i="5"/>
  <c r="N333" i="5"/>
  <c r="M333" i="5"/>
  <c r="N332" i="5"/>
  <c r="M332" i="5"/>
  <c r="L332" i="5"/>
  <c r="K332" i="5"/>
  <c r="N331" i="5"/>
  <c r="M331" i="5"/>
  <c r="N330" i="5"/>
  <c r="I330" i="5" s="1"/>
  <c r="M330" i="5"/>
  <c r="L330" i="5"/>
  <c r="K330" i="5"/>
  <c r="J330" i="5"/>
  <c r="N329" i="5"/>
  <c r="M329" i="5"/>
  <c r="J329" i="5"/>
  <c r="I329" i="5"/>
  <c r="N328" i="5"/>
  <c r="M328" i="5"/>
  <c r="L328" i="5"/>
  <c r="K328" i="5"/>
  <c r="N327" i="5"/>
  <c r="K327" i="5" s="1"/>
  <c r="M327" i="5"/>
  <c r="L327" i="5"/>
  <c r="J327" i="5"/>
  <c r="I327" i="5"/>
  <c r="N326" i="5"/>
  <c r="I326" i="5" s="1"/>
  <c r="M326" i="5"/>
  <c r="L326" i="5"/>
  <c r="K326" i="5"/>
  <c r="J326" i="5"/>
  <c r="N325" i="5"/>
  <c r="M325" i="5"/>
  <c r="J325" i="5"/>
  <c r="I325" i="5"/>
  <c r="N324" i="5"/>
  <c r="M324" i="5"/>
  <c r="N323" i="5"/>
  <c r="K323" i="5" s="1"/>
  <c r="M323" i="5"/>
  <c r="N322" i="5"/>
  <c r="I322" i="5" s="1"/>
  <c r="M322" i="5"/>
  <c r="L322" i="5"/>
  <c r="K322" i="5"/>
  <c r="J322" i="5"/>
  <c r="N321" i="5"/>
  <c r="M321" i="5"/>
  <c r="J321" i="5"/>
  <c r="I321" i="5"/>
  <c r="N320" i="5"/>
  <c r="M320" i="5"/>
  <c r="L320" i="5"/>
  <c r="K320" i="5"/>
  <c r="N319" i="5"/>
  <c r="M319" i="5"/>
  <c r="L319" i="5"/>
  <c r="J319" i="5"/>
  <c r="N318" i="5"/>
  <c r="I318" i="5" s="1"/>
  <c r="M318" i="5"/>
  <c r="L318" i="5"/>
  <c r="K318" i="5"/>
  <c r="J318" i="5"/>
  <c r="N317" i="5"/>
  <c r="M317" i="5"/>
  <c r="N316" i="5"/>
  <c r="M316" i="5"/>
  <c r="L316" i="5"/>
  <c r="K316" i="5"/>
  <c r="N315" i="5"/>
  <c r="M315" i="5"/>
  <c r="I315" i="5"/>
  <c r="N314" i="5"/>
  <c r="I314" i="5" s="1"/>
  <c r="M314" i="5"/>
  <c r="L314" i="5"/>
  <c r="K314" i="5"/>
  <c r="J314" i="5"/>
  <c r="N313" i="5"/>
  <c r="M313" i="5"/>
  <c r="J313" i="5"/>
  <c r="I313" i="5"/>
  <c r="N312" i="5"/>
  <c r="M312" i="5"/>
  <c r="L312" i="5"/>
  <c r="K312" i="5"/>
  <c r="N311" i="5"/>
  <c r="K311" i="5" s="1"/>
  <c r="M311" i="5"/>
  <c r="L311" i="5"/>
  <c r="J311" i="5"/>
  <c r="I311" i="5"/>
  <c r="N310" i="5"/>
  <c r="I310" i="5" s="1"/>
  <c r="M310" i="5"/>
  <c r="L310" i="5"/>
  <c r="K310" i="5"/>
  <c r="J310" i="5"/>
  <c r="N309" i="5"/>
  <c r="M309" i="5"/>
  <c r="J309" i="5"/>
  <c r="I309" i="5"/>
  <c r="N308" i="5"/>
  <c r="M308" i="5"/>
  <c r="N307" i="5"/>
  <c r="K307" i="5" s="1"/>
  <c r="M307" i="5"/>
  <c r="L307" i="5"/>
  <c r="J307" i="5"/>
  <c r="I307" i="5"/>
  <c r="N306" i="5"/>
  <c r="I306" i="5" s="1"/>
  <c r="M306" i="5"/>
  <c r="L306" i="5"/>
  <c r="K306" i="5"/>
  <c r="J306" i="5"/>
  <c r="N305" i="5"/>
  <c r="M305" i="5"/>
  <c r="J305" i="5"/>
  <c r="I305" i="5"/>
  <c r="N304" i="5"/>
  <c r="M304" i="5"/>
  <c r="L304" i="5"/>
  <c r="K304" i="5"/>
  <c r="N303" i="5"/>
  <c r="M303" i="5"/>
  <c r="L303" i="5"/>
  <c r="J303" i="5"/>
  <c r="N302" i="5"/>
  <c r="I302" i="5" s="1"/>
  <c r="M302" i="5"/>
  <c r="L302" i="5"/>
  <c r="K302" i="5"/>
  <c r="J302" i="5"/>
  <c r="N301" i="5"/>
  <c r="M301" i="5"/>
  <c r="N300" i="5"/>
  <c r="M300" i="5"/>
  <c r="L300" i="5"/>
  <c r="N299" i="5"/>
  <c r="M299" i="5"/>
  <c r="I299" i="5"/>
  <c r="N298" i="5"/>
  <c r="I298" i="5" s="1"/>
  <c r="M298" i="5"/>
  <c r="L298" i="5"/>
  <c r="K298" i="5"/>
  <c r="J298" i="5"/>
  <c r="N297" i="5"/>
  <c r="M297" i="5"/>
  <c r="J297" i="5"/>
  <c r="I297" i="5"/>
  <c r="N296" i="5"/>
  <c r="M296" i="5"/>
  <c r="L296" i="5"/>
  <c r="N295" i="5"/>
  <c r="K295" i="5" s="1"/>
  <c r="M295" i="5"/>
  <c r="L295" i="5"/>
  <c r="J295" i="5"/>
  <c r="I295" i="5"/>
  <c r="N294" i="5"/>
  <c r="I294" i="5" s="1"/>
  <c r="M294" i="5"/>
  <c r="L294" i="5"/>
  <c r="K294" i="5"/>
  <c r="J294" i="5"/>
  <c r="N293" i="5"/>
  <c r="M293" i="5"/>
  <c r="J293" i="5"/>
  <c r="I293" i="5"/>
  <c r="N292" i="5"/>
  <c r="M292" i="5"/>
  <c r="N291" i="5"/>
  <c r="K291" i="5" s="1"/>
  <c r="M291" i="5"/>
  <c r="L291" i="5"/>
  <c r="J291" i="5"/>
  <c r="I291" i="5"/>
  <c r="N290" i="5"/>
  <c r="I290" i="5" s="1"/>
  <c r="M290" i="5"/>
  <c r="L290" i="5"/>
  <c r="K290" i="5"/>
  <c r="J290" i="5"/>
  <c r="N289" i="5"/>
  <c r="M289" i="5"/>
  <c r="K289" i="5"/>
  <c r="J289" i="5"/>
  <c r="N288" i="5"/>
  <c r="J288" i="5" s="1"/>
  <c r="M288" i="5"/>
  <c r="L288" i="5"/>
  <c r="K288" i="5"/>
  <c r="I288" i="5"/>
  <c r="N287" i="5"/>
  <c r="M287" i="5"/>
  <c r="I287" i="5"/>
  <c r="N286" i="5"/>
  <c r="I286" i="5" s="1"/>
  <c r="M286" i="5"/>
  <c r="L286" i="5"/>
  <c r="K286" i="5"/>
  <c r="J286" i="5"/>
  <c r="N285" i="5"/>
  <c r="L285" i="5" s="1"/>
  <c r="M285" i="5"/>
  <c r="K285" i="5"/>
  <c r="J285" i="5"/>
  <c r="I285" i="5"/>
  <c r="N284" i="5"/>
  <c r="M284" i="5"/>
  <c r="L284" i="5"/>
  <c r="N283" i="5"/>
  <c r="K283" i="5" s="1"/>
  <c r="M283" i="5"/>
  <c r="L283" i="5"/>
  <c r="J283" i="5"/>
  <c r="N282" i="5"/>
  <c r="I282" i="5" s="1"/>
  <c r="M282" i="5"/>
  <c r="L282" i="5"/>
  <c r="K282" i="5"/>
  <c r="J282" i="5"/>
  <c r="N281" i="5"/>
  <c r="M281" i="5"/>
  <c r="N280" i="5"/>
  <c r="J280" i="5" s="1"/>
  <c r="M280" i="5"/>
  <c r="L280" i="5"/>
  <c r="K280" i="5"/>
  <c r="I280" i="5"/>
  <c r="N279" i="5"/>
  <c r="M279" i="5"/>
  <c r="N278" i="5"/>
  <c r="I278" i="5" s="1"/>
  <c r="M278" i="5"/>
  <c r="L278" i="5"/>
  <c r="K278" i="5"/>
  <c r="J278" i="5"/>
  <c r="N277" i="5"/>
  <c r="L277" i="5" s="1"/>
  <c r="M277" i="5"/>
  <c r="K277" i="5"/>
  <c r="J277" i="5"/>
  <c r="I277" i="5"/>
  <c r="N276" i="5"/>
  <c r="M276" i="5"/>
  <c r="L276" i="5"/>
  <c r="N275" i="5"/>
  <c r="K275" i="5" s="1"/>
  <c r="M275" i="5"/>
  <c r="N274" i="5"/>
  <c r="I274" i="5" s="1"/>
  <c r="M274" i="5"/>
  <c r="L274" i="5"/>
  <c r="K274" i="5"/>
  <c r="J274" i="5"/>
  <c r="N273" i="5"/>
  <c r="M273" i="5"/>
  <c r="K273" i="5"/>
  <c r="J273" i="5"/>
  <c r="N272" i="5"/>
  <c r="J272" i="5" s="1"/>
  <c r="M272" i="5"/>
  <c r="L272" i="5"/>
  <c r="K272" i="5"/>
  <c r="I272" i="5"/>
  <c r="N271" i="5"/>
  <c r="M271" i="5"/>
  <c r="I271" i="5"/>
  <c r="N270" i="5"/>
  <c r="I270" i="5" s="1"/>
  <c r="M270" i="5"/>
  <c r="L270" i="5"/>
  <c r="K270" i="5"/>
  <c r="J270" i="5"/>
  <c r="N269" i="5"/>
  <c r="L269" i="5" s="1"/>
  <c r="M269" i="5"/>
  <c r="K269" i="5"/>
  <c r="J269" i="5"/>
  <c r="I269" i="5"/>
  <c r="N268" i="5"/>
  <c r="M268" i="5"/>
  <c r="N267" i="5"/>
  <c r="K267" i="5" s="1"/>
  <c r="M267" i="5"/>
  <c r="L267" i="5"/>
  <c r="J267" i="5"/>
  <c r="I267" i="5"/>
  <c r="N266" i="5"/>
  <c r="I266" i="5" s="1"/>
  <c r="M266" i="5"/>
  <c r="L266" i="5"/>
  <c r="K266" i="5"/>
  <c r="J266" i="5"/>
  <c r="N265" i="5"/>
  <c r="M265" i="5"/>
  <c r="K265" i="5"/>
  <c r="J265" i="5"/>
  <c r="N264" i="5"/>
  <c r="J264" i="5" s="1"/>
  <c r="M264" i="5"/>
  <c r="L264" i="5"/>
  <c r="K264" i="5"/>
  <c r="I264" i="5"/>
  <c r="N263" i="5"/>
  <c r="M263" i="5"/>
  <c r="I263" i="5"/>
  <c r="N262" i="5"/>
  <c r="I262" i="5" s="1"/>
  <c r="M262" i="5"/>
  <c r="L262" i="5"/>
  <c r="K262" i="5"/>
  <c r="J262" i="5"/>
  <c r="N261" i="5"/>
  <c r="M261" i="5"/>
  <c r="L261" i="5"/>
  <c r="K261" i="5"/>
  <c r="J261" i="5"/>
  <c r="I261" i="5"/>
  <c r="N260" i="5"/>
  <c r="M260" i="5"/>
  <c r="J260" i="5"/>
  <c r="I260" i="5"/>
  <c r="N259" i="5"/>
  <c r="M259" i="5"/>
  <c r="N258" i="5"/>
  <c r="I258" i="5" s="1"/>
  <c r="M258" i="5"/>
  <c r="L258" i="5"/>
  <c r="K258" i="5"/>
  <c r="J258" i="5"/>
  <c r="N257" i="5"/>
  <c r="M257" i="5"/>
  <c r="J257" i="5"/>
  <c r="I257" i="5"/>
  <c r="N256" i="5"/>
  <c r="M256" i="5"/>
  <c r="L256" i="5"/>
  <c r="K256" i="5"/>
  <c r="N255" i="5"/>
  <c r="K255" i="5" s="1"/>
  <c r="M255" i="5"/>
  <c r="L255" i="5"/>
  <c r="J255" i="5"/>
  <c r="I255" i="5"/>
  <c r="N254" i="5"/>
  <c r="M254" i="5"/>
  <c r="K254" i="5"/>
  <c r="N253" i="5"/>
  <c r="M253" i="5"/>
  <c r="L253" i="5"/>
  <c r="K253" i="5"/>
  <c r="N252" i="5"/>
  <c r="K252" i="5" s="1"/>
  <c r="M252" i="5"/>
  <c r="L252" i="5"/>
  <c r="N251" i="5"/>
  <c r="K251" i="5" s="1"/>
  <c r="M251" i="5"/>
  <c r="L251" i="5"/>
  <c r="J251" i="5"/>
  <c r="I251" i="5"/>
  <c r="N250" i="5"/>
  <c r="M250" i="5"/>
  <c r="L250" i="5"/>
  <c r="N249" i="5"/>
  <c r="I249" i="5" s="1"/>
  <c r="M249" i="5"/>
  <c r="L249" i="5"/>
  <c r="K249" i="5"/>
  <c r="J249" i="5"/>
  <c r="N248" i="5"/>
  <c r="M248" i="5"/>
  <c r="L248" i="5"/>
  <c r="K248" i="5"/>
  <c r="J248" i="5"/>
  <c r="I248" i="5"/>
  <c r="N247" i="5"/>
  <c r="M247" i="5"/>
  <c r="N246" i="5"/>
  <c r="I246" i="5" s="1"/>
  <c r="M246" i="5"/>
  <c r="L246" i="5"/>
  <c r="K246" i="5"/>
  <c r="J246" i="5"/>
  <c r="N245" i="5"/>
  <c r="M245" i="5"/>
  <c r="L245" i="5"/>
  <c r="K245" i="5"/>
  <c r="J245" i="5"/>
  <c r="I245" i="5"/>
  <c r="N244" i="5"/>
  <c r="M244" i="5"/>
  <c r="J244" i="5"/>
  <c r="N243" i="5"/>
  <c r="M243" i="5"/>
  <c r="L243" i="5"/>
  <c r="J243" i="5"/>
  <c r="N242" i="5"/>
  <c r="I242" i="5" s="1"/>
  <c r="M242" i="5"/>
  <c r="L242" i="5"/>
  <c r="K242" i="5"/>
  <c r="J242" i="5"/>
  <c r="N241" i="5"/>
  <c r="M241" i="5"/>
  <c r="J241" i="5"/>
  <c r="I241" i="5"/>
  <c r="N240" i="5"/>
  <c r="M240" i="5"/>
  <c r="N239" i="5"/>
  <c r="K239" i="5" s="1"/>
  <c r="M239" i="5"/>
  <c r="L239" i="5"/>
  <c r="J239" i="5"/>
  <c r="I239" i="5"/>
  <c r="N238" i="5"/>
  <c r="M238" i="5"/>
  <c r="N237" i="5"/>
  <c r="M237" i="5"/>
  <c r="L237" i="5"/>
  <c r="K237" i="5"/>
  <c r="N236" i="5"/>
  <c r="L236" i="5" s="1"/>
  <c r="M236" i="5"/>
  <c r="N235" i="5"/>
  <c r="K235" i="5" s="1"/>
  <c r="M235" i="5"/>
  <c r="L235" i="5"/>
  <c r="J235" i="5"/>
  <c r="I235" i="5"/>
  <c r="N234" i="5"/>
  <c r="M234" i="5"/>
  <c r="L234" i="5"/>
  <c r="N233" i="5"/>
  <c r="K233" i="5" s="1"/>
  <c r="M233" i="5"/>
  <c r="L233" i="5"/>
  <c r="N232" i="5"/>
  <c r="M232" i="5"/>
  <c r="L232" i="5"/>
  <c r="K232" i="5"/>
  <c r="J232" i="5"/>
  <c r="I232" i="5"/>
  <c r="N231" i="5"/>
  <c r="M231" i="5"/>
  <c r="I231" i="5"/>
  <c r="N230" i="5"/>
  <c r="I230" i="5" s="1"/>
  <c r="M230" i="5"/>
  <c r="L230" i="5"/>
  <c r="K230" i="5"/>
  <c r="N229" i="5"/>
  <c r="M229" i="5"/>
  <c r="L229" i="5"/>
  <c r="K229" i="5"/>
  <c r="J229" i="5"/>
  <c r="I229" i="5"/>
  <c r="N228" i="5"/>
  <c r="M228" i="5"/>
  <c r="N227" i="5"/>
  <c r="M227" i="5"/>
  <c r="L227" i="5"/>
  <c r="J227" i="5"/>
  <c r="N226" i="5"/>
  <c r="I226" i="5" s="1"/>
  <c r="M226" i="5"/>
  <c r="L226" i="5"/>
  <c r="K226" i="5"/>
  <c r="J226" i="5"/>
  <c r="N225" i="5"/>
  <c r="M225" i="5"/>
  <c r="J225" i="5"/>
  <c r="I225" i="5"/>
  <c r="N224" i="5"/>
  <c r="M224" i="5"/>
  <c r="L224" i="5"/>
  <c r="K224" i="5"/>
  <c r="N223" i="5"/>
  <c r="K223" i="5" s="1"/>
  <c r="M223" i="5"/>
  <c r="L223" i="5"/>
  <c r="J223" i="5"/>
  <c r="N222" i="5"/>
  <c r="M222" i="5"/>
  <c r="K222" i="5"/>
  <c r="J222" i="5"/>
  <c r="N221" i="5"/>
  <c r="M221" i="5"/>
  <c r="L221" i="5"/>
  <c r="N220" i="5"/>
  <c r="M220" i="5"/>
  <c r="L220" i="5"/>
  <c r="K220" i="5"/>
  <c r="J220" i="5"/>
  <c r="I220" i="5"/>
  <c r="N219" i="5"/>
  <c r="K219" i="5" s="1"/>
  <c r="M219" i="5"/>
  <c r="L219" i="5"/>
  <c r="J219" i="5"/>
  <c r="I219" i="5"/>
  <c r="N218" i="5"/>
  <c r="M218" i="5"/>
  <c r="L218" i="5"/>
  <c r="N217" i="5"/>
  <c r="L217" i="5" s="1"/>
  <c r="M217" i="5"/>
  <c r="N216" i="5"/>
  <c r="M216" i="5"/>
  <c r="L216" i="5"/>
  <c r="K216" i="5"/>
  <c r="J216" i="5"/>
  <c r="I216" i="5"/>
  <c r="N215" i="5"/>
  <c r="M215" i="5"/>
  <c r="I215" i="5"/>
  <c r="N214" i="5"/>
  <c r="I214" i="5" s="1"/>
  <c r="M214" i="5"/>
  <c r="N213" i="5"/>
  <c r="M213" i="5"/>
  <c r="L213" i="5"/>
  <c r="K213" i="5"/>
  <c r="J213" i="5"/>
  <c r="I213" i="5"/>
  <c r="N212" i="5"/>
  <c r="M212" i="5"/>
  <c r="J212" i="5"/>
  <c r="I212" i="5"/>
  <c r="N211" i="5"/>
  <c r="M211" i="5"/>
  <c r="L211" i="5"/>
  <c r="N210" i="5"/>
  <c r="I210" i="5" s="1"/>
  <c r="M210" i="5"/>
  <c r="L210" i="5"/>
  <c r="K210" i="5"/>
  <c r="J210" i="5"/>
  <c r="N209" i="5"/>
  <c r="M209" i="5"/>
  <c r="N208" i="5"/>
  <c r="M208" i="5"/>
  <c r="L208" i="5"/>
  <c r="K208" i="5"/>
  <c r="N207" i="5"/>
  <c r="K207" i="5" s="1"/>
  <c r="M207" i="5"/>
  <c r="N206" i="5"/>
  <c r="M206" i="5"/>
  <c r="K206" i="5"/>
  <c r="J206" i="5"/>
  <c r="N205" i="5"/>
  <c r="M205" i="5"/>
  <c r="N204" i="5"/>
  <c r="I204" i="5" s="1"/>
  <c r="M204" i="5"/>
  <c r="L204" i="5"/>
  <c r="K204" i="5"/>
  <c r="J204" i="5"/>
  <c r="N203" i="5"/>
  <c r="K203" i="5" s="1"/>
  <c r="M203" i="5"/>
  <c r="L203" i="5"/>
  <c r="J203" i="5"/>
  <c r="I203" i="5"/>
  <c r="N202" i="5"/>
  <c r="M202" i="5"/>
  <c r="N201" i="5"/>
  <c r="M201" i="5"/>
  <c r="L201" i="5"/>
  <c r="K201" i="5"/>
  <c r="J201" i="5"/>
  <c r="I201" i="5"/>
  <c r="N200" i="5"/>
  <c r="M200" i="5"/>
  <c r="L200" i="5"/>
  <c r="K200" i="5"/>
  <c r="J200" i="5"/>
  <c r="I200" i="5"/>
  <c r="N199" i="5"/>
  <c r="M199" i="5"/>
  <c r="I199" i="5"/>
  <c r="N198" i="5"/>
  <c r="I198" i="5" s="1"/>
  <c r="M198" i="5"/>
  <c r="L198" i="5"/>
  <c r="K198" i="5"/>
  <c r="J198" i="5"/>
  <c r="N197" i="5"/>
  <c r="M197" i="5"/>
  <c r="L197" i="5"/>
  <c r="K197" i="5"/>
  <c r="J197" i="5"/>
  <c r="I197" i="5"/>
  <c r="N196" i="5"/>
  <c r="M196" i="5"/>
  <c r="J196" i="5"/>
  <c r="I196" i="5"/>
  <c r="N195" i="5"/>
  <c r="M195" i="5"/>
  <c r="N194" i="5"/>
  <c r="I194" i="5" s="1"/>
  <c r="M194" i="5"/>
  <c r="L194" i="5"/>
  <c r="K194" i="5"/>
  <c r="J194" i="5"/>
  <c r="N193" i="5"/>
  <c r="M193" i="5"/>
  <c r="J193" i="5"/>
  <c r="I193" i="5"/>
  <c r="N192" i="5"/>
  <c r="M192" i="5"/>
  <c r="L192" i="5"/>
  <c r="K192" i="5"/>
  <c r="N191" i="5"/>
  <c r="K191" i="5" s="1"/>
  <c r="M191" i="5"/>
  <c r="L191" i="5"/>
  <c r="J191" i="5"/>
  <c r="I191" i="5"/>
  <c r="N190" i="5"/>
  <c r="M190" i="5"/>
  <c r="K190" i="5"/>
  <c r="N189" i="5"/>
  <c r="M189" i="5"/>
  <c r="L189" i="5"/>
  <c r="K189" i="5"/>
  <c r="N188" i="5"/>
  <c r="K188" i="5" s="1"/>
  <c r="M188" i="5"/>
  <c r="L188" i="5"/>
  <c r="N187" i="5"/>
  <c r="K187" i="5" s="1"/>
  <c r="M187" i="5"/>
  <c r="L187" i="5"/>
  <c r="J187" i="5"/>
  <c r="I187" i="5"/>
  <c r="N186" i="5"/>
  <c r="M186" i="5"/>
  <c r="L186" i="5"/>
  <c r="N185" i="5"/>
  <c r="I185" i="5" s="1"/>
  <c r="M185" i="5"/>
  <c r="L185" i="5"/>
  <c r="K185" i="5"/>
  <c r="J185" i="5"/>
  <c r="N184" i="5"/>
  <c r="M184" i="5"/>
  <c r="L184" i="5"/>
  <c r="K184" i="5"/>
  <c r="J184" i="5"/>
  <c r="I184" i="5"/>
  <c r="N183" i="5"/>
  <c r="M183" i="5"/>
  <c r="N182" i="5"/>
  <c r="I182" i="5" s="1"/>
  <c r="M182" i="5"/>
  <c r="L182" i="5"/>
  <c r="K182" i="5"/>
  <c r="J182" i="5"/>
  <c r="N181" i="5"/>
  <c r="M181" i="5"/>
  <c r="L181" i="5"/>
  <c r="K181" i="5"/>
  <c r="J181" i="5"/>
  <c r="I181" i="5"/>
  <c r="N180" i="5"/>
  <c r="M180" i="5"/>
  <c r="J180" i="5"/>
  <c r="N179" i="5"/>
  <c r="M179" i="5"/>
  <c r="L179" i="5"/>
  <c r="J179" i="5"/>
  <c r="N178" i="5"/>
  <c r="I178" i="5" s="1"/>
  <c r="M178" i="5"/>
  <c r="L178" i="5"/>
  <c r="K178" i="5"/>
  <c r="J178" i="5"/>
  <c r="N177" i="5"/>
  <c r="M177" i="5"/>
  <c r="J177" i="5"/>
  <c r="I177" i="5"/>
  <c r="N176" i="5"/>
  <c r="M176" i="5"/>
  <c r="N175" i="5"/>
  <c r="K175" i="5" s="1"/>
  <c r="M175" i="5"/>
  <c r="L175" i="5"/>
  <c r="J175" i="5"/>
  <c r="I175" i="5"/>
  <c r="N174" i="5"/>
  <c r="M174" i="5"/>
  <c r="N173" i="5"/>
  <c r="M173" i="5"/>
  <c r="L173" i="5"/>
  <c r="K173" i="5"/>
  <c r="N172" i="5"/>
  <c r="L172" i="5" s="1"/>
  <c r="M172" i="5"/>
  <c r="N171" i="5"/>
  <c r="K171" i="5" s="1"/>
  <c r="M171" i="5"/>
  <c r="L171" i="5"/>
  <c r="J171" i="5"/>
  <c r="I171" i="5"/>
  <c r="N170" i="5"/>
  <c r="M170" i="5"/>
  <c r="L170" i="5"/>
  <c r="N169" i="5"/>
  <c r="K169" i="5" s="1"/>
  <c r="M169" i="5"/>
  <c r="L169" i="5"/>
  <c r="N168" i="5"/>
  <c r="M168" i="5"/>
  <c r="L168" i="5"/>
  <c r="K168" i="5"/>
  <c r="J168" i="5"/>
  <c r="I168" i="5"/>
  <c r="N167" i="5"/>
  <c r="M167" i="5"/>
  <c r="I167" i="5"/>
  <c r="N166" i="5"/>
  <c r="I166" i="5" s="1"/>
  <c r="M166" i="5"/>
  <c r="L166" i="5"/>
  <c r="K166" i="5"/>
  <c r="N165" i="5"/>
  <c r="M165" i="5"/>
  <c r="L165" i="5"/>
  <c r="K165" i="5"/>
  <c r="J165" i="5"/>
  <c r="I165" i="5"/>
  <c r="N164" i="5"/>
  <c r="M164" i="5"/>
  <c r="N163" i="5"/>
  <c r="M163" i="5"/>
  <c r="L163" i="5"/>
  <c r="J163" i="5"/>
  <c r="N162" i="5"/>
  <c r="I162" i="5" s="1"/>
  <c r="M162" i="5"/>
  <c r="L162" i="5"/>
  <c r="K162" i="5"/>
  <c r="J162" i="5"/>
  <c r="N161" i="5"/>
  <c r="M161" i="5"/>
  <c r="J161" i="5"/>
  <c r="I161" i="5"/>
  <c r="N160" i="5"/>
  <c r="M160" i="5"/>
  <c r="L160" i="5"/>
  <c r="K160" i="5"/>
  <c r="N159" i="5"/>
  <c r="K159" i="5" s="1"/>
  <c r="M159" i="5"/>
  <c r="L159" i="5"/>
  <c r="J159" i="5"/>
  <c r="N158" i="5"/>
  <c r="M158" i="5"/>
  <c r="K158" i="5"/>
  <c r="J158" i="5"/>
  <c r="N157" i="5"/>
  <c r="M157" i="5"/>
  <c r="L157" i="5"/>
  <c r="N156" i="5"/>
  <c r="M156" i="5"/>
  <c r="L156" i="5"/>
  <c r="K156" i="5"/>
  <c r="J156" i="5"/>
  <c r="I156" i="5"/>
  <c r="N155" i="5"/>
  <c r="K155" i="5" s="1"/>
  <c r="M155" i="5"/>
  <c r="L155" i="5"/>
  <c r="J155" i="5"/>
  <c r="I155" i="5"/>
  <c r="N154" i="5"/>
  <c r="M154" i="5"/>
  <c r="L154" i="5"/>
  <c r="N153" i="5"/>
  <c r="L153" i="5" s="1"/>
  <c r="M153" i="5"/>
  <c r="N152" i="5"/>
  <c r="M152" i="5"/>
  <c r="L152" i="5"/>
  <c r="K152" i="5"/>
  <c r="J152" i="5"/>
  <c r="I152" i="5"/>
  <c r="N151" i="5"/>
  <c r="M151" i="5"/>
  <c r="I151" i="5"/>
  <c r="N150" i="5"/>
  <c r="I150" i="5" s="1"/>
  <c r="M150" i="5"/>
  <c r="N149" i="5"/>
  <c r="M149" i="5"/>
  <c r="L149" i="5"/>
  <c r="K149" i="5"/>
  <c r="J149" i="5"/>
  <c r="I149" i="5"/>
  <c r="N148" i="5"/>
  <c r="M148" i="5"/>
  <c r="J148" i="5"/>
  <c r="I148" i="5"/>
  <c r="N147" i="5"/>
  <c r="M147" i="5"/>
  <c r="L147" i="5"/>
  <c r="N146" i="5"/>
  <c r="I146" i="5" s="1"/>
  <c r="M146" i="5"/>
  <c r="L146" i="5"/>
  <c r="K146" i="5"/>
  <c r="J146" i="5"/>
  <c r="N145" i="5"/>
  <c r="M145" i="5"/>
  <c r="N144" i="5"/>
  <c r="M144" i="5"/>
  <c r="L144" i="5"/>
  <c r="K144" i="5"/>
  <c r="N143" i="5"/>
  <c r="K143" i="5" s="1"/>
  <c r="M143" i="5"/>
  <c r="N142" i="5"/>
  <c r="M142" i="5"/>
  <c r="K142" i="5"/>
  <c r="J142" i="5"/>
  <c r="N141" i="5"/>
  <c r="M141" i="5"/>
  <c r="N140" i="5"/>
  <c r="I140" i="5" s="1"/>
  <c r="M140" i="5"/>
  <c r="L140" i="5"/>
  <c r="K140" i="5"/>
  <c r="J140" i="5"/>
  <c r="N139" i="5"/>
  <c r="K139" i="5" s="1"/>
  <c r="M139" i="5"/>
  <c r="L139" i="5"/>
  <c r="J139" i="5"/>
  <c r="I139" i="5"/>
  <c r="N138" i="5"/>
  <c r="M138" i="5"/>
  <c r="N137" i="5"/>
  <c r="M137" i="5"/>
  <c r="L137" i="5"/>
  <c r="K137" i="5"/>
  <c r="J137" i="5"/>
  <c r="I137" i="5"/>
  <c r="N136" i="5"/>
  <c r="M136" i="5"/>
  <c r="L136" i="5"/>
  <c r="K136" i="5"/>
  <c r="J136" i="5"/>
  <c r="I136" i="5"/>
  <c r="N135" i="5"/>
  <c r="M135" i="5"/>
  <c r="I135" i="5"/>
  <c r="N134" i="5"/>
  <c r="I134" i="5" s="1"/>
  <c r="M134" i="5"/>
  <c r="L134" i="5"/>
  <c r="K134" i="5"/>
  <c r="J134" i="5"/>
  <c r="N133" i="5"/>
  <c r="M133" i="5"/>
  <c r="L133" i="5"/>
  <c r="K133" i="5"/>
  <c r="J133" i="5"/>
  <c r="I133" i="5"/>
  <c r="N132" i="5"/>
  <c r="M132" i="5"/>
  <c r="J132" i="5"/>
  <c r="I132" i="5"/>
  <c r="N131" i="5"/>
  <c r="M131" i="5"/>
  <c r="N130" i="5"/>
  <c r="I130" i="5" s="1"/>
  <c r="M130" i="5"/>
  <c r="L130" i="5"/>
  <c r="K130" i="5"/>
  <c r="J130" i="5"/>
  <c r="N129" i="5"/>
  <c r="M129" i="5"/>
  <c r="J129" i="5"/>
  <c r="I129" i="5"/>
  <c r="N128" i="5"/>
  <c r="M128" i="5"/>
  <c r="L128" i="5"/>
  <c r="K128" i="5"/>
  <c r="N127" i="5"/>
  <c r="M127" i="5"/>
  <c r="L127" i="5"/>
  <c r="K127" i="5"/>
  <c r="J127" i="5"/>
  <c r="I127" i="5"/>
  <c r="N126" i="5"/>
  <c r="M126" i="5"/>
  <c r="L126" i="5"/>
  <c r="K126" i="5"/>
  <c r="J126" i="5"/>
  <c r="I126" i="5"/>
  <c r="N125" i="5"/>
  <c r="M125" i="5"/>
  <c r="J125" i="5"/>
  <c r="I125" i="5"/>
  <c r="N124" i="5"/>
  <c r="M124" i="5"/>
  <c r="L124" i="5"/>
  <c r="K124" i="5"/>
  <c r="N123" i="5"/>
  <c r="J123" i="5" s="1"/>
  <c r="M123" i="5"/>
  <c r="L123" i="5"/>
  <c r="K123" i="5"/>
  <c r="N122" i="5"/>
  <c r="M122" i="5"/>
  <c r="L122" i="5"/>
  <c r="K122" i="5"/>
  <c r="J122" i="5"/>
  <c r="I122" i="5"/>
  <c r="N121" i="5"/>
  <c r="M121" i="5"/>
  <c r="J121" i="5"/>
  <c r="I121" i="5"/>
  <c r="N120" i="5"/>
  <c r="M120" i="5"/>
  <c r="L120" i="5"/>
  <c r="K120" i="5"/>
  <c r="N119" i="5"/>
  <c r="M119" i="5"/>
  <c r="L119" i="5"/>
  <c r="K119" i="5"/>
  <c r="J119" i="5"/>
  <c r="I119" i="5"/>
  <c r="N118" i="5"/>
  <c r="M118" i="5"/>
  <c r="L118" i="5"/>
  <c r="K118" i="5"/>
  <c r="J118" i="5"/>
  <c r="I118" i="5"/>
  <c r="N117" i="5"/>
  <c r="M117" i="5"/>
  <c r="J117" i="5"/>
  <c r="I117" i="5"/>
  <c r="N116" i="5"/>
  <c r="M116" i="5"/>
  <c r="L116" i="5"/>
  <c r="K116" i="5"/>
  <c r="N115" i="5"/>
  <c r="J115" i="5" s="1"/>
  <c r="M115" i="5"/>
  <c r="L115" i="5"/>
  <c r="K115" i="5"/>
  <c r="N114" i="5"/>
  <c r="M114" i="5"/>
  <c r="L114" i="5"/>
  <c r="K114" i="5"/>
  <c r="J114" i="5"/>
  <c r="I114" i="5"/>
  <c r="N113" i="5"/>
  <c r="M113" i="5"/>
  <c r="J113" i="5"/>
  <c r="I113" i="5"/>
  <c r="N112" i="5"/>
  <c r="M112" i="5"/>
  <c r="L112" i="5"/>
  <c r="K112" i="5"/>
  <c r="N111" i="5"/>
  <c r="M111" i="5"/>
  <c r="L111" i="5"/>
  <c r="K111" i="5"/>
  <c r="J111" i="5"/>
  <c r="I111" i="5"/>
  <c r="N110" i="5"/>
  <c r="M110" i="5"/>
  <c r="L110" i="5"/>
  <c r="K110" i="5"/>
  <c r="J110" i="5"/>
  <c r="I110" i="5"/>
  <c r="N109" i="5"/>
  <c r="M109" i="5"/>
  <c r="J109" i="5"/>
  <c r="I109" i="5"/>
  <c r="N108" i="5"/>
  <c r="M108" i="5"/>
  <c r="L108" i="5"/>
  <c r="K108" i="5"/>
  <c r="N107" i="5"/>
  <c r="J107" i="5" s="1"/>
  <c r="M107" i="5"/>
  <c r="L107" i="5"/>
  <c r="K107" i="5"/>
  <c r="N106" i="5"/>
  <c r="M106" i="5"/>
  <c r="L106" i="5"/>
  <c r="K106" i="5"/>
  <c r="J106" i="5"/>
  <c r="I106" i="5"/>
  <c r="N105" i="5"/>
  <c r="M105" i="5"/>
  <c r="J105" i="5"/>
  <c r="I105" i="5"/>
  <c r="N104" i="5"/>
  <c r="M104" i="5"/>
  <c r="L104" i="5"/>
  <c r="K104" i="5"/>
  <c r="N103" i="5"/>
  <c r="M103" i="5"/>
  <c r="L103" i="5"/>
  <c r="K103" i="5"/>
  <c r="J103" i="5"/>
  <c r="I103" i="5"/>
  <c r="N102" i="5"/>
  <c r="M102" i="5"/>
  <c r="L102" i="5"/>
  <c r="K102" i="5"/>
  <c r="J102" i="5"/>
  <c r="I102" i="5"/>
  <c r="N101" i="5"/>
  <c r="M101" i="5"/>
  <c r="J101" i="5"/>
  <c r="I101" i="5"/>
  <c r="N100" i="5"/>
  <c r="M100" i="5"/>
  <c r="L100" i="5"/>
  <c r="K100" i="5"/>
  <c r="N99" i="5"/>
  <c r="J99" i="5" s="1"/>
  <c r="M99" i="5"/>
  <c r="L99" i="5"/>
  <c r="K99" i="5"/>
  <c r="N98" i="5"/>
  <c r="M98" i="5"/>
  <c r="L98" i="5"/>
  <c r="K98" i="5"/>
  <c r="J98" i="5"/>
  <c r="I98" i="5"/>
  <c r="N97" i="5"/>
  <c r="M97" i="5"/>
  <c r="J97" i="5"/>
  <c r="I97" i="5"/>
  <c r="N96" i="5"/>
  <c r="M96" i="5"/>
  <c r="L96" i="5"/>
  <c r="K96" i="5"/>
  <c r="N95" i="5"/>
  <c r="M95" i="5"/>
  <c r="L95" i="5"/>
  <c r="K95" i="5"/>
  <c r="J95" i="5"/>
  <c r="I95" i="5"/>
  <c r="N94" i="5"/>
  <c r="M94" i="5"/>
  <c r="L94" i="5"/>
  <c r="K94" i="5"/>
  <c r="J94" i="5"/>
  <c r="I94" i="5"/>
  <c r="N93" i="5"/>
  <c r="M93" i="5"/>
  <c r="J93" i="5"/>
  <c r="I93" i="5"/>
  <c r="N92" i="5"/>
  <c r="M92" i="5"/>
  <c r="L92" i="5"/>
  <c r="K92" i="5"/>
  <c r="N91" i="5"/>
  <c r="J91" i="5" s="1"/>
  <c r="M91" i="5"/>
  <c r="L91" i="5"/>
  <c r="K91" i="5"/>
  <c r="N90" i="5"/>
  <c r="M90" i="5"/>
  <c r="L90" i="5"/>
  <c r="K90" i="5"/>
  <c r="J90" i="5"/>
  <c r="I90" i="5"/>
  <c r="N89" i="5"/>
  <c r="M89" i="5"/>
  <c r="J89" i="5"/>
  <c r="I89" i="5"/>
  <c r="N88" i="5"/>
  <c r="M88" i="5"/>
  <c r="L88" i="5"/>
  <c r="K88" i="5"/>
  <c r="N87" i="5"/>
  <c r="M87" i="5"/>
  <c r="L87" i="5"/>
  <c r="K87" i="5"/>
  <c r="J87" i="5"/>
  <c r="I87" i="5"/>
  <c r="N86" i="5"/>
  <c r="M86" i="5"/>
  <c r="L86" i="5"/>
  <c r="K86" i="5"/>
  <c r="J86" i="5"/>
  <c r="I86" i="5"/>
  <c r="N85" i="5"/>
  <c r="M85" i="5"/>
  <c r="J85" i="5"/>
  <c r="I85" i="5"/>
  <c r="N84" i="5"/>
  <c r="M84" i="5"/>
  <c r="L84" i="5"/>
  <c r="K84" i="5"/>
  <c r="N83" i="5"/>
  <c r="J83" i="5" s="1"/>
  <c r="M83" i="5"/>
  <c r="L83" i="5"/>
  <c r="K83" i="5"/>
  <c r="N82" i="5"/>
  <c r="M82" i="5"/>
  <c r="L82" i="5"/>
  <c r="K82" i="5"/>
  <c r="J82" i="5"/>
  <c r="I82" i="5"/>
  <c r="N81" i="5"/>
  <c r="M81" i="5"/>
  <c r="J81" i="5"/>
  <c r="I81" i="5"/>
  <c r="N80" i="5"/>
  <c r="M80" i="5"/>
  <c r="L80" i="5"/>
  <c r="K80" i="5"/>
  <c r="N79" i="5"/>
  <c r="M79" i="5"/>
  <c r="L79" i="5"/>
  <c r="K79" i="5"/>
  <c r="J79" i="5"/>
  <c r="I79" i="5"/>
  <c r="N78" i="5"/>
  <c r="M78" i="5"/>
  <c r="L78" i="5"/>
  <c r="K78" i="5"/>
  <c r="J78" i="5"/>
  <c r="I78" i="5"/>
  <c r="N77" i="5"/>
  <c r="M77" i="5"/>
  <c r="J77" i="5"/>
  <c r="I77" i="5"/>
  <c r="N76" i="5"/>
  <c r="M76" i="5"/>
  <c r="L76" i="5"/>
  <c r="K76" i="5"/>
  <c r="N75" i="5"/>
  <c r="J75" i="5" s="1"/>
  <c r="M75" i="5"/>
  <c r="L75" i="5"/>
  <c r="K75" i="5"/>
  <c r="N74" i="5"/>
  <c r="M74" i="5"/>
  <c r="L74" i="5"/>
  <c r="K74" i="5"/>
  <c r="J74" i="5"/>
  <c r="I74" i="5"/>
  <c r="N73" i="5"/>
  <c r="M73" i="5"/>
  <c r="J73" i="5"/>
  <c r="I73" i="5"/>
  <c r="N72" i="5"/>
  <c r="M72" i="5"/>
  <c r="L72" i="5"/>
  <c r="K72" i="5"/>
  <c r="N71" i="5"/>
  <c r="M71" i="5"/>
  <c r="L71" i="5"/>
  <c r="K71" i="5"/>
  <c r="J71" i="5"/>
  <c r="I71" i="5"/>
  <c r="N70" i="5"/>
  <c r="M70" i="5"/>
  <c r="L70" i="5"/>
  <c r="K70" i="5"/>
  <c r="J70" i="5"/>
  <c r="I70" i="5"/>
  <c r="N69" i="5"/>
  <c r="M69" i="5"/>
  <c r="J69" i="5"/>
  <c r="I69" i="5"/>
  <c r="N68" i="5"/>
  <c r="M68" i="5"/>
  <c r="L68" i="5"/>
  <c r="K68" i="5"/>
  <c r="N67" i="5"/>
  <c r="J67" i="5" s="1"/>
  <c r="M67" i="5"/>
  <c r="L67" i="5"/>
  <c r="K67" i="5"/>
  <c r="N66" i="5"/>
  <c r="M66" i="5"/>
  <c r="L66" i="5"/>
  <c r="K66" i="5"/>
  <c r="J66" i="5"/>
  <c r="I66" i="5"/>
  <c r="N65" i="5"/>
  <c r="M65" i="5"/>
  <c r="J65" i="5"/>
  <c r="I65" i="5"/>
  <c r="N64" i="5"/>
  <c r="M64" i="5"/>
  <c r="L64" i="5"/>
  <c r="K64" i="5"/>
  <c r="N63" i="5"/>
  <c r="M63" i="5"/>
  <c r="L63" i="5"/>
  <c r="K63" i="5"/>
  <c r="J63" i="5"/>
  <c r="I63" i="5"/>
  <c r="N62" i="5"/>
  <c r="M62" i="5"/>
  <c r="L62" i="5"/>
  <c r="K62" i="5"/>
  <c r="J62" i="5"/>
  <c r="I62" i="5"/>
  <c r="N61" i="5"/>
  <c r="M61" i="5"/>
  <c r="J61" i="5"/>
  <c r="I61" i="5"/>
  <c r="N60" i="5"/>
  <c r="M60" i="5"/>
  <c r="L60" i="5"/>
  <c r="K60" i="5"/>
  <c r="N59" i="5"/>
  <c r="J59" i="5" s="1"/>
  <c r="M59" i="5"/>
  <c r="L59" i="5"/>
  <c r="K59" i="5"/>
  <c r="N58" i="5"/>
  <c r="M58" i="5"/>
  <c r="L58" i="5"/>
  <c r="K58" i="5"/>
  <c r="J58" i="5"/>
  <c r="I58" i="5"/>
  <c r="N57" i="5"/>
  <c r="M57" i="5"/>
  <c r="J57" i="5"/>
  <c r="I57" i="5"/>
  <c r="N56" i="5"/>
  <c r="M56" i="5"/>
  <c r="L56" i="5"/>
  <c r="K56" i="5"/>
  <c r="N55" i="5"/>
  <c r="M55" i="5"/>
  <c r="L55" i="5"/>
  <c r="K55" i="5"/>
  <c r="J55" i="5"/>
  <c r="I55" i="5"/>
  <c r="N54" i="5"/>
  <c r="M54" i="5"/>
  <c r="L54" i="5"/>
  <c r="K54" i="5"/>
  <c r="J54" i="5"/>
  <c r="I54" i="5"/>
  <c r="N53" i="5"/>
  <c r="M53" i="5"/>
  <c r="J53" i="5"/>
  <c r="I53" i="5"/>
  <c r="N52" i="5"/>
  <c r="M52" i="5"/>
  <c r="L52" i="5"/>
  <c r="K52" i="5"/>
  <c r="N51" i="5"/>
  <c r="J51" i="5" s="1"/>
  <c r="M51" i="5"/>
  <c r="L51" i="5"/>
  <c r="K51" i="5"/>
  <c r="N50" i="5"/>
  <c r="M50" i="5"/>
  <c r="L50" i="5"/>
  <c r="K50" i="5"/>
  <c r="J50" i="5"/>
  <c r="I50" i="5"/>
  <c r="N49" i="5"/>
  <c r="M49" i="5"/>
  <c r="J49" i="5"/>
  <c r="I49" i="5"/>
  <c r="N48" i="5"/>
  <c r="M48" i="5"/>
  <c r="L48" i="5"/>
  <c r="K48" i="5"/>
  <c r="N47" i="5"/>
  <c r="M47" i="5"/>
  <c r="L47" i="5"/>
  <c r="K47" i="5"/>
  <c r="J47" i="5"/>
  <c r="I47" i="5"/>
  <c r="N46" i="5"/>
  <c r="M46" i="5"/>
  <c r="L46" i="5"/>
  <c r="K46" i="5"/>
  <c r="J46" i="5"/>
  <c r="I46" i="5"/>
  <c r="N45" i="5"/>
  <c r="M45" i="5"/>
  <c r="J45" i="5"/>
  <c r="I45" i="5"/>
  <c r="N44" i="5"/>
  <c r="M44" i="5"/>
  <c r="L44" i="5"/>
  <c r="K44" i="5"/>
  <c r="N43" i="5"/>
  <c r="J43" i="5" s="1"/>
  <c r="M43" i="5"/>
  <c r="L43" i="5"/>
  <c r="K43" i="5"/>
  <c r="N42" i="5"/>
  <c r="M42" i="5"/>
  <c r="L42" i="5"/>
  <c r="K42" i="5"/>
  <c r="J42" i="5"/>
  <c r="I42" i="5"/>
  <c r="N41" i="5"/>
  <c r="M41" i="5"/>
  <c r="J41" i="5"/>
  <c r="I41" i="5"/>
  <c r="N40" i="5"/>
  <c r="M40" i="5"/>
  <c r="L40" i="5"/>
  <c r="K40" i="5"/>
  <c r="N39" i="5"/>
  <c r="M39" i="5"/>
  <c r="L39" i="5"/>
  <c r="K39" i="5"/>
  <c r="J39" i="5"/>
  <c r="I39" i="5"/>
  <c r="N38" i="5"/>
  <c r="M38" i="5"/>
  <c r="L38" i="5"/>
  <c r="K38" i="5"/>
  <c r="J38" i="5"/>
  <c r="I38" i="5"/>
  <c r="N37" i="5"/>
  <c r="L37" i="5" s="1"/>
  <c r="M37" i="5"/>
  <c r="N36" i="5"/>
  <c r="M36" i="5"/>
  <c r="L36" i="5"/>
  <c r="K36" i="5"/>
  <c r="J36" i="5"/>
  <c r="I36" i="5"/>
  <c r="N35" i="5"/>
  <c r="M35" i="5"/>
  <c r="J35" i="5"/>
  <c r="I35" i="5"/>
  <c r="N34" i="5"/>
  <c r="M34" i="5"/>
  <c r="N33" i="5"/>
  <c r="M33" i="5"/>
  <c r="N32" i="5"/>
  <c r="M32" i="5"/>
  <c r="L32" i="5"/>
  <c r="K32" i="5"/>
  <c r="J32" i="5"/>
  <c r="I32" i="5"/>
  <c r="N31" i="5"/>
  <c r="L31" i="5" s="1"/>
  <c r="M31" i="5"/>
  <c r="N30" i="5"/>
  <c r="M30" i="5"/>
  <c r="N29" i="5"/>
  <c r="M29" i="5"/>
  <c r="N28" i="5"/>
  <c r="M28" i="5"/>
  <c r="L28" i="5"/>
  <c r="K28" i="5"/>
  <c r="J28" i="5"/>
  <c r="I28" i="5"/>
  <c r="N27" i="5"/>
  <c r="L27" i="5" s="1"/>
  <c r="M27" i="5"/>
  <c r="N26" i="5"/>
  <c r="M26" i="5"/>
  <c r="N25" i="5"/>
  <c r="M25" i="5"/>
  <c r="N24" i="5"/>
  <c r="M24" i="5"/>
  <c r="L24" i="5"/>
  <c r="K24" i="5"/>
  <c r="J24" i="5"/>
  <c r="I24" i="5"/>
  <c r="N23" i="5"/>
  <c r="L23" i="5" s="1"/>
  <c r="M23" i="5"/>
  <c r="N22" i="5"/>
  <c r="M22" i="5"/>
  <c r="N21" i="5"/>
  <c r="M21" i="5"/>
  <c r="N20" i="5"/>
  <c r="M20" i="5"/>
  <c r="L20" i="5"/>
  <c r="K20" i="5"/>
  <c r="J20" i="5"/>
  <c r="I20" i="5"/>
  <c r="N19" i="5"/>
  <c r="L19" i="5" s="1"/>
  <c r="M19" i="5"/>
  <c r="N18" i="5"/>
  <c r="M18" i="5"/>
  <c r="N17" i="5"/>
  <c r="M17" i="5"/>
  <c r="N16" i="5"/>
  <c r="M16" i="5"/>
  <c r="L16" i="5"/>
  <c r="K16" i="5"/>
  <c r="J16" i="5"/>
  <c r="I16" i="5"/>
  <c r="N15" i="5"/>
  <c r="L15" i="5" s="1"/>
  <c r="M15" i="5"/>
  <c r="N14" i="5"/>
  <c r="I14" i="5" s="1"/>
  <c r="M14" i="5"/>
  <c r="N13" i="5"/>
  <c r="K13" i="5" s="1"/>
  <c r="M13" i="5"/>
  <c r="L13" i="5"/>
  <c r="J13" i="5"/>
  <c r="I13" i="5"/>
  <c r="N12" i="5"/>
  <c r="M12" i="5"/>
  <c r="L12" i="5"/>
  <c r="K12" i="5"/>
  <c r="J12" i="5"/>
  <c r="I12" i="5"/>
  <c r="N11" i="5"/>
  <c r="I11" i="5" s="1"/>
  <c r="M11" i="5"/>
  <c r="L11" i="5"/>
  <c r="K11" i="5"/>
  <c r="J11" i="5"/>
  <c r="N10" i="5"/>
  <c r="K10" i="5" s="1"/>
  <c r="M10" i="5"/>
  <c r="L10" i="5"/>
  <c r="N9" i="5"/>
  <c r="L9" i="5" s="1"/>
  <c r="M9" i="5"/>
  <c r="N8" i="5"/>
  <c r="M8" i="5"/>
  <c r="L8" i="5"/>
  <c r="K8" i="5"/>
  <c r="J8" i="5"/>
  <c r="I8" i="5"/>
  <c r="N7" i="5"/>
  <c r="I7" i="5" s="1"/>
  <c r="M7" i="5"/>
  <c r="L7" i="5"/>
  <c r="K7" i="5"/>
  <c r="J7" i="5"/>
  <c r="N6" i="5"/>
  <c r="K6" i="5" s="1"/>
  <c r="M6" i="5"/>
  <c r="L6" i="5"/>
  <c r="N5" i="5"/>
  <c r="L5" i="5" s="1"/>
  <c r="M5" i="5"/>
  <c r="N4" i="5"/>
  <c r="M4" i="5"/>
  <c r="L4" i="5"/>
  <c r="K4" i="5"/>
  <c r="J4" i="5"/>
  <c r="I4" i="5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  <c r="R8" i="5" l="1"/>
  <c r="T13" i="5"/>
  <c r="R7" i="5"/>
  <c r="L17" i="5"/>
  <c r="K17" i="5"/>
  <c r="J18" i="5"/>
  <c r="I18" i="5"/>
  <c r="L21" i="5"/>
  <c r="K21" i="5"/>
  <c r="J22" i="5"/>
  <c r="I22" i="5"/>
  <c r="L25" i="5"/>
  <c r="K25" i="5"/>
  <c r="J26" i="5"/>
  <c r="I26" i="5"/>
  <c r="L29" i="5"/>
  <c r="K29" i="5"/>
  <c r="J30" i="5"/>
  <c r="I30" i="5"/>
  <c r="L33" i="5"/>
  <c r="K33" i="5"/>
  <c r="J34" i="5"/>
  <c r="I34" i="5"/>
  <c r="I138" i="5"/>
  <c r="K138" i="5"/>
  <c r="J138" i="5"/>
  <c r="L145" i="5"/>
  <c r="K145" i="5"/>
  <c r="J176" i="5"/>
  <c r="I176" i="5"/>
  <c r="I202" i="5"/>
  <c r="K202" i="5"/>
  <c r="J202" i="5"/>
  <c r="L209" i="5"/>
  <c r="K209" i="5"/>
  <c r="J240" i="5"/>
  <c r="I240" i="5"/>
  <c r="L281" i="5"/>
  <c r="I281" i="5"/>
  <c r="J308" i="5"/>
  <c r="I308" i="5"/>
  <c r="L308" i="5"/>
  <c r="K308" i="5"/>
  <c r="K347" i="5"/>
  <c r="L347" i="5"/>
  <c r="J347" i="5"/>
  <c r="R18" i="5" s="1"/>
  <c r="L384" i="5"/>
  <c r="J384" i="5"/>
  <c r="L400" i="5"/>
  <c r="J400" i="5"/>
  <c r="K400" i="5"/>
  <c r="L404" i="5"/>
  <c r="I404" i="5"/>
  <c r="J404" i="5"/>
  <c r="L428" i="5"/>
  <c r="K428" i="5"/>
  <c r="J428" i="5"/>
  <c r="I428" i="5"/>
  <c r="L464" i="5"/>
  <c r="K464" i="5"/>
  <c r="J464" i="5"/>
  <c r="L468" i="5"/>
  <c r="T23" i="5" s="1"/>
  <c r="K468" i="5"/>
  <c r="I468" i="5"/>
  <c r="J494" i="5"/>
  <c r="L494" i="5"/>
  <c r="K494" i="5"/>
  <c r="I494" i="5"/>
  <c r="J506" i="5"/>
  <c r="L506" i="5"/>
  <c r="K506" i="5"/>
  <c r="J530" i="5"/>
  <c r="L530" i="5"/>
  <c r="J542" i="5"/>
  <c r="L542" i="5"/>
  <c r="K542" i="5"/>
  <c r="I542" i="5"/>
  <c r="K574" i="5"/>
  <c r="J574" i="5"/>
  <c r="R27" i="5" s="1"/>
  <c r="L574" i="5"/>
  <c r="I574" i="5"/>
  <c r="L588" i="5"/>
  <c r="K588" i="5"/>
  <c r="I588" i="5"/>
  <c r="L591" i="5"/>
  <c r="K591" i="5"/>
  <c r="J591" i="5"/>
  <c r="K596" i="5"/>
  <c r="I596" i="5"/>
  <c r="L596" i="5"/>
  <c r="J596" i="5"/>
  <c r="K610" i="5"/>
  <c r="L610" i="5"/>
  <c r="J610" i="5"/>
  <c r="I610" i="5"/>
  <c r="L688" i="5"/>
  <c r="J688" i="5"/>
  <c r="K688" i="5"/>
  <c r="I688" i="5"/>
  <c r="L710" i="5"/>
  <c r="K710" i="5"/>
  <c r="I710" i="5"/>
  <c r="J710" i="5"/>
  <c r="K131" i="5"/>
  <c r="I131" i="5"/>
  <c r="J141" i="5"/>
  <c r="I141" i="5"/>
  <c r="L164" i="5"/>
  <c r="T10" i="5" s="1"/>
  <c r="K164" i="5"/>
  <c r="L228" i="5"/>
  <c r="K228" i="5"/>
  <c r="K331" i="5"/>
  <c r="L331" i="5"/>
  <c r="J331" i="5"/>
  <c r="L353" i="5"/>
  <c r="K353" i="5"/>
  <c r="L420" i="5"/>
  <c r="T21" i="5" s="1"/>
  <c r="K420" i="5"/>
  <c r="J486" i="5"/>
  <c r="L486" i="5"/>
  <c r="K486" i="5"/>
  <c r="I486" i="5"/>
  <c r="J514" i="5"/>
  <c r="L514" i="5"/>
  <c r="K514" i="5"/>
  <c r="I514" i="5"/>
  <c r="I557" i="5"/>
  <c r="J557" i="5"/>
  <c r="L557" i="5"/>
  <c r="K567" i="5"/>
  <c r="I567" i="5"/>
  <c r="L567" i="5"/>
  <c r="J567" i="5"/>
  <c r="K631" i="5"/>
  <c r="I631" i="5"/>
  <c r="L631" i="5"/>
  <c r="J631" i="5"/>
  <c r="J205" i="5"/>
  <c r="I205" i="5"/>
  <c r="K247" i="5"/>
  <c r="L247" i="5"/>
  <c r="J247" i="5"/>
  <c r="K259" i="5"/>
  <c r="I259" i="5"/>
  <c r="K279" i="5"/>
  <c r="L279" i="5"/>
  <c r="J279" i="5"/>
  <c r="L444" i="5"/>
  <c r="T22" i="5" s="1"/>
  <c r="K444" i="5"/>
  <c r="S22" i="5" s="1"/>
  <c r="I482" i="5"/>
  <c r="J482" i="5"/>
  <c r="J534" i="5"/>
  <c r="L534" i="5"/>
  <c r="K534" i="5"/>
  <c r="I534" i="5"/>
  <c r="I593" i="5"/>
  <c r="L593" i="5"/>
  <c r="J593" i="5"/>
  <c r="K593" i="5"/>
  <c r="I174" i="5"/>
  <c r="L174" i="5"/>
  <c r="K195" i="5"/>
  <c r="I195" i="5"/>
  <c r="I238" i="5"/>
  <c r="L238" i="5"/>
  <c r="J157" i="5"/>
  <c r="R10" i="5" s="1"/>
  <c r="I157" i="5"/>
  <c r="I190" i="5"/>
  <c r="L190" i="5"/>
  <c r="L244" i="5"/>
  <c r="K244" i="5"/>
  <c r="K263" i="5"/>
  <c r="L263" i="5"/>
  <c r="J263" i="5"/>
  <c r="J296" i="5"/>
  <c r="I296" i="5"/>
  <c r="L368" i="5"/>
  <c r="J368" i="5"/>
  <c r="I368" i="5"/>
  <c r="L402" i="5"/>
  <c r="K402" i="5"/>
  <c r="I402" i="5"/>
  <c r="I466" i="5"/>
  <c r="J466" i="5"/>
  <c r="K466" i="5"/>
  <c r="L519" i="5"/>
  <c r="J519" i="5"/>
  <c r="K519" i="5"/>
  <c r="J538" i="5"/>
  <c r="L538" i="5"/>
  <c r="J550" i="5"/>
  <c r="L550" i="5"/>
  <c r="K550" i="5"/>
  <c r="I550" i="5"/>
  <c r="K594" i="5"/>
  <c r="L594" i="5"/>
  <c r="J594" i="5"/>
  <c r="I594" i="5"/>
  <c r="K600" i="5"/>
  <c r="J600" i="5"/>
  <c r="I600" i="5"/>
  <c r="K632" i="5"/>
  <c r="J632" i="5"/>
  <c r="L632" i="5"/>
  <c r="I632" i="5"/>
  <c r="L639" i="5"/>
  <c r="I639" i="5"/>
  <c r="K639" i="5"/>
  <c r="J639" i="5"/>
  <c r="L700" i="5"/>
  <c r="I700" i="5"/>
  <c r="J700" i="5"/>
  <c r="L708" i="5"/>
  <c r="K708" i="5"/>
  <c r="I708" i="5"/>
  <c r="Q33" i="5" s="1"/>
  <c r="J708" i="5"/>
  <c r="L720" i="5"/>
  <c r="J720" i="5"/>
  <c r="K720" i="5"/>
  <c r="I720" i="5"/>
  <c r="L722" i="5"/>
  <c r="K722" i="5"/>
  <c r="I722" i="5"/>
  <c r="I5" i="5"/>
  <c r="I9" i="5"/>
  <c r="R33" i="5"/>
  <c r="J40" i="5"/>
  <c r="I40" i="5"/>
  <c r="L53" i="5"/>
  <c r="K53" i="5"/>
  <c r="J64" i="5"/>
  <c r="I64" i="5"/>
  <c r="J72" i="5"/>
  <c r="I72" i="5"/>
  <c r="L77" i="5"/>
  <c r="K77" i="5"/>
  <c r="L85" i="5"/>
  <c r="K85" i="5"/>
  <c r="S7" i="5" s="1"/>
  <c r="L93" i="5"/>
  <c r="K93" i="5"/>
  <c r="J104" i="5"/>
  <c r="I104" i="5"/>
  <c r="L109" i="5"/>
  <c r="K109" i="5"/>
  <c r="L117" i="5"/>
  <c r="K117" i="5"/>
  <c r="L125" i="5"/>
  <c r="K125" i="5"/>
  <c r="I153" i="5"/>
  <c r="J192" i="5"/>
  <c r="I192" i="5"/>
  <c r="I217" i="5"/>
  <c r="I236" i="5"/>
  <c r="J256" i="5"/>
  <c r="I256" i="5"/>
  <c r="K287" i="5"/>
  <c r="L287" i="5"/>
  <c r="J287" i="5"/>
  <c r="J316" i="5"/>
  <c r="I316" i="5"/>
  <c r="L432" i="5"/>
  <c r="K432" i="5"/>
  <c r="L503" i="5"/>
  <c r="J503" i="5"/>
  <c r="K503" i="5"/>
  <c r="I503" i="5"/>
  <c r="L535" i="5"/>
  <c r="J535" i="5"/>
  <c r="K535" i="5"/>
  <c r="I560" i="5"/>
  <c r="K560" i="5"/>
  <c r="J560" i="5"/>
  <c r="L560" i="5"/>
  <c r="I641" i="5"/>
  <c r="L641" i="5"/>
  <c r="J641" i="5"/>
  <c r="J5" i="5"/>
  <c r="L260" i="5"/>
  <c r="K260" i="5"/>
  <c r="I275" i="5"/>
  <c r="L289" i="5"/>
  <c r="I289" i="5"/>
  <c r="I323" i="5"/>
  <c r="J332" i="5"/>
  <c r="I332" i="5"/>
  <c r="J356" i="5"/>
  <c r="I356" i="5"/>
  <c r="L356" i="5"/>
  <c r="K356" i="5"/>
  <c r="L372" i="5"/>
  <c r="T19" i="5" s="1"/>
  <c r="I372" i="5"/>
  <c r="K9" i="5"/>
  <c r="I10" i="5"/>
  <c r="J19" i="5"/>
  <c r="L35" i="5"/>
  <c r="K35" i="5"/>
  <c r="J37" i="5"/>
  <c r="R5" i="5" s="1"/>
  <c r="K141" i="5"/>
  <c r="I143" i="5"/>
  <c r="I164" i="5"/>
  <c r="I169" i="5"/>
  <c r="K172" i="5"/>
  <c r="J174" i="5"/>
  <c r="L177" i="5"/>
  <c r="K177" i="5"/>
  <c r="K205" i="5"/>
  <c r="S12" i="5" s="1"/>
  <c r="I207" i="5"/>
  <c r="J214" i="5"/>
  <c r="K217" i="5"/>
  <c r="I234" i="5"/>
  <c r="K234" i="5"/>
  <c r="J234" i="5"/>
  <c r="K236" i="5"/>
  <c r="J238" i="5"/>
  <c r="L241" i="5"/>
  <c r="K241" i="5"/>
  <c r="K271" i="5"/>
  <c r="L271" i="5"/>
  <c r="J271" i="5"/>
  <c r="J275" i="5"/>
  <c r="L305" i="5"/>
  <c r="K305" i="5"/>
  <c r="L317" i="5"/>
  <c r="K317" i="5"/>
  <c r="J317" i="5"/>
  <c r="I317" i="5"/>
  <c r="J323" i="5"/>
  <c r="I339" i="5"/>
  <c r="J348" i="5"/>
  <c r="I348" i="5"/>
  <c r="I353" i="5"/>
  <c r="L360" i="5"/>
  <c r="K360" i="5"/>
  <c r="J360" i="5"/>
  <c r="J383" i="5"/>
  <c r="L383" i="5"/>
  <c r="K383" i="5"/>
  <c r="I383" i="5"/>
  <c r="K482" i="5"/>
  <c r="K603" i="5"/>
  <c r="J603" i="5"/>
  <c r="L603" i="5"/>
  <c r="I603" i="5"/>
  <c r="K642" i="5"/>
  <c r="L642" i="5"/>
  <c r="J642" i="5"/>
  <c r="I642" i="5"/>
  <c r="L652" i="5"/>
  <c r="I652" i="5"/>
  <c r="L668" i="5"/>
  <c r="I668" i="5"/>
  <c r="J668" i="5"/>
  <c r="K668" i="5"/>
  <c r="T6" i="5"/>
  <c r="L14" i="5"/>
  <c r="S37" i="5" s="1"/>
  <c r="K15" i="5"/>
  <c r="I17" i="5"/>
  <c r="K19" i="5"/>
  <c r="I21" i="5"/>
  <c r="K27" i="5"/>
  <c r="I29" i="5"/>
  <c r="K34" i="5"/>
  <c r="I51" i="5"/>
  <c r="I67" i="5"/>
  <c r="K183" i="5"/>
  <c r="L183" i="5"/>
  <c r="J183" i="5"/>
  <c r="R11" i="5" s="1"/>
  <c r="J268" i="5"/>
  <c r="K268" i="5"/>
  <c r="I268" i="5"/>
  <c r="J292" i="5"/>
  <c r="I292" i="5"/>
  <c r="L292" i="5"/>
  <c r="K292" i="5"/>
  <c r="K351" i="5"/>
  <c r="I351" i="5"/>
  <c r="I418" i="5"/>
  <c r="J418" i="5"/>
  <c r="I442" i="5"/>
  <c r="J442" i="5"/>
  <c r="J522" i="5"/>
  <c r="L522" i="5"/>
  <c r="I522" i="5"/>
  <c r="K564" i="5"/>
  <c r="I564" i="5"/>
  <c r="Q27" i="5" s="1"/>
  <c r="L564" i="5"/>
  <c r="K135" i="5"/>
  <c r="L135" i="5"/>
  <c r="J135" i="5"/>
  <c r="K147" i="5"/>
  <c r="I147" i="5"/>
  <c r="L180" i="5"/>
  <c r="K180" i="5"/>
  <c r="K199" i="5"/>
  <c r="L199" i="5"/>
  <c r="J199" i="5"/>
  <c r="K211" i="5"/>
  <c r="I211" i="5"/>
  <c r="J221" i="5"/>
  <c r="I221" i="5"/>
  <c r="I254" i="5"/>
  <c r="L254" i="5"/>
  <c r="T14" i="5" s="1"/>
  <c r="J300" i="5"/>
  <c r="I300" i="5"/>
  <c r="J324" i="5"/>
  <c r="I324" i="5"/>
  <c r="L324" i="5"/>
  <c r="T17" i="5" s="1"/>
  <c r="K324" i="5"/>
  <c r="J359" i="5"/>
  <c r="L359" i="5"/>
  <c r="K359" i="5"/>
  <c r="J398" i="5"/>
  <c r="R20" i="5" s="1"/>
  <c r="I398" i="5"/>
  <c r="Q20" i="5" s="1"/>
  <c r="L398" i="5"/>
  <c r="T20" i="5" s="1"/>
  <c r="L408" i="5"/>
  <c r="K408" i="5"/>
  <c r="L452" i="5"/>
  <c r="K452" i="5"/>
  <c r="J452" i="5"/>
  <c r="L472" i="5"/>
  <c r="K472" i="5"/>
  <c r="L527" i="5"/>
  <c r="J527" i="5"/>
  <c r="K527" i="5"/>
  <c r="L45" i="5"/>
  <c r="T5" i="5" s="1"/>
  <c r="K45" i="5"/>
  <c r="J48" i="5"/>
  <c r="I48" i="5"/>
  <c r="J56" i="5"/>
  <c r="I56" i="5"/>
  <c r="L61" i="5"/>
  <c r="K61" i="5"/>
  <c r="S6" i="5" s="1"/>
  <c r="L69" i="5"/>
  <c r="K69" i="5"/>
  <c r="J80" i="5"/>
  <c r="I80" i="5"/>
  <c r="J88" i="5"/>
  <c r="I88" i="5"/>
  <c r="J96" i="5"/>
  <c r="I96" i="5"/>
  <c r="L101" i="5"/>
  <c r="K101" i="5"/>
  <c r="J112" i="5"/>
  <c r="I112" i="5"/>
  <c r="J120" i="5"/>
  <c r="I120" i="5"/>
  <c r="J128" i="5"/>
  <c r="I128" i="5"/>
  <c r="I154" i="5"/>
  <c r="K154" i="5"/>
  <c r="J154" i="5"/>
  <c r="L161" i="5"/>
  <c r="K161" i="5"/>
  <c r="I172" i="5"/>
  <c r="I218" i="5"/>
  <c r="K218" i="5"/>
  <c r="J218" i="5"/>
  <c r="L225" i="5"/>
  <c r="K225" i="5"/>
  <c r="L265" i="5"/>
  <c r="I265" i="5"/>
  <c r="J276" i="5"/>
  <c r="K276" i="5"/>
  <c r="S15" i="5" s="1"/>
  <c r="I276" i="5"/>
  <c r="Q15" i="5" s="1"/>
  <c r="J312" i="5"/>
  <c r="I312" i="5"/>
  <c r="J340" i="5"/>
  <c r="I340" i="5"/>
  <c r="L340" i="5"/>
  <c r="K340" i="5"/>
  <c r="J366" i="5"/>
  <c r="I366" i="5"/>
  <c r="K366" i="5"/>
  <c r="J375" i="5"/>
  <c r="R19" i="5" s="1"/>
  <c r="L375" i="5"/>
  <c r="J382" i="5"/>
  <c r="I382" i="5"/>
  <c r="I426" i="5"/>
  <c r="J426" i="5"/>
  <c r="L426" i="5"/>
  <c r="K426" i="5"/>
  <c r="I450" i="5"/>
  <c r="J450" i="5"/>
  <c r="L450" i="5"/>
  <c r="L495" i="5"/>
  <c r="J495" i="5"/>
  <c r="K495" i="5"/>
  <c r="I495" i="5"/>
  <c r="L511" i="5"/>
  <c r="J511" i="5"/>
  <c r="K511" i="5"/>
  <c r="J546" i="5"/>
  <c r="L546" i="5"/>
  <c r="J9" i="5"/>
  <c r="J14" i="5"/>
  <c r="I15" i="5"/>
  <c r="P37" i="5" s="1"/>
  <c r="I19" i="5"/>
  <c r="I23" i="5"/>
  <c r="I27" i="5"/>
  <c r="I31" i="5"/>
  <c r="I37" i="5"/>
  <c r="Q5" i="5" s="1"/>
  <c r="L132" i="5"/>
  <c r="K132" i="5"/>
  <c r="S9" i="5" s="1"/>
  <c r="I142" i="5"/>
  <c r="L142" i="5"/>
  <c r="K151" i="5"/>
  <c r="L151" i="5"/>
  <c r="J151" i="5"/>
  <c r="J153" i="5"/>
  <c r="K163" i="5"/>
  <c r="I163" i="5"/>
  <c r="J172" i="5"/>
  <c r="J173" i="5"/>
  <c r="I173" i="5"/>
  <c r="L196" i="5"/>
  <c r="K196" i="5"/>
  <c r="I206" i="5"/>
  <c r="Q12" i="5" s="1"/>
  <c r="L206" i="5"/>
  <c r="K215" i="5"/>
  <c r="L215" i="5"/>
  <c r="J215" i="5"/>
  <c r="J217" i="5"/>
  <c r="K227" i="5"/>
  <c r="I227" i="5"/>
  <c r="J236" i="5"/>
  <c r="J237" i="5"/>
  <c r="I237" i="5"/>
  <c r="L293" i="5"/>
  <c r="K293" i="5"/>
  <c r="L301" i="5"/>
  <c r="K301" i="5"/>
  <c r="J301" i="5"/>
  <c r="I301" i="5"/>
  <c r="J328" i="5"/>
  <c r="I328" i="5"/>
  <c r="L370" i="5"/>
  <c r="K370" i="5"/>
  <c r="L392" i="5"/>
  <c r="K392" i="5"/>
  <c r="J392" i="5"/>
  <c r="I392" i="5"/>
  <c r="K439" i="5"/>
  <c r="J439" i="5"/>
  <c r="K628" i="5"/>
  <c r="I628" i="5"/>
  <c r="L628" i="5"/>
  <c r="J628" i="5"/>
  <c r="K5" i="5"/>
  <c r="I6" i="5"/>
  <c r="K14" i="5"/>
  <c r="J15" i="5"/>
  <c r="J23" i="5"/>
  <c r="J27" i="5"/>
  <c r="J31" i="5"/>
  <c r="J131" i="5"/>
  <c r="J144" i="5"/>
  <c r="I144" i="5"/>
  <c r="J150" i="5"/>
  <c r="K153" i="5"/>
  <c r="I170" i="5"/>
  <c r="K170" i="5"/>
  <c r="J170" i="5"/>
  <c r="I188" i="5"/>
  <c r="J195" i="5"/>
  <c r="J208" i="5"/>
  <c r="I208" i="5"/>
  <c r="I228" i="5"/>
  <c r="I233" i="5"/>
  <c r="I252" i="5"/>
  <c r="Q14" i="5" s="1"/>
  <c r="J259" i="5"/>
  <c r="K303" i="5"/>
  <c r="I303" i="5"/>
  <c r="L309" i="5"/>
  <c r="K309" i="5"/>
  <c r="J344" i="5"/>
  <c r="I344" i="5"/>
  <c r="J351" i="5"/>
  <c r="I420" i="5"/>
  <c r="Q21" i="5" s="1"/>
  <c r="I444" i="5"/>
  <c r="Q22" i="5" s="1"/>
  <c r="L456" i="5"/>
  <c r="K456" i="5"/>
  <c r="K606" i="5"/>
  <c r="J606" i="5"/>
  <c r="I606" i="5"/>
  <c r="L606" i="5"/>
  <c r="K635" i="5"/>
  <c r="J635" i="5"/>
  <c r="R30" i="5" s="1"/>
  <c r="I635" i="5"/>
  <c r="L635" i="5"/>
  <c r="T30" i="5" s="1"/>
  <c r="I637" i="5"/>
  <c r="J637" i="5"/>
  <c r="K637" i="5"/>
  <c r="S30" i="5" s="1"/>
  <c r="K644" i="5"/>
  <c r="I644" i="5"/>
  <c r="J644" i="5"/>
  <c r="L644" i="5"/>
  <c r="K654" i="5"/>
  <c r="J654" i="5"/>
  <c r="I654" i="5"/>
  <c r="R31" i="5"/>
  <c r="J6" i="5"/>
  <c r="J10" i="5"/>
  <c r="K18" i="5"/>
  <c r="K22" i="5"/>
  <c r="K23" i="5"/>
  <c r="I25" i="5"/>
  <c r="K26" i="5"/>
  <c r="K30" i="5"/>
  <c r="K31" i="5"/>
  <c r="I33" i="5"/>
  <c r="K37" i="5"/>
  <c r="S5" i="5" s="1"/>
  <c r="I43" i="5"/>
  <c r="I59" i="5"/>
  <c r="Q6" i="5" s="1"/>
  <c r="I75" i="5"/>
  <c r="I83" i="5"/>
  <c r="Q7" i="5" s="1"/>
  <c r="I91" i="5"/>
  <c r="I99" i="5"/>
  <c r="I107" i="5"/>
  <c r="Q8" i="5" s="1"/>
  <c r="I115" i="5"/>
  <c r="I123" i="5"/>
  <c r="L131" i="5"/>
  <c r="L141" i="5"/>
  <c r="T9" i="5" s="1"/>
  <c r="J143" i="5"/>
  <c r="I145" i="5"/>
  <c r="L148" i="5"/>
  <c r="K148" i="5"/>
  <c r="K150" i="5"/>
  <c r="I158" i="5"/>
  <c r="Q10" i="5" s="1"/>
  <c r="L158" i="5"/>
  <c r="J164" i="5"/>
  <c r="K167" i="5"/>
  <c r="S10" i="5" s="1"/>
  <c r="L167" i="5"/>
  <c r="J167" i="5"/>
  <c r="J169" i="5"/>
  <c r="K174" i="5"/>
  <c r="K176" i="5"/>
  <c r="K179" i="5"/>
  <c r="S11" i="5" s="1"/>
  <c r="I179" i="5"/>
  <c r="Q11" i="5" s="1"/>
  <c r="I183" i="5"/>
  <c r="J188" i="5"/>
  <c r="J189" i="5"/>
  <c r="I189" i="5"/>
  <c r="L195" i="5"/>
  <c r="L205" i="5"/>
  <c r="T12" i="5" s="1"/>
  <c r="J207" i="5"/>
  <c r="I209" i="5"/>
  <c r="L212" i="5"/>
  <c r="K212" i="5"/>
  <c r="K214" i="5"/>
  <c r="I222" i="5"/>
  <c r="L222" i="5"/>
  <c r="J228" i="5"/>
  <c r="K231" i="5"/>
  <c r="L231" i="5"/>
  <c r="J231" i="5"/>
  <c r="J233" i="5"/>
  <c r="K238" i="5"/>
  <c r="K240" i="5"/>
  <c r="K243" i="5"/>
  <c r="I243" i="5"/>
  <c r="I247" i="5"/>
  <c r="J252" i="5"/>
  <c r="J253" i="5"/>
  <c r="I253" i="5"/>
  <c r="L259" i="5"/>
  <c r="L268" i="5"/>
  <c r="L273" i="5"/>
  <c r="I273" i="5"/>
  <c r="L275" i="5"/>
  <c r="T15" i="5" s="1"/>
  <c r="I279" i="5"/>
  <c r="J281" i="5"/>
  <c r="R15" i="5" s="1"/>
  <c r="J284" i="5"/>
  <c r="K284" i="5"/>
  <c r="I284" i="5"/>
  <c r="K299" i="5"/>
  <c r="S16" i="5" s="1"/>
  <c r="L299" i="5"/>
  <c r="T16" i="5" s="1"/>
  <c r="J299" i="5"/>
  <c r="K319" i="5"/>
  <c r="I319" i="5"/>
  <c r="L321" i="5"/>
  <c r="K321" i="5"/>
  <c r="L323" i="5"/>
  <c r="L325" i="5"/>
  <c r="K325" i="5"/>
  <c r="I331" i="5"/>
  <c r="L333" i="5"/>
  <c r="K333" i="5"/>
  <c r="S17" i="5" s="1"/>
  <c r="J333" i="5"/>
  <c r="I333" i="5"/>
  <c r="J339" i="5"/>
  <c r="S18" i="5"/>
  <c r="L351" i="5"/>
  <c r="J353" i="5"/>
  <c r="I355" i="5"/>
  <c r="I384" i="5"/>
  <c r="J399" i="5"/>
  <c r="L399" i="5"/>
  <c r="K407" i="5"/>
  <c r="J407" i="5"/>
  <c r="L407" i="5"/>
  <c r="I407" i="5"/>
  <c r="L416" i="5"/>
  <c r="K416" i="5"/>
  <c r="I416" i="5"/>
  <c r="L418" i="5"/>
  <c r="J420" i="5"/>
  <c r="L440" i="5"/>
  <c r="K440" i="5"/>
  <c r="J440" i="5"/>
  <c r="I440" i="5"/>
  <c r="L442" i="5"/>
  <c r="J444" i="5"/>
  <c r="K447" i="5"/>
  <c r="J447" i="5"/>
  <c r="I447" i="5"/>
  <c r="K463" i="5"/>
  <c r="J463" i="5"/>
  <c r="K471" i="5"/>
  <c r="J471" i="5"/>
  <c r="L471" i="5"/>
  <c r="I471" i="5"/>
  <c r="Q23" i="5" s="1"/>
  <c r="L480" i="5"/>
  <c r="K480" i="5"/>
  <c r="I480" i="5"/>
  <c r="L482" i="5"/>
  <c r="K522" i="5"/>
  <c r="I530" i="5"/>
  <c r="K557" i="5"/>
  <c r="J564" i="5"/>
  <c r="K566" i="5"/>
  <c r="L566" i="5"/>
  <c r="T27" i="5" s="1"/>
  <c r="J566" i="5"/>
  <c r="I566" i="5"/>
  <c r="K587" i="5"/>
  <c r="J587" i="5"/>
  <c r="L587" i="5"/>
  <c r="I587" i="5"/>
  <c r="K650" i="5"/>
  <c r="J650" i="5"/>
  <c r="L666" i="5"/>
  <c r="K666" i="5"/>
  <c r="J666" i="5"/>
  <c r="I666" i="5"/>
  <c r="L676" i="5"/>
  <c r="K676" i="5"/>
  <c r="I676" i="5"/>
  <c r="L678" i="5"/>
  <c r="K678" i="5"/>
  <c r="I678" i="5"/>
  <c r="Q4" i="5"/>
  <c r="J17" i="5"/>
  <c r="L18" i="5"/>
  <c r="T4" i="5" s="1"/>
  <c r="J21" i="5"/>
  <c r="L22" i="5"/>
  <c r="J25" i="5"/>
  <c r="L26" i="5"/>
  <c r="J29" i="5"/>
  <c r="L30" i="5"/>
  <c r="J33" i="5"/>
  <c r="L34" i="5"/>
  <c r="L41" i="5"/>
  <c r="K41" i="5"/>
  <c r="J44" i="5"/>
  <c r="I44" i="5"/>
  <c r="L49" i="5"/>
  <c r="K49" i="5"/>
  <c r="J52" i="5"/>
  <c r="I52" i="5"/>
  <c r="L57" i="5"/>
  <c r="K57" i="5"/>
  <c r="J60" i="5"/>
  <c r="R6" i="5" s="1"/>
  <c r="I60" i="5"/>
  <c r="L65" i="5"/>
  <c r="K65" i="5"/>
  <c r="J68" i="5"/>
  <c r="I68" i="5"/>
  <c r="L73" i="5"/>
  <c r="K73" i="5"/>
  <c r="J76" i="5"/>
  <c r="I76" i="5"/>
  <c r="L81" i="5"/>
  <c r="K81" i="5"/>
  <c r="J84" i="5"/>
  <c r="I84" i="5"/>
  <c r="L89" i="5"/>
  <c r="K89" i="5"/>
  <c r="J92" i="5"/>
  <c r="I92" i="5"/>
  <c r="L97" i="5"/>
  <c r="K97" i="5"/>
  <c r="J100" i="5"/>
  <c r="I100" i="5"/>
  <c r="L105" i="5"/>
  <c r="K105" i="5"/>
  <c r="J108" i="5"/>
  <c r="I108" i="5"/>
  <c r="L113" i="5"/>
  <c r="K113" i="5"/>
  <c r="J116" i="5"/>
  <c r="I116" i="5"/>
  <c r="L121" i="5"/>
  <c r="K121" i="5"/>
  <c r="J124" i="5"/>
  <c r="I124" i="5"/>
  <c r="L129" i="5"/>
  <c r="K129" i="5"/>
  <c r="L138" i="5"/>
  <c r="L143" i="5"/>
  <c r="J145" i="5"/>
  <c r="J147" i="5"/>
  <c r="L150" i="5"/>
  <c r="K157" i="5"/>
  <c r="I159" i="5"/>
  <c r="J160" i="5"/>
  <c r="I160" i="5"/>
  <c r="J166" i="5"/>
  <c r="L176" i="5"/>
  <c r="I180" i="5"/>
  <c r="I186" i="5"/>
  <c r="K186" i="5"/>
  <c r="J186" i="5"/>
  <c r="J190" i="5"/>
  <c r="L193" i="5"/>
  <c r="K193" i="5"/>
  <c r="L202" i="5"/>
  <c r="L207" i="5"/>
  <c r="J209" i="5"/>
  <c r="J211" i="5"/>
  <c r="L214" i="5"/>
  <c r="K221" i="5"/>
  <c r="I223" i="5"/>
  <c r="J224" i="5"/>
  <c r="I224" i="5"/>
  <c r="J230" i="5"/>
  <c r="L240" i="5"/>
  <c r="I244" i="5"/>
  <c r="I250" i="5"/>
  <c r="K250" i="5"/>
  <c r="J250" i="5"/>
  <c r="J254" i="5"/>
  <c r="L257" i="5"/>
  <c r="K257" i="5"/>
  <c r="S14" i="5" s="1"/>
  <c r="K281" i="5"/>
  <c r="I283" i="5"/>
  <c r="K296" i="5"/>
  <c r="K300" i="5"/>
  <c r="K315" i="5"/>
  <c r="L315" i="5"/>
  <c r="J315" i="5"/>
  <c r="K335" i="5"/>
  <c r="I335" i="5"/>
  <c r="L337" i="5"/>
  <c r="K337" i="5"/>
  <c r="L339" i="5"/>
  <c r="L341" i="5"/>
  <c r="K341" i="5"/>
  <c r="I347" i="5"/>
  <c r="Q18" i="5" s="1"/>
  <c r="L349" i="5"/>
  <c r="T18" i="5" s="1"/>
  <c r="K349" i="5"/>
  <c r="J349" i="5"/>
  <c r="I349" i="5"/>
  <c r="J355" i="5"/>
  <c r="K378" i="5"/>
  <c r="L378" i="5"/>
  <c r="J378" i="5"/>
  <c r="K384" i="5"/>
  <c r="I400" i="5"/>
  <c r="K404" i="5"/>
  <c r="S20" i="5" s="1"/>
  <c r="I408" i="5"/>
  <c r="K423" i="5"/>
  <c r="J423" i="5"/>
  <c r="K431" i="5"/>
  <c r="J431" i="5"/>
  <c r="L431" i="5"/>
  <c r="I458" i="5"/>
  <c r="J458" i="5"/>
  <c r="L460" i="5"/>
  <c r="K460" i="5"/>
  <c r="I464" i="5"/>
  <c r="J468" i="5"/>
  <c r="I472" i="5"/>
  <c r="I506" i="5"/>
  <c r="J518" i="5"/>
  <c r="L518" i="5"/>
  <c r="K518" i="5"/>
  <c r="I518" i="5"/>
  <c r="J526" i="5"/>
  <c r="L526" i="5"/>
  <c r="K526" i="5"/>
  <c r="I526" i="5"/>
  <c r="K530" i="5"/>
  <c r="T26" i="5"/>
  <c r="I538" i="5"/>
  <c r="K583" i="5"/>
  <c r="I583" i="5"/>
  <c r="J583" i="5"/>
  <c r="L583" i="5"/>
  <c r="J588" i="5"/>
  <c r="I591" i="5"/>
  <c r="I609" i="5"/>
  <c r="L609" i="5"/>
  <c r="J609" i="5"/>
  <c r="K609" i="5"/>
  <c r="K615" i="5"/>
  <c r="I615" i="5"/>
  <c r="L615" i="5"/>
  <c r="T29" i="5" s="1"/>
  <c r="L620" i="5"/>
  <c r="J620" i="5"/>
  <c r="I620" i="5"/>
  <c r="K620" i="5"/>
  <c r="J367" i="5"/>
  <c r="L367" i="5"/>
  <c r="L376" i="5"/>
  <c r="K376" i="5"/>
  <c r="J376" i="5"/>
  <c r="J391" i="5"/>
  <c r="L391" i="5"/>
  <c r="K415" i="5"/>
  <c r="J415" i="5"/>
  <c r="I434" i="5"/>
  <c r="J434" i="5"/>
  <c r="L436" i="5"/>
  <c r="K436" i="5"/>
  <c r="L448" i="5"/>
  <c r="K448" i="5"/>
  <c r="K479" i="5"/>
  <c r="J479" i="5"/>
  <c r="R23" i="5" s="1"/>
  <c r="J490" i="5"/>
  <c r="L490" i="5"/>
  <c r="J502" i="5"/>
  <c r="L502" i="5"/>
  <c r="K502" i="5"/>
  <c r="I502" i="5"/>
  <c r="L543" i="5"/>
  <c r="J543" i="5"/>
  <c r="K543" i="5"/>
  <c r="K568" i="5"/>
  <c r="L568" i="5"/>
  <c r="J568" i="5"/>
  <c r="K580" i="5"/>
  <c r="I580" i="5"/>
  <c r="I589" i="5"/>
  <c r="J589" i="5"/>
  <c r="L589" i="5"/>
  <c r="K589" i="5"/>
  <c r="I605" i="5"/>
  <c r="J605" i="5"/>
  <c r="L605" i="5"/>
  <c r="K605" i="5"/>
  <c r="K616" i="5"/>
  <c r="J616" i="5"/>
  <c r="R29" i="5" s="1"/>
  <c r="L616" i="5"/>
  <c r="L664" i="5"/>
  <c r="T31" i="5" s="1"/>
  <c r="J664" i="5"/>
  <c r="I664" i="5"/>
  <c r="K664" i="5"/>
  <c r="L297" i="5"/>
  <c r="K297" i="5"/>
  <c r="J304" i="5"/>
  <c r="I304" i="5"/>
  <c r="L313" i="5"/>
  <c r="K313" i="5"/>
  <c r="J320" i="5"/>
  <c r="I320" i="5"/>
  <c r="L329" i="5"/>
  <c r="K329" i="5"/>
  <c r="J336" i="5"/>
  <c r="I336" i="5"/>
  <c r="L345" i="5"/>
  <c r="K345" i="5"/>
  <c r="J352" i="5"/>
  <c r="I352" i="5"/>
  <c r="L386" i="5"/>
  <c r="K386" i="5"/>
  <c r="L388" i="5"/>
  <c r="I388" i="5"/>
  <c r="I410" i="5"/>
  <c r="J410" i="5"/>
  <c r="L412" i="5"/>
  <c r="K412" i="5"/>
  <c r="L424" i="5"/>
  <c r="K424" i="5"/>
  <c r="K455" i="5"/>
  <c r="J455" i="5"/>
  <c r="R22" i="5" s="1"/>
  <c r="I474" i="5"/>
  <c r="J474" i="5"/>
  <c r="L476" i="5"/>
  <c r="K476" i="5"/>
  <c r="L487" i="5"/>
  <c r="J487" i="5"/>
  <c r="K487" i="5"/>
  <c r="J498" i="5"/>
  <c r="L498" i="5"/>
  <c r="J510" i="5"/>
  <c r="L510" i="5"/>
  <c r="K510" i="5"/>
  <c r="I510" i="5"/>
  <c r="L551" i="5"/>
  <c r="J551" i="5"/>
  <c r="K551" i="5"/>
  <c r="I561" i="5"/>
  <c r="L561" i="5"/>
  <c r="J561" i="5"/>
  <c r="K561" i="5"/>
  <c r="L690" i="5"/>
  <c r="K690" i="5"/>
  <c r="J690" i="5"/>
  <c r="I690" i="5"/>
  <c r="J483" i="5"/>
  <c r="L483" i="5"/>
  <c r="K483" i="5"/>
  <c r="L499" i="5"/>
  <c r="J499" i="5"/>
  <c r="K499" i="5"/>
  <c r="I499" i="5"/>
  <c r="L515" i="5"/>
  <c r="T25" i="5" s="1"/>
  <c r="J515" i="5"/>
  <c r="R25" i="5" s="1"/>
  <c r="K515" i="5"/>
  <c r="S25" i="5" s="1"/>
  <c r="I515" i="5"/>
  <c r="Q25" i="5" s="1"/>
  <c r="L531" i="5"/>
  <c r="J531" i="5"/>
  <c r="K531" i="5"/>
  <c r="I531" i="5"/>
  <c r="L547" i="5"/>
  <c r="J547" i="5"/>
  <c r="K547" i="5"/>
  <c r="I547" i="5"/>
  <c r="K571" i="5"/>
  <c r="I571" i="5"/>
  <c r="I573" i="5"/>
  <c r="J573" i="5"/>
  <c r="K602" i="5"/>
  <c r="J602" i="5"/>
  <c r="L607" i="5"/>
  <c r="K607" i="5"/>
  <c r="J607" i="5"/>
  <c r="K619" i="5"/>
  <c r="J619" i="5"/>
  <c r="K651" i="5"/>
  <c r="J651" i="5"/>
  <c r="L651" i="5"/>
  <c r="L662" i="5"/>
  <c r="K662" i="5"/>
  <c r="J662" i="5"/>
  <c r="I662" i="5"/>
  <c r="Q31" i="5" s="1"/>
  <c r="L672" i="5"/>
  <c r="K672" i="5"/>
  <c r="L718" i="5"/>
  <c r="T33" i="5" s="1"/>
  <c r="K718" i="5"/>
  <c r="I718" i="5"/>
  <c r="J718" i="5"/>
  <c r="K411" i="5"/>
  <c r="J411" i="5"/>
  <c r="K419" i="5"/>
  <c r="S21" i="5" s="1"/>
  <c r="J419" i="5"/>
  <c r="R21" i="5" s="1"/>
  <c r="K427" i="5"/>
  <c r="J427" i="5"/>
  <c r="K435" i="5"/>
  <c r="J435" i="5"/>
  <c r="K443" i="5"/>
  <c r="J443" i="5"/>
  <c r="K451" i="5"/>
  <c r="J451" i="5"/>
  <c r="K459" i="5"/>
  <c r="J459" i="5"/>
  <c r="K467" i="5"/>
  <c r="J467" i="5"/>
  <c r="K475" i="5"/>
  <c r="J475" i="5"/>
  <c r="K554" i="5"/>
  <c r="J554" i="5"/>
  <c r="K562" i="5"/>
  <c r="J562" i="5"/>
  <c r="I562" i="5"/>
  <c r="K622" i="5"/>
  <c r="J622" i="5"/>
  <c r="I622" i="5"/>
  <c r="L622" i="5"/>
  <c r="K626" i="5"/>
  <c r="L626" i="5"/>
  <c r="I626" i="5"/>
  <c r="I371" i="5"/>
  <c r="Q19" i="5" s="1"/>
  <c r="I387" i="5"/>
  <c r="I403" i="5"/>
  <c r="L491" i="5"/>
  <c r="J491" i="5"/>
  <c r="K491" i="5"/>
  <c r="I491" i="5"/>
  <c r="L507" i="5"/>
  <c r="J507" i="5"/>
  <c r="K507" i="5"/>
  <c r="I507" i="5"/>
  <c r="L523" i="5"/>
  <c r="J523" i="5"/>
  <c r="K523" i="5"/>
  <c r="I523" i="5"/>
  <c r="L539" i="5"/>
  <c r="J539" i="5"/>
  <c r="K539" i="5"/>
  <c r="S26" i="5" s="1"/>
  <c r="I539" i="5"/>
  <c r="Q26" i="5" s="1"/>
  <c r="K555" i="5"/>
  <c r="L555" i="5"/>
  <c r="J555" i="5"/>
  <c r="L572" i="5"/>
  <c r="K572" i="5"/>
  <c r="K578" i="5"/>
  <c r="L578" i="5"/>
  <c r="I604" i="5"/>
  <c r="K618" i="5"/>
  <c r="J618" i="5"/>
  <c r="L618" i="5"/>
  <c r="I618" i="5"/>
  <c r="K648" i="5"/>
  <c r="J648" i="5"/>
  <c r="L694" i="5"/>
  <c r="K694" i="5"/>
  <c r="J694" i="5"/>
  <c r="L696" i="5"/>
  <c r="J696" i="5"/>
  <c r="I696" i="5"/>
  <c r="L698" i="5"/>
  <c r="K698" i="5"/>
  <c r="J698" i="5"/>
  <c r="K570" i="5"/>
  <c r="J570" i="5"/>
  <c r="K584" i="5"/>
  <c r="J584" i="5"/>
  <c r="K612" i="5"/>
  <c r="S29" i="5" s="1"/>
  <c r="I612" i="5"/>
  <c r="Q29" i="5" s="1"/>
  <c r="I621" i="5"/>
  <c r="J621" i="5"/>
  <c r="I625" i="5"/>
  <c r="L625" i="5"/>
  <c r="J625" i="5"/>
  <c r="K634" i="5"/>
  <c r="J634" i="5"/>
  <c r="K638" i="5"/>
  <c r="J638" i="5"/>
  <c r="I638" i="5"/>
  <c r="L656" i="5"/>
  <c r="J656" i="5"/>
  <c r="L704" i="5"/>
  <c r="K704" i="5"/>
  <c r="K558" i="5"/>
  <c r="J558" i="5"/>
  <c r="I577" i="5"/>
  <c r="L577" i="5"/>
  <c r="J577" i="5"/>
  <c r="K586" i="5"/>
  <c r="J586" i="5"/>
  <c r="K590" i="5"/>
  <c r="J590" i="5"/>
  <c r="I590" i="5"/>
  <c r="K599" i="5"/>
  <c r="I599" i="5"/>
  <c r="K647" i="5"/>
  <c r="I647" i="5"/>
  <c r="L658" i="5"/>
  <c r="K658" i="5"/>
  <c r="L686" i="5"/>
  <c r="T32" i="5" s="1"/>
  <c r="K686" i="5"/>
  <c r="S32" i="5" s="1"/>
  <c r="I686" i="5"/>
  <c r="K645" i="5"/>
  <c r="L670" i="5"/>
  <c r="K670" i="5"/>
  <c r="I674" i="5"/>
  <c r="J684" i="5"/>
  <c r="R32" i="5" s="1"/>
  <c r="L702" i="5"/>
  <c r="K702" i="5"/>
  <c r="I706" i="5"/>
  <c r="J716" i="5"/>
  <c r="L565" i="5"/>
  <c r="L682" i="5"/>
  <c r="K682" i="5"/>
  <c r="L714" i="5"/>
  <c r="K714" i="5"/>
  <c r="K716" i="5"/>
  <c r="S33" i="5" s="1"/>
  <c r="L674" i="5"/>
  <c r="K674" i="5"/>
  <c r="L706" i="5"/>
  <c r="K706" i="5"/>
  <c r="R14" i="5" l="1"/>
  <c r="S24" i="5"/>
  <c r="R16" i="5"/>
  <c r="S4" i="5"/>
  <c r="S13" i="5"/>
  <c r="S28" i="5"/>
  <c r="R4" i="5"/>
  <c r="T24" i="5"/>
  <c r="Q30" i="5"/>
  <c r="Q17" i="5"/>
  <c r="R37" i="5"/>
  <c r="R17" i="5"/>
  <c r="T7" i="5"/>
  <c r="Q13" i="5"/>
  <c r="R24" i="5"/>
  <c r="R13" i="5"/>
  <c r="Q16" i="5"/>
  <c r="Q28" i="5"/>
  <c r="R9" i="5"/>
  <c r="S31" i="5"/>
  <c r="T28" i="5"/>
  <c r="S8" i="5"/>
  <c r="Q9" i="5"/>
  <c r="Q24" i="5"/>
  <c r="S27" i="5"/>
  <c r="R12" i="5"/>
  <c r="Q32" i="5"/>
  <c r="R26" i="5"/>
  <c r="S23" i="5"/>
  <c r="S19" i="5"/>
  <c r="R28" i="5"/>
  <c r="Q37" i="5"/>
  <c r="T11" i="5"/>
  <c r="T8" i="5"/>
  <c r="H10" i="6" l="1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G36" i="6" s="1"/>
  <c r="H37" i="6"/>
  <c r="G37" i="6" s="1"/>
  <c r="H38" i="6"/>
  <c r="G38" i="6" s="1"/>
  <c r="F36" i="6"/>
  <c r="F37" i="6"/>
  <c r="F38" i="6"/>
  <c r="D36" i="6"/>
  <c r="D37" i="6"/>
  <c r="D38" i="6"/>
  <c r="C36" i="6"/>
  <c r="C37" i="6"/>
  <c r="C38" i="6"/>
  <c r="B36" i="6"/>
  <c r="B37" i="6"/>
  <c r="B38" i="6"/>
  <c r="H9" i="6" l="1"/>
  <c r="G11" i="6" l="1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9" i="6"/>
  <c r="H8" i="6" l="1"/>
  <c r="G10" i="6"/>
  <c r="G8" i="6" s="1"/>
  <c r="F10" i="6" l="1"/>
  <c r="F33" i="6"/>
  <c r="D14" i="6"/>
  <c r="D9" i="6"/>
  <c r="C18" i="6"/>
  <c r="B13" i="6"/>
  <c r="B22" i="6"/>
  <c r="F34" i="6"/>
  <c r="F26" i="6"/>
  <c r="F25" i="6"/>
  <c r="F18" i="6"/>
  <c r="F17" i="6"/>
  <c r="D35" i="6"/>
  <c r="D32" i="6"/>
  <c r="C31" i="6"/>
  <c r="D29" i="6"/>
  <c r="C28" i="6"/>
  <c r="D27" i="6"/>
  <c r="D24" i="6"/>
  <c r="C23" i="6"/>
  <c r="B21" i="6"/>
  <c r="D19" i="6"/>
  <c r="C17" i="6"/>
  <c r="D16" i="6"/>
  <c r="C15" i="6"/>
  <c r="D13" i="6"/>
  <c r="D11" i="6"/>
  <c r="C10" i="6"/>
  <c r="B14" i="6" l="1"/>
  <c r="D12" i="6"/>
  <c r="B12" i="6"/>
  <c r="C32" i="6"/>
  <c r="B34" i="6"/>
  <c r="D30" i="6"/>
  <c r="B9" i="6"/>
  <c r="C33" i="6"/>
  <c r="C24" i="6"/>
  <c r="B26" i="6"/>
  <c r="D28" i="6"/>
  <c r="B28" i="6"/>
  <c r="F31" i="6"/>
  <c r="F32" i="6"/>
  <c r="B30" i="6"/>
  <c r="C26" i="6"/>
  <c r="D22" i="6"/>
  <c r="C16" i="6"/>
  <c r="D20" i="6"/>
  <c r="B20" i="6"/>
  <c r="C34" i="6"/>
  <c r="F12" i="6"/>
  <c r="F15" i="6"/>
  <c r="F16" i="6"/>
  <c r="F20" i="6"/>
  <c r="F23" i="6"/>
  <c r="F24" i="6"/>
  <c r="F28" i="6"/>
  <c r="B29" i="6"/>
  <c r="C25" i="6"/>
  <c r="D21" i="6"/>
  <c r="B18" i="6"/>
  <c r="B10" i="6"/>
  <c r="C22" i="6"/>
  <c r="F30" i="6"/>
  <c r="F22" i="6"/>
  <c r="F14" i="6"/>
  <c r="B33" i="6"/>
  <c r="B25" i="6"/>
  <c r="B17" i="6"/>
  <c r="C9" i="6"/>
  <c r="C29" i="6"/>
  <c r="C21" i="6"/>
  <c r="C13" i="6"/>
  <c r="D33" i="6"/>
  <c r="D25" i="6"/>
  <c r="D17" i="6"/>
  <c r="F9" i="6"/>
  <c r="F29" i="6"/>
  <c r="F21" i="6"/>
  <c r="F13" i="6"/>
  <c r="D34" i="6"/>
  <c r="D18" i="6"/>
  <c r="B32" i="6"/>
  <c r="B24" i="6"/>
  <c r="B16" i="6"/>
  <c r="C20" i="6"/>
  <c r="C12" i="6"/>
  <c r="C30" i="6"/>
  <c r="C14" i="6"/>
  <c r="D26" i="6"/>
  <c r="D10" i="6"/>
  <c r="B31" i="6"/>
  <c r="B23" i="6"/>
  <c r="B15" i="6"/>
  <c r="C35" i="6"/>
  <c r="C27" i="6"/>
  <c r="C19" i="6"/>
  <c r="C11" i="6"/>
  <c r="D31" i="6"/>
  <c r="D23" i="6"/>
  <c r="D15" i="6"/>
  <c r="F35" i="6"/>
  <c r="F27" i="6"/>
  <c r="F19" i="6"/>
  <c r="F11" i="6"/>
  <c r="B35" i="6"/>
  <c r="B27" i="6"/>
  <c r="B19" i="6"/>
  <c r="B11" i="6"/>
  <c r="E8" i="6"/>
  <c r="C8" i="6" l="1"/>
  <c r="F8" i="6"/>
  <c r="B8" i="6"/>
  <c r="D8" i="6"/>
</calcChain>
</file>

<file path=xl/sharedStrings.xml><?xml version="1.0" encoding="utf-8"?>
<sst xmlns="http://schemas.openxmlformats.org/spreadsheetml/2006/main" count="2350" uniqueCount="184">
  <si>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</si>
  <si>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</si>
  <si>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</si>
  <si>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</si>
  <si>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t>Report Contents:</t>
  </si>
  <si>
    <t xml:space="preserve">     HourAhead System-wide STPPF</t>
  </si>
  <si>
    <t xml:space="preserve">     DayAhead System-wide STPPF</t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</si>
  <si>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</si>
  <si>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</si>
  <si>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</si>
  <si>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</si>
  <si>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</si>
  <si>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</si>
  <si>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</si>
  <si>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</si>
  <si>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</si>
  <si>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</si>
  <si>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</si>
  <si>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</si>
  <si>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</si>
  <si>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</si>
  <si>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</si>
  <si>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</si>
  <si>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</si>
  <si>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</si>
  <si>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</si>
  <si>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</si>
  <si>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</si>
  <si>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</si>
  <si>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</si>
  <si>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</si>
  <si>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</si>
  <si>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SIRIUS_UNIT1</t>
  </si>
  <si>
    <t>SIRIUS_UNIT2</t>
  </si>
  <si>
    <t>SOLARA_UNIT1</t>
  </si>
  <si>
    <t>SPTX12B_UNIT1</t>
  </si>
  <si>
    <t>WEBBER_S_WSP1</t>
  </si>
  <si>
    <t>RES_NAME</t>
  </si>
  <si>
    <t>CASL_GAP_UNIT1</t>
  </si>
  <si>
    <t>RIGGINS_UNIT1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</si>
  <si>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</si>
  <si>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</si>
  <si>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</si>
  <si>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</si>
  <si>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</si>
  <si>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</si>
  <si>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</si>
  <si>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</si>
  <si>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</si>
  <si>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</si>
  <si>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</si>
  <si>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</si>
  <si>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</si>
  <si>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</si>
  <si>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</si>
  <si>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</si>
  <si>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</si>
  <si>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</si>
  <si>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</si>
  <si>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</si>
  <si>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</si>
  <si>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</si>
  <si>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</si>
  <si>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</si>
  <si>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</si>
  <si>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</si>
  <si>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</si>
  <si>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</si>
  <si>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</si>
  <si>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</si>
  <si>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</si>
  <si>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</si>
  <si>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</si>
  <si>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</si>
  <si>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</si>
  <si>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</si>
  <si>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</si>
  <si>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</si>
  <si>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</si>
  <si>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</si>
  <si>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</si>
  <si>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</si>
  <si>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</si>
  <si>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</si>
  <si>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</si>
  <si>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</si>
  <si>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</si>
  <si>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</si>
  <si>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</si>
  <si>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</si>
  <si>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</si>
  <si>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</si>
  <si>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</si>
  <si>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</si>
  <si>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</si>
  <si>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</si>
  <si>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</si>
  <si>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</si>
  <si>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</si>
  <si>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</si>
  <si>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</si>
  <si>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</si>
  <si>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</si>
  <si>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</si>
  <si>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</si>
  <si>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</si>
  <si>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</si>
  <si>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</si>
  <si>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</si>
  <si>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</si>
  <si>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</si>
  <si>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</si>
  <si>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</si>
  <si>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</si>
  <si>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</si>
  <si>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</si>
  <si>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</si>
  <si>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</si>
  <si>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</si>
  <si>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</si>
  <si>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</si>
  <si>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</si>
  <si>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</si>
  <si>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</si>
  <si>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</si>
  <si>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</si>
  <si>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</si>
  <si>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</si>
  <si>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</si>
  <si>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</si>
  <si>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</si>
  <si>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BOARD SLIDE DATA: Estimated Uncurtailed Solar PV Output vs. Day-Ahead COP HSL</t>
  </si>
  <si>
    <t xml:space="preserve">Aggregated Solar PV Output [MW]  </t>
  </si>
  <si>
    <t>Estimated Uncurtailed Solar PV Output (PVGRs Aggregated HSL) [MW]</t>
  </si>
  <si>
    <t>Estimated Curtailments [MW]</t>
  </si>
  <si>
    <t>Total Installed Solar PV Capacity [MW]</t>
  </si>
  <si>
    <t>Day-Ahead COP HSL [MW]</t>
  </si>
  <si>
    <t>Percent of Hours when:            Estimated Uncurtailed Solar PV Output &gt;=COP HSL TARGET 50%</t>
  </si>
  <si>
    <t>Monthly Average</t>
  </si>
  <si>
    <t>Note 2: Only hours for which the solar output is above 5 MW are counted.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</si>
  <si>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</si>
  <si>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</si>
  <si>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</si>
  <si>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</si>
  <si>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</si>
  <si>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</si>
  <si>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</si>
  <si>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</si>
  <si>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</si>
  <si>
    <t>Daily Count (Estimated Uncurtailed Solar PV Output &gt; 5 MW)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</si>
  <si>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Apr 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Apr 30, 2018</t>
    </r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</si>
  <si>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May 2, 2018 1:20:30 PM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</si>
  <si>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May 2,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1:34:01 PM</t>
    </r>
  </si>
  <si>
    <t>04/01/2018</t>
  </si>
  <si>
    <t>04/02/2018</t>
  </si>
  <si>
    <t>04/03/2018</t>
  </si>
  <si>
    <t>04/04/2018</t>
  </si>
  <si>
    <t>04/05/2018</t>
  </si>
  <si>
    <t>04/06/2018</t>
  </si>
  <si>
    <t>04/07/2018</t>
  </si>
  <si>
    <t>04/08/2018</t>
  </si>
  <si>
    <t>04/09/2018</t>
  </si>
  <si>
    <t>04/10/2018</t>
  </si>
  <si>
    <t>04/11/2018</t>
  </si>
  <si>
    <t>04/12/2018</t>
  </si>
  <si>
    <t>04/13/2018</t>
  </si>
  <si>
    <t>04/14/2018</t>
  </si>
  <si>
    <t>04/15/2018</t>
  </si>
  <si>
    <t>04/16/2018</t>
  </si>
  <si>
    <t>04/17/2018</t>
  </si>
  <si>
    <t>04/18/2018</t>
  </si>
  <si>
    <t>04/19/2018</t>
  </si>
  <si>
    <t>04/20/2018</t>
  </si>
  <si>
    <t>04/21/2018</t>
  </si>
  <si>
    <t>04/22/2018</t>
  </si>
  <si>
    <t>04/23/2018</t>
  </si>
  <si>
    <t>04/24/2018</t>
  </si>
  <si>
    <t>04/25/2018</t>
  </si>
  <si>
    <t>04/26/2018</t>
  </si>
  <si>
    <t>04/27/2018</t>
  </si>
  <si>
    <t>04/28/2018</t>
  </si>
  <si>
    <t>04/29/2018</t>
  </si>
  <si>
    <t>04/30/2018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</si>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</sst>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  <numFmt numFmtId="167" formatCode="0.0"/>
  </numFmts>
  <fonts count="3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EEFC6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17" fontId="15" fillId="3" borderId="5" xfId="2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167" fontId="21" fillId="5" borderId="14" xfId="2" applyNumberFormat="1" applyFont="1" applyFill="1" applyBorder="1" applyAlignment="1">
      <alignment horizontal="center" vertical="center"/>
    </xf>
    <xf numFmtId="167" fontId="24" fillId="0" borderId="14" xfId="2" applyNumberFormat="1" applyFont="1" applyFill="1" applyBorder="1" applyAlignment="1">
      <alignment horizontal="center" vertical="center"/>
    </xf>
    <xf numFmtId="3" fontId="24" fillId="0" borderId="14" xfId="4" applyNumberFormat="1" applyFont="1" applyFill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13" fillId="0" borderId="0" xfId="5"/>
    <xf numFmtId="0" fontId="25" fillId="0" borderId="0" xfId="2" applyFont="1" applyAlignment="1">
      <alignment horizontal="center" vertical="center"/>
    </xf>
    <xf numFmtId="0" fontId="26" fillId="6" borderId="16" xfId="6" applyFont="1" applyFill="1" applyBorder="1"/>
    <xf numFmtId="0" fontId="1" fillId="6" borderId="17" xfId="6" applyFill="1" applyBorder="1"/>
    <xf numFmtId="0" fontId="1" fillId="6" borderId="18" xfId="6" applyFill="1" applyBorder="1"/>
    <xf numFmtId="0" fontId="1" fillId="0" borderId="0" xfId="6" applyFill="1" applyBorder="1"/>
    <xf numFmtId="0" fontId="1" fillId="0" borderId="0" xfId="6"/>
    <xf numFmtId="17" fontId="26" fillId="0" borderId="13" xfId="6" applyNumberFormat="1" applyFont="1" applyFill="1" applyBorder="1"/>
    <xf numFmtId="2" fontId="28" fillId="0" borderId="24" xfId="1" applyNumberFormat="1" applyFont="1" applyFill="1" applyBorder="1" applyAlignment="1">
      <alignment horizontal="center" vertical="center"/>
    </xf>
    <xf numFmtId="10" fontId="28" fillId="0" borderId="14" xfId="1" applyNumberFormat="1" applyFont="1" applyFill="1" applyBorder="1" applyAlignment="1">
      <alignment horizontal="center" vertical="center"/>
    </xf>
    <xf numFmtId="10" fontId="28" fillId="0" borderId="15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26" fillId="7" borderId="13" xfId="6" applyNumberFormat="1" applyFont="1" applyFill="1" applyBorder="1"/>
    <xf numFmtId="2" fontId="28" fillId="0" borderId="25" xfId="1" applyNumberFormat="1" applyFont="1" applyFill="1" applyBorder="1" applyAlignment="1">
      <alignment horizontal="center" vertical="center"/>
    </xf>
    <xf numFmtId="10" fontId="28" fillId="0" borderId="26" xfId="1" applyNumberFormat="1" applyFont="1" applyFill="1" applyBorder="1" applyAlignment="1">
      <alignment horizontal="center" vertical="center"/>
    </xf>
    <xf numFmtId="10" fontId="28" fillId="0" borderId="27" xfId="1" applyNumberFormat="1" applyFont="1" applyFill="1" applyBorder="1" applyAlignment="1">
      <alignment horizontal="center" vertical="center"/>
    </xf>
    <xf numFmtId="2" fontId="28" fillId="0" borderId="14" xfId="1" applyNumberFormat="1" applyFont="1" applyFill="1" applyBorder="1" applyAlignment="1">
      <alignment horizontal="center" vertical="center"/>
    </xf>
    <xf numFmtId="9" fontId="21" fillId="6" borderId="28" xfId="3" applyNumberFormat="1" applyFont="1" applyFill="1" applyBorder="1" applyAlignment="1">
      <alignment horizontal="center" vertical="center"/>
    </xf>
    <xf numFmtId="0" fontId="21" fillId="5" borderId="14" xfId="2" applyFont="1" applyFill="1" applyBorder="1" applyAlignment="1">
      <alignment horizontal="center" vertical="center"/>
    </xf>
    <xf numFmtId="14" fontId="23" fillId="4" borderId="14" xfId="2" applyNumberFormat="1" applyFont="1" applyFill="1" applyBorder="1" applyAlignment="1">
      <alignment horizontal="center" vertical="center"/>
    </xf>
    <xf numFmtId="1" fontId="25" fillId="0" borderId="14" xfId="1" applyNumberFormat="1" applyFont="1" applyBorder="1" applyAlignment="1">
      <alignment horizontal="center" vertical="center"/>
    </xf>
    <xf numFmtId="10" fontId="25" fillId="0" borderId="14" xfId="1" applyNumberFormat="1" applyFont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 wrapText="1"/>
    </xf>
    <xf numFmtId="0" fontId="20" fillId="5" borderId="15" xfId="6" applyFont="1" applyFill="1" applyBorder="1" applyAlignment="1">
      <alignment horizontal="center" vertical="center" wrapText="1"/>
    </xf>
    <xf numFmtId="0" fontId="20" fillId="5" borderId="14" xfId="6" applyFont="1" applyFill="1" applyBorder="1" applyAlignment="1">
      <alignment horizontal="center" vertical="center"/>
    </xf>
    <xf numFmtId="1" fontId="16" fillId="0" borderId="14" xfId="2" applyNumberFormat="1" applyFont="1" applyBorder="1" applyAlignment="1">
      <alignment horizontal="center" vertical="center"/>
    </xf>
    <xf numFmtId="2" fontId="30" fillId="0" borderId="25" xfId="1" applyNumberFormat="1" applyFont="1" applyFill="1" applyBorder="1" applyAlignment="1">
      <alignment horizontal="center" vertical="center"/>
    </xf>
    <xf numFmtId="10" fontId="30" fillId="0" borderId="26" xfId="1" applyNumberFormat="1" applyFont="1" applyFill="1" applyBorder="1" applyAlignment="1">
      <alignment horizontal="center" vertical="center"/>
    </xf>
    <xf numFmtId="10" fontId="30" fillId="0" borderId="27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top"/>
    </xf>
    <xf numFmtId="166" fontId="9" fillId="0" borderId="2" xfId="0" applyNumberFormat="1" applyFont="1" applyBorder="1" applyAlignment="1">
      <alignment horizontal="right" vertical="top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0" fillId="4" borderId="14" xfId="2" applyFont="1" applyFill="1" applyBorder="1" applyAlignment="1">
      <alignment horizontal="center" vertical="center" wrapText="1"/>
    </xf>
    <xf numFmtId="0" fontId="18" fillId="4" borderId="14" xfId="2" applyFont="1" applyFill="1" applyBorder="1" applyAlignment="1">
      <alignment horizontal="center" vertical="center" wrapText="1"/>
    </xf>
    <xf numFmtId="0" fontId="18" fillId="4" borderId="9" xfId="6" applyFont="1" applyFill="1" applyBorder="1" applyAlignment="1">
      <alignment horizontal="center" vertical="center" wrapText="1"/>
    </xf>
    <xf numFmtId="0" fontId="18" fillId="4" borderId="0" xfId="6" applyFont="1" applyFill="1" applyBorder="1" applyAlignment="1">
      <alignment horizontal="center" vertical="center" wrapText="1"/>
    </xf>
    <xf numFmtId="0" fontId="18" fillId="4" borderId="10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/>
    </xf>
    <xf numFmtId="0" fontId="17" fillId="4" borderId="6" xfId="6" applyFont="1" applyFill="1" applyBorder="1" applyAlignment="1">
      <alignment horizontal="center" vertical="center"/>
    </xf>
    <xf numFmtId="0" fontId="17" fillId="4" borderId="7" xfId="6" applyFont="1" applyFill="1" applyBorder="1" applyAlignment="1">
      <alignment horizontal="center" vertical="center"/>
    </xf>
    <xf numFmtId="0" fontId="17" fillId="4" borderId="8" xfId="6" applyFont="1" applyFill="1" applyBorder="1" applyAlignment="1">
      <alignment horizontal="center" vertical="center"/>
    </xf>
    <xf numFmtId="0" fontId="17" fillId="4" borderId="19" xfId="6" applyFont="1" applyFill="1" applyBorder="1" applyAlignment="1">
      <alignment horizontal="center" vertical="center"/>
    </xf>
    <xf numFmtId="0" fontId="17" fillId="4" borderId="20" xfId="6" applyFont="1" applyFill="1" applyBorder="1" applyAlignment="1">
      <alignment horizontal="center" vertical="center"/>
    </xf>
    <xf numFmtId="0" fontId="17" fillId="4" borderId="21" xfId="6" applyFont="1" applyFill="1" applyBorder="1" applyAlignment="1">
      <alignment horizontal="center" vertical="center"/>
    </xf>
    <xf numFmtId="0" fontId="20" fillId="5" borderId="9" xfId="6" applyFont="1" applyFill="1" applyBorder="1" applyAlignment="1">
      <alignment horizontal="center" vertical="center" wrapText="1"/>
    </xf>
    <xf numFmtId="0" fontId="20" fillId="5" borderId="22" xfId="6" applyFont="1" applyFill="1" applyBorder="1" applyAlignment="1">
      <alignment horizontal="center" vertical="center" wrapText="1"/>
    </xf>
    <xf numFmtId="0" fontId="27" fillId="5" borderId="23" xfId="6" applyFont="1" applyFill="1" applyBorder="1" applyAlignment="1">
      <alignment horizontal="center" vertical="center"/>
    </xf>
    <xf numFmtId="0" fontId="27" fillId="5" borderId="11" xfId="6" applyFont="1" applyFill="1" applyBorder="1" applyAlignment="1">
      <alignment horizontal="center" vertical="center"/>
    </xf>
    <xf numFmtId="0" fontId="27" fillId="5" borderId="12" xfId="6" applyFont="1" applyFill="1" applyBorder="1" applyAlignment="1">
      <alignment horizontal="center" vertical="center"/>
    </xf>
    <xf numFmtId="0" fontId="27" fillId="5" borderId="14" xfId="6" applyFont="1" applyFill="1" applyBorder="1" applyAlignment="1">
      <alignment horizontal="center" vertical="center"/>
    </xf>
    <xf numFmtId="0" fontId="27" fillId="5" borderId="14" xfId="6" applyFont="1" applyFill="1" applyBorder="1" applyAlignment="1">
      <alignment horizontal="center" vertical="center" wrapText="1"/>
    </xf>
    <xf numFmtId="0" fontId="27" fillId="5" borderId="15" xfId="6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0" fontId="12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'BOARD SLIDE DATA'!$B$5:$B$7</c:f>
              <c:strCache>
                <c:ptCount val="3"/>
                <c:pt idx="0">
                  <c:v>Aggregated Solar PV Output [MW]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'BOARD SLIDE DATA'!$A$9:$A$38</c:f>
              <c:numCache>
                <c:formatCode>m/d/yyyy</c:formatCode>
                <c:ptCount val="30"/>
                <c:pt idx="0">
                  <c:v>43191</c:v>
                </c:pt>
                <c:pt idx="1">
                  <c:v>43192</c:v>
                </c:pt>
                <c:pt idx="2">
                  <c:v>43193</c:v>
                </c:pt>
                <c:pt idx="3">
                  <c:v>43194</c:v>
                </c:pt>
                <c:pt idx="4">
                  <c:v>43195</c:v>
                </c:pt>
                <c:pt idx="5">
                  <c:v>43196</c:v>
                </c:pt>
                <c:pt idx="6">
                  <c:v>43197</c:v>
                </c:pt>
                <c:pt idx="7">
                  <c:v>43198</c:v>
                </c:pt>
                <c:pt idx="8">
                  <c:v>43199</c:v>
                </c:pt>
                <c:pt idx="9">
                  <c:v>43200</c:v>
                </c:pt>
                <c:pt idx="10">
                  <c:v>43201</c:v>
                </c:pt>
                <c:pt idx="11">
                  <c:v>43202</c:v>
                </c:pt>
                <c:pt idx="12">
                  <c:v>43203</c:v>
                </c:pt>
                <c:pt idx="13">
                  <c:v>43204</c:v>
                </c:pt>
                <c:pt idx="14">
                  <c:v>43205</c:v>
                </c:pt>
                <c:pt idx="15">
                  <c:v>43206</c:v>
                </c:pt>
                <c:pt idx="16">
                  <c:v>43207</c:v>
                </c:pt>
                <c:pt idx="17">
                  <c:v>43208</c:v>
                </c:pt>
                <c:pt idx="18">
                  <c:v>43209</c:v>
                </c:pt>
                <c:pt idx="19">
                  <c:v>43210</c:v>
                </c:pt>
                <c:pt idx="20">
                  <c:v>43211</c:v>
                </c:pt>
                <c:pt idx="21">
                  <c:v>43212</c:v>
                </c:pt>
                <c:pt idx="22">
                  <c:v>43213</c:v>
                </c:pt>
                <c:pt idx="23">
                  <c:v>43214</c:v>
                </c:pt>
                <c:pt idx="24">
                  <c:v>43215</c:v>
                </c:pt>
                <c:pt idx="25">
                  <c:v>43216</c:v>
                </c:pt>
                <c:pt idx="26">
                  <c:v>43217</c:v>
                </c:pt>
                <c:pt idx="27">
                  <c:v>43218</c:v>
                </c:pt>
                <c:pt idx="28">
                  <c:v>43219</c:v>
                </c:pt>
                <c:pt idx="29">
                  <c:v>43220</c:v>
                </c:pt>
              </c:numCache>
            </c:numRef>
          </c:cat>
          <c:val>
            <c:numRef>
              <c:f>'BOARD SLIDE DATA'!$B$9:$B$38</c:f>
              <c:numCache>
                <c:formatCode>0.0</c:formatCode>
                <c:ptCount val="30"/>
                <c:pt idx="0">
                  <c:v>556.33602299526137</c:v>
                </c:pt>
                <c:pt idx="1">
                  <c:v>702.10247606928579</c:v>
                </c:pt>
                <c:pt idx="2">
                  <c:v>595.98627173545117</c:v>
                </c:pt>
                <c:pt idx="3">
                  <c:v>816.43413959343354</c:v>
                </c:pt>
                <c:pt idx="4">
                  <c:v>728.39842336309925</c:v>
                </c:pt>
                <c:pt idx="5">
                  <c:v>568.39560427054096</c:v>
                </c:pt>
                <c:pt idx="6">
                  <c:v>662.93675590980115</c:v>
                </c:pt>
                <c:pt idx="7">
                  <c:v>809.9939112793769</c:v>
                </c:pt>
                <c:pt idx="8">
                  <c:v>559.40955278221054</c:v>
                </c:pt>
                <c:pt idx="9">
                  <c:v>848.53463043230704</c:v>
                </c:pt>
                <c:pt idx="10">
                  <c:v>550.06151337218068</c:v>
                </c:pt>
                <c:pt idx="11">
                  <c:v>645.86220958214892</c:v>
                </c:pt>
                <c:pt idx="12">
                  <c:v>557.38785013979555</c:v>
                </c:pt>
                <c:pt idx="13">
                  <c:v>739.28299075490054</c:v>
                </c:pt>
                <c:pt idx="14">
                  <c:v>924.7394036499835</c:v>
                </c:pt>
                <c:pt idx="15">
                  <c:v>619.58588018668695</c:v>
                </c:pt>
                <c:pt idx="16">
                  <c:v>740.52936022298968</c:v>
                </c:pt>
                <c:pt idx="17">
                  <c:v>597.33522388885615</c:v>
                </c:pt>
                <c:pt idx="18">
                  <c:v>678.82796868830178</c:v>
                </c:pt>
                <c:pt idx="19">
                  <c:v>457.20353562330371</c:v>
                </c:pt>
                <c:pt idx="20">
                  <c:v>792.02655265045871</c:v>
                </c:pt>
                <c:pt idx="21">
                  <c:v>826.97467617128768</c:v>
                </c:pt>
                <c:pt idx="22">
                  <c:v>916.93057076369337</c:v>
                </c:pt>
                <c:pt idx="23">
                  <c:v>838.19266699278319</c:v>
                </c:pt>
                <c:pt idx="24">
                  <c:v>233.6315905557706</c:v>
                </c:pt>
                <c:pt idx="25">
                  <c:v>831.46479713072779</c:v>
                </c:pt>
                <c:pt idx="26">
                  <c:v>702.48005118234391</c:v>
                </c:pt>
                <c:pt idx="27">
                  <c:v>898.1510011956143</c:v>
                </c:pt>
                <c:pt idx="28">
                  <c:v>658.99966121716716</c:v>
                </c:pt>
                <c:pt idx="29">
                  <c:v>451.81022120179381</c:v>
                </c:pt>
              </c:numCache>
            </c:numRef>
          </c:val>
        </c:ser>
        <c:ser>
          <c:idx val="1"/>
          <c:order val="1"/>
          <c:tx>
            <c:strRef>
              <c:f>'BOARD SLIDE DATA'!$D$5:$D$7</c:f>
              <c:strCache>
                <c:ptCount val="3"/>
                <c:pt idx="0">
                  <c:v>Estimated Curtailments [MW]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'BOARD SLIDE DATA'!$A$9:$A$38</c:f>
              <c:numCache>
                <c:formatCode>m/d/yyyy</c:formatCode>
                <c:ptCount val="30"/>
                <c:pt idx="0">
                  <c:v>43191</c:v>
                </c:pt>
                <c:pt idx="1">
                  <c:v>43192</c:v>
                </c:pt>
                <c:pt idx="2">
                  <c:v>43193</c:v>
                </c:pt>
                <c:pt idx="3">
                  <c:v>43194</c:v>
                </c:pt>
                <c:pt idx="4">
                  <c:v>43195</c:v>
                </c:pt>
                <c:pt idx="5">
                  <c:v>43196</c:v>
                </c:pt>
                <c:pt idx="6">
                  <c:v>43197</c:v>
                </c:pt>
                <c:pt idx="7">
                  <c:v>43198</c:v>
                </c:pt>
                <c:pt idx="8">
                  <c:v>43199</c:v>
                </c:pt>
                <c:pt idx="9">
                  <c:v>43200</c:v>
                </c:pt>
                <c:pt idx="10">
                  <c:v>43201</c:v>
                </c:pt>
                <c:pt idx="11">
                  <c:v>43202</c:v>
                </c:pt>
                <c:pt idx="12">
                  <c:v>43203</c:v>
                </c:pt>
                <c:pt idx="13">
                  <c:v>43204</c:v>
                </c:pt>
                <c:pt idx="14">
                  <c:v>43205</c:v>
                </c:pt>
                <c:pt idx="15">
                  <c:v>43206</c:v>
                </c:pt>
                <c:pt idx="16">
                  <c:v>43207</c:v>
                </c:pt>
                <c:pt idx="17">
                  <c:v>43208</c:v>
                </c:pt>
                <c:pt idx="18">
                  <c:v>43209</c:v>
                </c:pt>
                <c:pt idx="19">
                  <c:v>43210</c:v>
                </c:pt>
                <c:pt idx="20">
                  <c:v>43211</c:v>
                </c:pt>
                <c:pt idx="21">
                  <c:v>43212</c:v>
                </c:pt>
                <c:pt idx="22">
                  <c:v>43213</c:v>
                </c:pt>
                <c:pt idx="23">
                  <c:v>43214</c:v>
                </c:pt>
                <c:pt idx="24">
                  <c:v>43215</c:v>
                </c:pt>
                <c:pt idx="25">
                  <c:v>43216</c:v>
                </c:pt>
                <c:pt idx="26">
                  <c:v>43217</c:v>
                </c:pt>
                <c:pt idx="27">
                  <c:v>43218</c:v>
                </c:pt>
                <c:pt idx="28">
                  <c:v>43219</c:v>
                </c:pt>
                <c:pt idx="29">
                  <c:v>43220</c:v>
                </c:pt>
              </c:numCache>
            </c:numRef>
          </c:cat>
          <c:val>
            <c:numRef>
              <c:f>'BOARD SLIDE DATA'!$D$9:$D$38</c:f>
              <c:numCache>
                <c:formatCode>0.0</c:formatCode>
                <c:ptCount val="30"/>
                <c:pt idx="0">
                  <c:v>37.958042487938769</c:v>
                </c:pt>
                <c:pt idx="1">
                  <c:v>15.448581360458</c:v>
                </c:pt>
                <c:pt idx="2">
                  <c:v>87.187239089614749</c:v>
                </c:pt>
                <c:pt idx="3">
                  <c:v>44.91284132183177</c:v>
                </c:pt>
                <c:pt idx="4">
                  <c:v>61.58752834140062</c:v>
                </c:pt>
                <c:pt idx="5">
                  <c:v>35.783260657129389</c:v>
                </c:pt>
                <c:pt idx="6">
                  <c:v>73.818168983746446</c:v>
                </c:pt>
                <c:pt idx="7">
                  <c:v>89.041975620462608</c:v>
                </c:pt>
                <c:pt idx="8">
                  <c:v>36.310042694043233</c:v>
                </c:pt>
                <c:pt idx="9">
                  <c:v>83.526013981212145</c:v>
                </c:pt>
                <c:pt idx="10">
                  <c:v>265.28398993353414</c:v>
                </c:pt>
                <c:pt idx="11">
                  <c:v>73.028422310984695</c:v>
                </c:pt>
                <c:pt idx="12">
                  <c:v>157.39262570872884</c:v>
                </c:pt>
                <c:pt idx="13">
                  <c:v>231.7865772144113</c:v>
                </c:pt>
                <c:pt idx="14">
                  <c:v>145.20322269053418</c:v>
                </c:pt>
                <c:pt idx="15">
                  <c:v>305.3087699111486</c:v>
                </c:pt>
                <c:pt idx="16">
                  <c:v>113.82566982377705</c:v>
                </c:pt>
                <c:pt idx="17">
                  <c:v>200.96398845178237</c:v>
                </c:pt>
                <c:pt idx="18">
                  <c:v>82.763748425274713</c:v>
                </c:pt>
                <c:pt idx="19">
                  <c:v>280.11750066319013</c:v>
                </c:pt>
                <c:pt idx="20">
                  <c:v>92.410328864233648</c:v>
                </c:pt>
                <c:pt idx="21">
                  <c:v>33.919520625041578</c:v>
                </c:pt>
                <c:pt idx="22">
                  <c:v>80.854052842489764</c:v>
                </c:pt>
                <c:pt idx="23">
                  <c:v>77.146937572908854</c:v>
                </c:pt>
                <c:pt idx="24">
                  <c:v>4.3277399899501425</c:v>
                </c:pt>
                <c:pt idx="25">
                  <c:v>67.221528513069785</c:v>
                </c:pt>
                <c:pt idx="26">
                  <c:v>74.576215128235418</c:v>
                </c:pt>
                <c:pt idx="27">
                  <c:v>120.30133721765351</c:v>
                </c:pt>
                <c:pt idx="28">
                  <c:v>104.11002247923352</c:v>
                </c:pt>
                <c:pt idx="29">
                  <c:v>246.14168437633595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800095408"/>
        <c:axId val="800096976"/>
      </c:barChart>
      <c:lineChart>
        <c:grouping val="standard"/>
        <c:varyColors val="0"/>
        <c:ser>
          <c:idx val="2"/>
          <c:order val="2"/>
          <c:tx>
            <c:strRef>
              <c:f>'BOARD SLIDE DATA'!$F$5:$F$7</c:f>
              <c:strCache>
                <c:ptCount val="3"/>
                <c:pt idx="0">
                  <c:v>Day-Ahead COP HSL [MW]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'BOARD SLIDE DATA'!$A$9:$A$38</c:f>
              <c:numCache>
                <c:formatCode>m/d/yyyy</c:formatCode>
                <c:ptCount val="30"/>
                <c:pt idx="0">
                  <c:v>43191</c:v>
                </c:pt>
                <c:pt idx="1">
                  <c:v>43192</c:v>
                </c:pt>
                <c:pt idx="2">
                  <c:v>43193</c:v>
                </c:pt>
                <c:pt idx="3">
                  <c:v>43194</c:v>
                </c:pt>
                <c:pt idx="4">
                  <c:v>43195</c:v>
                </c:pt>
                <c:pt idx="5">
                  <c:v>43196</c:v>
                </c:pt>
                <c:pt idx="6">
                  <c:v>43197</c:v>
                </c:pt>
                <c:pt idx="7">
                  <c:v>43198</c:v>
                </c:pt>
                <c:pt idx="8">
                  <c:v>43199</c:v>
                </c:pt>
                <c:pt idx="9">
                  <c:v>43200</c:v>
                </c:pt>
                <c:pt idx="10">
                  <c:v>43201</c:v>
                </c:pt>
                <c:pt idx="11">
                  <c:v>43202</c:v>
                </c:pt>
                <c:pt idx="12">
                  <c:v>43203</c:v>
                </c:pt>
                <c:pt idx="13">
                  <c:v>43204</c:v>
                </c:pt>
                <c:pt idx="14">
                  <c:v>43205</c:v>
                </c:pt>
                <c:pt idx="15">
                  <c:v>43206</c:v>
                </c:pt>
                <c:pt idx="16">
                  <c:v>43207</c:v>
                </c:pt>
                <c:pt idx="17">
                  <c:v>43208</c:v>
                </c:pt>
                <c:pt idx="18">
                  <c:v>43209</c:v>
                </c:pt>
                <c:pt idx="19">
                  <c:v>43210</c:v>
                </c:pt>
                <c:pt idx="20">
                  <c:v>43211</c:v>
                </c:pt>
                <c:pt idx="21">
                  <c:v>43212</c:v>
                </c:pt>
                <c:pt idx="22">
                  <c:v>43213</c:v>
                </c:pt>
                <c:pt idx="23">
                  <c:v>43214</c:v>
                </c:pt>
                <c:pt idx="24">
                  <c:v>43215</c:v>
                </c:pt>
                <c:pt idx="25">
                  <c:v>43216</c:v>
                </c:pt>
                <c:pt idx="26">
                  <c:v>43217</c:v>
                </c:pt>
                <c:pt idx="27">
                  <c:v>43218</c:v>
                </c:pt>
                <c:pt idx="28">
                  <c:v>43219</c:v>
                </c:pt>
                <c:pt idx="29">
                  <c:v>43220</c:v>
                </c:pt>
              </c:numCache>
            </c:numRef>
          </c:cat>
          <c:val>
            <c:numRef>
              <c:f>'BOARD SLIDE DATA'!$F$9:$F$38</c:f>
              <c:numCache>
                <c:formatCode>0.0</c:formatCode>
                <c:ptCount val="30"/>
                <c:pt idx="0">
                  <c:v>558.36923076923074</c:v>
                </c:pt>
                <c:pt idx="1">
                  <c:v>736.05833333333339</c:v>
                </c:pt>
                <c:pt idx="2">
                  <c:v>814.0999999999998</c:v>
                </c:pt>
                <c:pt idx="3">
                  <c:v>968.29230769230776</c:v>
                </c:pt>
                <c:pt idx="4">
                  <c:v>788.53076923076924</c:v>
                </c:pt>
                <c:pt idx="5">
                  <c:v>755.34615384615381</c:v>
                </c:pt>
                <c:pt idx="6">
                  <c:v>805.07499999999993</c:v>
                </c:pt>
                <c:pt idx="7">
                  <c:v>917.96923076923076</c:v>
                </c:pt>
                <c:pt idx="8">
                  <c:v>677.7538461538461</c:v>
                </c:pt>
                <c:pt idx="9">
                  <c:v>889.17692307692312</c:v>
                </c:pt>
                <c:pt idx="10">
                  <c:v>943.10769230769245</c:v>
                </c:pt>
                <c:pt idx="11">
                  <c:v>807.95384615384626</c:v>
                </c:pt>
                <c:pt idx="12">
                  <c:v>934.49999999999989</c:v>
                </c:pt>
                <c:pt idx="13">
                  <c:v>971.03846153846155</c:v>
                </c:pt>
                <c:pt idx="14">
                  <c:v>1031.2923076923075</c:v>
                </c:pt>
                <c:pt idx="15">
                  <c:v>1053.9230769230771</c:v>
                </c:pt>
                <c:pt idx="16">
                  <c:v>955.47857142857151</c:v>
                </c:pt>
                <c:pt idx="17">
                  <c:v>900.55714285714282</c:v>
                </c:pt>
                <c:pt idx="18">
                  <c:v>583.12142857142851</c:v>
                </c:pt>
                <c:pt idx="19">
                  <c:v>736.19230769230774</c:v>
                </c:pt>
                <c:pt idx="20">
                  <c:v>775.61428571428576</c:v>
                </c:pt>
                <c:pt idx="21">
                  <c:v>752.44285714285706</c:v>
                </c:pt>
                <c:pt idx="22">
                  <c:v>849.67142857142858</c:v>
                </c:pt>
                <c:pt idx="23">
                  <c:v>936.19230769230751</c:v>
                </c:pt>
                <c:pt idx="24">
                  <c:v>251.73571428571427</c:v>
                </c:pt>
                <c:pt idx="25">
                  <c:v>985.74999999999989</c:v>
                </c:pt>
                <c:pt idx="26">
                  <c:v>901.45</c:v>
                </c:pt>
                <c:pt idx="27">
                  <c:v>861.80714285714294</c:v>
                </c:pt>
                <c:pt idx="28">
                  <c:v>838.43846153846164</c:v>
                </c:pt>
                <c:pt idx="29">
                  <c:v>663.2538461538461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095408"/>
        <c:axId val="800096976"/>
      </c:lineChart>
      <c:dateAx>
        <c:axId val="8000954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096976"/>
        <c:crosses val="autoZero"/>
        <c:auto val="1"/>
        <c:lblOffset val="100"/>
        <c:baseTimeUnit val="days"/>
      </c:dateAx>
      <c:valAx>
        <c:axId val="80009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09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>
        <a:lumMod val="65000"/>
        <a:lumOff val="3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DATA'!$A$9:$A$21</c:f>
              <c:numCache>
                <c:formatCode>mmm\-yy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4">
                  <c:v>544.62532251713992</c:v>
                </c:pt>
                <c:pt idx="5">
                  <c:v>528.17945325349069</c:v>
                </c:pt>
                <c:pt idx="6">
                  <c:v>611.53</c:v>
                </c:pt>
                <c:pt idx="7">
                  <c:v>502.46</c:v>
                </c:pt>
                <c:pt idx="8">
                  <c:v>414.01</c:v>
                </c:pt>
                <c:pt idx="9">
                  <c:v>570.63497724455033</c:v>
                </c:pt>
                <c:pt idx="10">
                  <c:v>496.44421175619811</c:v>
                </c:pt>
                <c:pt idx="11">
                  <c:v>630.98201109431182</c:v>
                </c:pt>
                <c:pt idx="12">
                  <c:v>795.11213598360052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497640"/>
        <c:axId val="776490976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4">
                  <c:v>5.6760743353999998E-2</c:v>
                </c:pt>
                <c:pt idx="5">
                  <c:v>6.2709237318000002E-2</c:v>
                </c:pt>
                <c:pt idx="6">
                  <c:v>5.5219034073000002E-2</c:v>
                </c:pt>
                <c:pt idx="7">
                  <c:v>6.3659571383999997E-2</c:v>
                </c:pt>
                <c:pt idx="8">
                  <c:v>5.8907595281000001E-2</c:v>
                </c:pt>
                <c:pt idx="9">
                  <c:v>6.1859510998000002E-2</c:v>
                </c:pt>
                <c:pt idx="10">
                  <c:v>7.3896996207000007E-2</c:v>
                </c:pt>
                <c:pt idx="11">
                  <c:v>7.6288963963441758E-2</c:v>
                </c:pt>
                <c:pt idx="12">
                  <c:v>7.148568541473066E-2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4">
                  <c:v>5.7990705965E-2</c:v>
                </c:pt>
                <c:pt idx="5">
                  <c:v>6.5975702026000005E-2</c:v>
                </c:pt>
                <c:pt idx="6">
                  <c:v>5.8254073705999998E-2</c:v>
                </c:pt>
                <c:pt idx="7">
                  <c:v>6.5742487749000003E-2</c:v>
                </c:pt>
                <c:pt idx="8">
                  <c:v>6.2898231277999997E-2</c:v>
                </c:pt>
                <c:pt idx="9">
                  <c:v>6.2744872012000005E-2</c:v>
                </c:pt>
                <c:pt idx="10">
                  <c:v>7.3137294142000001E-2</c:v>
                </c:pt>
                <c:pt idx="11">
                  <c:v>7.0144930713484752E-2</c:v>
                </c:pt>
                <c:pt idx="12">
                  <c:v>7.6639183155618545E-2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4">
                  <c:v>5.3436399046999997E-2</c:v>
                </c:pt>
                <c:pt idx="5">
                  <c:v>5.6562293818999999E-2</c:v>
                </c:pt>
                <c:pt idx="6">
                  <c:v>5.5627327047999997E-2</c:v>
                </c:pt>
                <c:pt idx="7">
                  <c:v>5.8692451823000001E-2</c:v>
                </c:pt>
                <c:pt idx="8">
                  <c:v>5.5628494202000001E-2</c:v>
                </c:pt>
                <c:pt idx="9">
                  <c:v>6.0255410618000001E-2</c:v>
                </c:pt>
                <c:pt idx="10">
                  <c:v>6.2578047523999994E-2</c:v>
                </c:pt>
                <c:pt idx="11">
                  <c:v>7.1456262836509632E-2</c:v>
                </c:pt>
                <c:pt idx="12">
                  <c:v>6.2078267792E-2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4">
                  <c:v>5.4339260921999998E-2</c:v>
                </c:pt>
                <c:pt idx="5">
                  <c:v>6.0161542396000002E-2</c:v>
                </c:pt>
                <c:pt idx="6">
                  <c:v>5.8802489899999998E-2</c:v>
                </c:pt>
                <c:pt idx="7">
                  <c:v>5.9940669378000001E-2</c:v>
                </c:pt>
                <c:pt idx="8">
                  <c:v>5.6685017656000002E-2</c:v>
                </c:pt>
                <c:pt idx="9">
                  <c:v>6.1931650101999997E-2</c:v>
                </c:pt>
                <c:pt idx="10">
                  <c:v>6.2939788489999995E-2</c:v>
                </c:pt>
                <c:pt idx="11">
                  <c:v>6.2850701201837361E-2</c:v>
                </c:pt>
                <c:pt idx="12">
                  <c:v>6.6794071233999996E-2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91760"/>
        <c:axId val="776492152"/>
      </c:lineChart>
      <c:dateAx>
        <c:axId val="77649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492152"/>
        <c:crosses val="autoZero"/>
        <c:auto val="0"/>
        <c:lblOffset val="100"/>
        <c:baseTimeUnit val="months"/>
      </c:dateAx>
      <c:valAx>
        <c:axId val="77649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491760"/>
        <c:crosses val="autoZero"/>
        <c:crossBetween val="between"/>
      </c:valAx>
      <c:valAx>
        <c:axId val="7764909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497640"/>
        <c:crosses val="max"/>
        <c:crossBetween val="between"/>
      </c:valAx>
      <c:dateAx>
        <c:axId val="7764976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764909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9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95825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</xdr:colOff>
      <xdr:row>1</xdr:row>
      <xdr:rowOff>61911</xdr:rowOff>
    </xdr:from>
    <xdr:to>
      <xdr:col>14</xdr:col>
      <xdr:colOff>542925</xdr:colOff>
      <xdr:row>43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D6"/>
    </sheetView>
  </sheetViews>
  <sheetFormatPr defaultRowHeight="12.75" customHeight="1"/>
  <cols>
    <col min="1" max="1" width="129" style="55" bestFit="1" customWidth="1"/>
    <col min="2" max="16384" width="9.140625" style="55"/>
  </cols>
  <sheetData>
    <row r="1" spans="1:1" ht="12.75" customHeight="1">
      <c r="A1" s="59"/>
    </row>
    <row r="2" spans="1:1" ht="12.75" customHeight="1">
      <c r="A2" s="59"/>
    </row>
    <row r="3" spans="1:1" ht="12.75" customHeight="1">
      <c r="A3" s="59"/>
    </row>
    <row r="4" spans="1:1" ht="12.75" customHeight="1">
      <c r="A4" s="59"/>
    </row>
    <row r="5" spans="1:1" ht="12.75" customHeight="1">
      <c r="A5" s="59"/>
    </row>
    <row r="6" spans="1:1" ht="12.75" customHeight="1">
      <c r="A6" s="59"/>
    </row>
    <row r="7" spans="1:1" ht="26.25" customHeight="1">
      <c r="A7" s="1" t="s">
        <v>0</v>
      </c>
    </row>
    <row r="9" spans="1:1" ht="31.5" customHeight="1">
      <c r="A9" s="6" t="s">
        <v>1</v>
      </c>
    </row>
    <row r="10" spans="1:1" ht="31.5" customHeight="1">
      <c r="A10" s="6" t="s">
        <v>2</v>
      </c>
    </row>
    <row r="11" spans="1:1">
      <c r="A11" s="2" t="s">
        <v>3</v>
      </c>
    </row>
    <row r="13" spans="1:1">
      <c r="A13" s="2" t="s">
        <v>150</v>
      </c>
    </row>
    <row r="15" spans="1:1">
      <c r="A15" s="2" t="s">
        <v>4</v>
      </c>
    </row>
    <row r="16" spans="1:1">
      <c r="A16" s="4" t="s">
        <v>5</v>
      </c>
    </row>
    <row r="17" spans="1:1">
      <c r="A17" s="4" t="s">
        <v>6</v>
      </c>
    </row>
    <row r="19" spans="1:1">
      <c r="A19" s="2" t="s">
        <v>151</v>
      </c>
    </row>
    <row r="20" spans="1:1">
      <c r="A20" s="2" t="s">
        <v>152</v>
      </c>
    </row>
    <row r="22" spans="1:1">
      <c r="A22" s="2" t="s">
        <v>7</v>
      </c>
    </row>
    <row r="24" spans="1:1">
      <c r="A24" s="3" t="s">
        <v>8</v>
      </c>
    </row>
    <row r="26" spans="1:1" ht="12.75" customHeight="1">
      <c r="A26" s="59"/>
    </row>
    <row r="27" spans="1:1" ht="12.75" customHeight="1">
      <c r="A27" s="59"/>
    </row>
    <row r="28" spans="1:1" ht="12.75" customHeight="1">
      <c r="A28" s="59"/>
    </row>
    <row r="29" spans="1:1" ht="12.75" customHeight="1">
      <c r="A29" s="59"/>
    </row>
    <row r="30" spans="1:1" ht="12.75" customHeight="1">
      <c r="A30" s="59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workbookViewId="0">
      <selection activeCell="B6" sqref="B6:B35"/>
    </sheetView>
  </sheetViews>
  <sheetFormatPr defaultRowHeight="12.75" customHeight="1"/>
  <cols>
    <col min="1" max="1" width="25.140625" style="55" bestFit="1" customWidth="1"/>
    <col min="2" max="2" width="30.140625" style="55" bestFit="1" customWidth="1"/>
    <col min="3" max="3" width="23.85546875" style="55" bestFit="1" customWidth="1"/>
    <col min="4" max="4" width="30.140625" style="55" bestFit="1" customWidth="1"/>
    <col min="5" max="5" width="29" style="55" bestFit="1" customWidth="1"/>
    <col min="6" max="6" width="9.140625" style="55"/>
    <col min="7" max="7" width="31.42578125" style="55" bestFit="1" customWidth="1"/>
    <col min="8" max="16384" width="9.140625" style="55"/>
  </cols>
  <sheetData>
    <row r="1" spans="1:9" ht="21" customHeight="1">
      <c r="A1" s="61" t="s">
        <v>9</v>
      </c>
      <c r="B1" s="59"/>
      <c r="C1" s="59"/>
      <c r="D1" s="59"/>
      <c r="E1" s="59"/>
    </row>
    <row r="2" spans="1:9" ht="58.5" customHeight="1">
      <c r="A2" s="62" t="s">
        <v>10</v>
      </c>
      <c r="B2" s="59"/>
      <c r="C2" s="59"/>
      <c r="D2" s="59"/>
      <c r="E2" s="59"/>
    </row>
    <row r="3" spans="1:9" ht="72" customHeight="1">
      <c r="A3" s="62" t="s">
        <v>11</v>
      </c>
      <c r="B3" s="59"/>
      <c r="C3" s="59"/>
      <c r="D3" s="59"/>
      <c r="E3" s="59"/>
    </row>
    <row r="4" spans="1:9" ht="13.5" thickBot="1">
      <c r="A4" s="60" t="s">
        <v>12</v>
      </c>
      <c r="B4" s="59"/>
      <c r="C4" s="59"/>
      <c r="D4" s="59"/>
      <c r="E4" s="59"/>
    </row>
    <row r="5" spans="1:9" ht="13.5" thickBot="1">
      <c r="A5" s="57" t="s">
        <v>13</v>
      </c>
      <c r="B5" s="57" t="s">
        <v>14</v>
      </c>
      <c r="F5" s="59"/>
      <c r="G5" s="59"/>
      <c r="H5" s="59"/>
      <c r="I5" s="59"/>
    </row>
    <row r="6" spans="1:9" ht="13.5" thickBot="1">
      <c r="A6" s="7" t="s">
        <v>153</v>
      </c>
      <c r="B6" s="8">
        <v>1272</v>
      </c>
      <c r="F6" s="59"/>
      <c r="G6" s="59"/>
      <c r="H6" s="59"/>
      <c r="I6" s="59"/>
    </row>
    <row r="7" spans="1:9" ht="13.5" thickBot="1">
      <c r="A7" s="7" t="s">
        <v>154</v>
      </c>
      <c r="B7" s="8">
        <v>1272</v>
      </c>
      <c r="F7" s="59"/>
      <c r="G7" s="59"/>
      <c r="H7" s="59"/>
      <c r="I7" s="59"/>
    </row>
    <row r="8" spans="1:9" ht="13.5" thickBot="1">
      <c r="A8" s="7" t="s">
        <v>155</v>
      </c>
      <c r="B8" s="8">
        <v>1422</v>
      </c>
      <c r="F8" s="59"/>
      <c r="G8" s="59"/>
      <c r="H8" s="59"/>
      <c r="I8" s="59"/>
    </row>
    <row r="9" spans="1:9" ht="13.5" thickBot="1">
      <c r="A9" s="7" t="s">
        <v>156</v>
      </c>
      <c r="B9" s="8">
        <v>1422</v>
      </c>
      <c r="F9" s="59"/>
      <c r="G9" s="59"/>
      <c r="H9" s="59"/>
      <c r="I9" s="59"/>
    </row>
    <row r="10" spans="1:9" ht="13.5" thickBot="1">
      <c r="A10" s="7" t="s">
        <v>157</v>
      </c>
      <c r="B10" s="8">
        <v>1422</v>
      </c>
      <c r="F10" s="59"/>
      <c r="G10" s="59"/>
      <c r="H10" s="59"/>
      <c r="I10" s="59"/>
    </row>
    <row r="11" spans="1:9" ht="13.5" thickBot="1">
      <c r="A11" s="7" t="s">
        <v>158</v>
      </c>
      <c r="B11" s="8">
        <v>1422</v>
      </c>
      <c r="F11" s="59"/>
      <c r="G11" s="59"/>
      <c r="H11" s="59"/>
      <c r="I11" s="59"/>
    </row>
    <row r="12" spans="1:9" ht="13.5" thickBot="1">
      <c r="A12" s="7" t="s">
        <v>159</v>
      </c>
      <c r="B12" s="8">
        <v>1422</v>
      </c>
      <c r="F12" s="59"/>
      <c r="G12" s="59"/>
      <c r="H12" s="59"/>
      <c r="I12" s="59"/>
    </row>
    <row r="13" spans="1:9" ht="13.5" thickBot="1">
      <c r="A13" s="7" t="s">
        <v>160</v>
      </c>
      <c r="B13" s="8">
        <v>1422</v>
      </c>
      <c r="F13" s="59"/>
      <c r="G13" s="59"/>
      <c r="H13" s="59"/>
      <c r="I13" s="59"/>
    </row>
    <row r="14" spans="1:9" ht="13.5" thickBot="1">
      <c r="A14" s="7" t="s">
        <v>161</v>
      </c>
      <c r="B14" s="8">
        <v>1422</v>
      </c>
      <c r="F14" s="59"/>
      <c r="G14" s="59"/>
      <c r="H14" s="59"/>
      <c r="I14" s="59"/>
    </row>
    <row r="15" spans="1:9" ht="13.5" thickBot="1">
      <c r="A15" s="7" t="s">
        <v>162</v>
      </c>
      <c r="B15" s="8">
        <v>1422</v>
      </c>
      <c r="F15" s="59"/>
      <c r="G15" s="59"/>
      <c r="H15" s="59"/>
      <c r="I15" s="59"/>
    </row>
    <row r="16" spans="1:9" ht="13.5" thickBot="1">
      <c r="A16" s="7" t="s">
        <v>163</v>
      </c>
      <c r="B16" s="8">
        <v>1422</v>
      </c>
      <c r="F16" s="59"/>
      <c r="G16" s="59"/>
      <c r="H16" s="59"/>
      <c r="I16" s="59"/>
    </row>
    <row r="17" spans="1:9" ht="13.5" thickBot="1">
      <c r="A17" s="7" t="s">
        <v>164</v>
      </c>
      <c r="B17" s="8">
        <v>1422</v>
      </c>
      <c r="F17" s="59"/>
      <c r="G17" s="59"/>
      <c r="H17" s="59"/>
      <c r="I17" s="59"/>
    </row>
    <row r="18" spans="1:9" ht="13.5" thickBot="1">
      <c r="A18" s="7" t="s">
        <v>165</v>
      </c>
      <c r="B18" s="8">
        <v>1422</v>
      </c>
      <c r="F18" s="59"/>
      <c r="G18" s="59"/>
      <c r="H18" s="59"/>
      <c r="I18" s="59"/>
    </row>
    <row r="19" spans="1:9" ht="13.5" thickBot="1">
      <c r="A19" s="7" t="s">
        <v>166</v>
      </c>
      <c r="B19" s="8">
        <v>1422</v>
      </c>
      <c r="F19" s="59"/>
      <c r="G19" s="59"/>
      <c r="H19" s="59"/>
      <c r="I19" s="59"/>
    </row>
    <row r="20" spans="1:9" ht="13.5" thickBot="1">
      <c r="A20" s="7" t="s">
        <v>167</v>
      </c>
      <c r="B20" s="8">
        <v>1422</v>
      </c>
      <c r="F20" s="59"/>
      <c r="G20" s="59"/>
      <c r="H20" s="59"/>
      <c r="I20" s="59"/>
    </row>
    <row r="21" spans="1:9" ht="13.5" thickBot="1">
      <c r="A21" s="7" t="s">
        <v>168</v>
      </c>
      <c r="B21" s="8">
        <v>1422</v>
      </c>
      <c r="F21" s="59"/>
      <c r="G21" s="59"/>
      <c r="H21" s="59"/>
      <c r="I21" s="59"/>
    </row>
    <row r="22" spans="1:9" ht="13.5" thickBot="1">
      <c r="A22" s="7" t="s">
        <v>169</v>
      </c>
      <c r="B22" s="8">
        <v>1422</v>
      </c>
      <c r="F22" s="59"/>
      <c r="G22" s="59"/>
      <c r="H22" s="59"/>
      <c r="I22" s="59"/>
    </row>
    <row r="23" spans="1:9" ht="13.5" thickBot="1">
      <c r="A23" s="7" t="s">
        <v>170</v>
      </c>
      <c r="B23" s="8">
        <v>1422</v>
      </c>
      <c r="F23" s="59"/>
      <c r="G23" s="59"/>
      <c r="H23" s="59"/>
      <c r="I23" s="59"/>
    </row>
    <row r="24" spans="1:9" ht="13.5" thickBot="1">
      <c r="A24" s="7" t="s">
        <v>171</v>
      </c>
      <c r="B24" s="8">
        <v>1422</v>
      </c>
      <c r="F24" s="59"/>
      <c r="G24" s="59"/>
      <c r="H24" s="59"/>
      <c r="I24" s="59"/>
    </row>
    <row r="25" spans="1:9" ht="13.5" thickBot="1">
      <c r="A25" s="7" t="s">
        <v>172</v>
      </c>
      <c r="B25" s="8">
        <v>1422</v>
      </c>
      <c r="F25" s="59"/>
      <c r="G25" s="59"/>
      <c r="H25" s="59"/>
      <c r="I25" s="59"/>
    </row>
    <row r="26" spans="1:9" ht="13.5" thickBot="1">
      <c r="A26" s="7" t="s">
        <v>173</v>
      </c>
      <c r="B26" s="8">
        <v>1422</v>
      </c>
      <c r="F26" s="59"/>
      <c r="G26" s="59"/>
      <c r="H26" s="59"/>
      <c r="I26" s="59"/>
    </row>
    <row r="27" spans="1:9" ht="13.5" thickBot="1">
      <c r="A27" s="7" t="s">
        <v>174</v>
      </c>
      <c r="B27" s="8">
        <v>1422</v>
      </c>
      <c r="F27" s="59"/>
      <c r="G27" s="59"/>
      <c r="H27" s="59"/>
      <c r="I27" s="59"/>
    </row>
    <row r="28" spans="1:9" ht="13.5" thickBot="1">
      <c r="A28" s="7" t="s">
        <v>175</v>
      </c>
      <c r="B28" s="8">
        <v>1422</v>
      </c>
      <c r="F28" s="59"/>
      <c r="G28" s="59"/>
      <c r="H28" s="59"/>
      <c r="I28" s="59"/>
    </row>
    <row r="29" spans="1:9" ht="13.5" thickBot="1">
      <c r="A29" s="7" t="s">
        <v>176</v>
      </c>
      <c r="B29" s="8">
        <v>1422</v>
      </c>
      <c r="F29" s="59"/>
      <c r="G29" s="59"/>
      <c r="H29" s="59"/>
      <c r="I29" s="59"/>
    </row>
    <row r="30" spans="1:9" ht="13.5" thickBot="1">
      <c r="A30" s="7" t="s">
        <v>177</v>
      </c>
      <c r="B30" s="8">
        <v>1422</v>
      </c>
      <c r="F30" s="59"/>
      <c r="G30" s="59"/>
      <c r="H30" s="59"/>
      <c r="I30" s="59"/>
    </row>
    <row r="31" spans="1:9" ht="13.5" thickBot="1">
      <c r="A31" s="7" t="s">
        <v>178</v>
      </c>
      <c r="B31" s="8">
        <v>1422</v>
      </c>
      <c r="F31" s="59"/>
      <c r="G31" s="59"/>
      <c r="H31" s="59"/>
      <c r="I31" s="59"/>
    </row>
    <row r="32" spans="1:9" ht="13.5" thickBot="1">
      <c r="A32" s="7" t="s">
        <v>179</v>
      </c>
      <c r="B32" s="8">
        <v>1422</v>
      </c>
      <c r="F32" s="59"/>
      <c r="G32" s="59"/>
      <c r="H32" s="59"/>
      <c r="I32" s="59"/>
    </row>
    <row r="33" spans="1:9" ht="13.5" thickBot="1">
      <c r="A33" s="7" t="s">
        <v>180</v>
      </c>
      <c r="B33" s="8">
        <v>1422</v>
      </c>
      <c r="F33" s="59"/>
      <c r="G33" s="59"/>
      <c r="H33" s="59"/>
      <c r="I33" s="59"/>
    </row>
    <row r="34" spans="1:9" ht="13.5" thickBot="1">
      <c r="A34" s="7" t="s">
        <v>181</v>
      </c>
      <c r="B34" s="8">
        <v>1422</v>
      </c>
      <c r="F34" s="59"/>
      <c r="G34" s="59"/>
      <c r="H34" s="59"/>
      <c r="I34" s="59"/>
    </row>
    <row r="35" spans="1:9" ht="13.5" thickBot="1">
      <c r="A35" s="7" t="s">
        <v>182</v>
      </c>
      <c r="B35" s="8">
        <v>1422</v>
      </c>
      <c r="F35" s="59"/>
      <c r="G35" s="59"/>
      <c r="H35" s="59"/>
      <c r="I35" s="59"/>
    </row>
    <row r="36" spans="1:9" ht="12.75" customHeight="1">
      <c r="A36" s="59"/>
      <c r="B36" s="59"/>
      <c r="C36" s="59"/>
      <c r="D36" s="59"/>
      <c r="E36" s="59"/>
    </row>
    <row r="37" spans="1:9" ht="13.5" thickBot="1">
      <c r="A37" s="60" t="s">
        <v>15</v>
      </c>
      <c r="B37" s="59"/>
      <c r="C37" s="59"/>
      <c r="D37" s="59"/>
      <c r="E37" s="59"/>
      <c r="G37" s="56" t="s">
        <v>16</v>
      </c>
    </row>
    <row r="38" spans="1:9" ht="13.5" thickBot="1">
      <c r="A38" s="57" t="s">
        <v>17</v>
      </c>
      <c r="B38" s="57" t="s">
        <v>13</v>
      </c>
      <c r="C38" s="57" t="s">
        <v>18</v>
      </c>
      <c r="D38" s="57" t="s">
        <v>19</v>
      </c>
      <c r="E38" s="57" t="s">
        <v>20</v>
      </c>
      <c r="F38" s="59"/>
      <c r="G38" s="57" t="s">
        <v>37</v>
      </c>
      <c r="H38" s="59"/>
      <c r="I38" s="59"/>
    </row>
    <row r="39" spans="1:9" ht="13.5" thickBot="1">
      <c r="A39" s="7" t="s">
        <v>21</v>
      </c>
      <c r="B39" s="9">
        <v>43191</v>
      </c>
      <c r="C39" s="10">
        <v>10</v>
      </c>
      <c r="D39" s="11">
        <v>41273</v>
      </c>
      <c r="E39" s="11">
        <v>2958101</v>
      </c>
      <c r="F39" s="59"/>
      <c r="H39" s="59"/>
      <c r="I39" s="59"/>
    </row>
    <row r="40" spans="1:9" ht="13.5" thickBot="1">
      <c r="A40" s="7" t="s">
        <v>21</v>
      </c>
      <c r="B40" s="9">
        <v>43192</v>
      </c>
      <c r="C40" s="10">
        <v>10</v>
      </c>
      <c r="D40" s="11">
        <v>41273</v>
      </c>
      <c r="E40" s="11">
        <v>2958101</v>
      </c>
      <c r="F40" s="59"/>
      <c r="H40" s="59"/>
      <c r="I40" s="59"/>
    </row>
    <row r="41" spans="1:9" ht="13.5" thickBot="1">
      <c r="A41" s="7" t="s">
        <v>21</v>
      </c>
      <c r="B41" s="9">
        <v>43193</v>
      </c>
      <c r="C41" s="10">
        <v>10</v>
      </c>
      <c r="D41" s="11">
        <v>41273</v>
      </c>
      <c r="E41" s="11">
        <v>2958101</v>
      </c>
      <c r="F41" s="59"/>
      <c r="H41" s="59"/>
      <c r="I41" s="59"/>
    </row>
    <row r="42" spans="1:9" ht="13.5" thickBot="1">
      <c r="A42" s="7" t="s">
        <v>21</v>
      </c>
      <c r="B42" s="9">
        <v>43194</v>
      </c>
      <c r="C42" s="10">
        <v>10</v>
      </c>
      <c r="D42" s="11">
        <v>41273</v>
      </c>
      <c r="E42" s="11">
        <v>2958101</v>
      </c>
      <c r="F42" s="59"/>
      <c r="H42" s="59"/>
      <c r="I42" s="59"/>
    </row>
    <row r="43" spans="1:9" ht="13.5" thickBot="1">
      <c r="A43" s="7" t="s">
        <v>21</v>
      </c>
      <c r="B43" s="9">
        <v>43195</v>
      </c>
      <c r="C43" s="10">
        <v>10</v>
      </c>
      <c r="D43" s="11">
        <v>41273</v>
      </c>
      <c r="E43" s="11">
        <v>2958101</v>
      </c>
      <c r="F43" s="59"/>
      <c r="H43" s="59"/>
      <c r="I43" s="59"/>
    </row>
    <row r="44" spans="1:9" ht="13.5" thickBot="1">
      <c r="A44" s="7" t="s">
        <v>21</v>
      </c>
      <c r="B44" s="9">
        <v>43196</v>
      </c>
      <c r="C44" s="10">
        <v>10</v>
      </c>
      <c r="D44" s="11">
        <v>41273</v>
      </c>
      <c r="E44" s="11">
        <v>2958101</v>
      </c>
      <c r="F44" s="59"/>
      <c r="H44" s="59"/>
      <c r="I44" s="59"/>
    </row>
    <row r="45" spans="1:9" ht="13.5" thickBot="1">
      <c r="A45" s="7" t="s">
        <v>21</v>
      </c>
      <c r="B45" s="9">
        <v>43197</v>
      </c>
      <c r="C45" s="10">
        <v>10</v>
      </c>
      <c r="D45" s="11">
        <v>41273</v>
      </c>
      <c r="E45" s="11">
        <v>2958101</v>
      </c>
      <c r="F45" s="59"/>
      <c r="H45" s="59"/>
      <c r="I45" s="59"/>
    </row>
    <row r="46" spans="1:9" ht="13.5" thickBot="1">
      <c r="A46" s="7" t="s">
        <v>21</v>
      </c>
      <c r="B46" s="9">
        <v>43198</v>
      </c>
      <c r="C46" s="10">
        <v>10</v>
      </c>
      <c r="D46" s="11">
        <v>41273</v>
      </c>
      <c r="E46" s="11">
        <v>2958101</v>
      </c>
      <c r="F46" s="59"/>
      <c r="H46" s="59"/>
      <c r="I46" s="59"/>
    </row>
    <row r="47" spans="1:9" ht="13.5" thickBot="1">
      <c r="A47" s="7" t="s">
        <v>21</v>
      </c>
      <c r="B47" s="9">
        <v>43199</v>
      </c>
      <c r="C47" s="10">
        <v>10</v>
      </c>
      <c r="D47" s="11">
        <v>41273</v>
      </c>
      <c r="E47" s="11">
        <v>2958101</v>
      </c>
      <c r="F47" s="59"/>
      <c r="H47" s="59"/>
      <c r="I47" s="59"/>
    </row>
    <row r="48" spans="1:9" ht="13.5" thickBot="1">
      <c r="A48" s="7" t="s">
        <v>21</v>
      </c>
      <c r="B48" s="9">
        <v>43200</v>
      </c>
      <c r="C48" s="10">
        <v>10</v>
      </c>
      <c r="D48" s="11">
        <v>41273</v>
      </c>
      <c r="E48" s="11">
        <v>2958101</v>
      </c>
      <c r="F48" s="59"/>
      <c r="H48" s="59"/>
      <c r="I48" s="59"/>
    </row>
    <row r="49" spans="1:9" ht="13.5" thickBot="1">
      <c r="A49" s="7" t="s">
        <v>21</v>
      </c>
      <c r="B49" s="9">
        <v>43201</v>
      </c>
      <c r="C49" s="10">
        <v>10</v>
      </c>
      <c r="D49" s="11">
        <v>41273</v>
      </c>
      <c r="E49" s="11">
        <v>2958101</v>
      </c>
      <c r="F49" s="59"/>
      <c r="H49" s="59"/>
      <c r="I49" s="59"/>
    </row>
    <row r="50" spans="1:9" ht="13.5" thickBot="1">
      <c r="A50" s="7" t="s">
        <v>21</v>
      </c>
      <c r="B50" s="9">
        <v>43202</v>
      </c>
      <c r="C50" s="10">
        <v>10</v>
      </c>
      <c r="D50" s="11">
        <v>41273</v>
      </c>
      <c r="E50" s="11">
        <v>2958101</v>
      </c>
      <c r="F50" s="59"/>
      <c r="H50" s="59"/>
      <c r="I50" s="59"/>
    </row>
    <row r="51" spans="1:9" ht="13.5" thickBot="1">
      <c r="A51" s="7" t="s">
        <v>21</v>
      </c>
      <c r="B51" s="9">
        <v>43203</v>
      </c>
      <c r="C51" s="10">
        <v>10</v>
      </c>
      <c r="D51" s="11">
        <v>41273</v>
      </c>
      <c r="E51" s="11">
        <v>2958101</v>
      </c>
      <c r="F51" s="59"/>
      <c r="H51" s="59"/>
      <c r="I51" s="59"/>
    </row>
    <row r="52" spans="1:9" ht="13.5" thickBot="1">
      <c r="A52" s="7" t="s">
        <v>21</v>
      </c>
      <c r="B52" s="9">
        <v>43204</v>
      </c>
      <c r="C52" s="10">
        <v>10</v>
      </c>
      <c r="D52" s="11">
        <v>41273</v>
      </c>
      <c r="E52" s="11">
        <v>2958101</v>
      </c>
      <c r="F52" s="59"/>
      <c r="H52" s="59"/>
      <c r="I52" s="59"/>
    </row>
    <row r="53" spans="1:9" ht="13.5" thickBot="1">
      <c r="A53" s="7" t="s">
        <v>21</v>
      </c>
      <c r="B53" s="9">
        <v>43205</v>
      </c>
      <c r="C53" s="10">
        <v>10</v>
      </c>
      <c r="D53" s="11">
        <v>41273</v>
      </c>
      <c r="E53" s="11">
        <v>2958101</v>
      </c>
      <c r="F53" s="59"/>
      <c r="H53" s="59"/>
      <c r="I53" s="59"/>
    </row>
    <row r="54" spans="1:9" ht="13.5" thickBot="1">
      <c r="A54" s="7" t="s">
        <v>21</v>
      </c>
      <c r="B54" s="9">
        <v>43206</v>
      </c>
      <c r="C54" s="10">
        <v>10</v>
      </c>
      <c r="D54" s="11">
        <v>41273</v>
      </c>
      <c r="E54" s="11">
        <v>2958101</v>
      </c>
      <c r="F54" s="59"/>
      <c r="H54" s="59"/>
      <c r="I54" s="59"/>
    </row>
    <row r="55" spans="1:9" ht="13.5" thickBot="1">
      <c r="A55" s="7" t="s">
        <v>21</v>
      </c>
      <c r="B55" s="9">
        <v>43207</v>
      </c>
      <c r="C55" s="10">
        <v>10</v>
      </c>
      <c r="D55" s="11">
        <v>41273</v>
      </c>
      <c r="E55" s="11">
        <v>2958101</v>
      </c>
      <c r="F55" s="59"/>
      <c r="H55" s="59"/>
      <c r="I55" s="59"/>
    </row>
    <row r="56" spans="1:9" ht="13.5" thickBot="1">
      <c r="A56" s="7" t="s">
        <v>21</v>
      </c>
      <c r="B56" s="9">
        <v>43208</v>
      </c>
      <c r="C56" s="10">
        <v>10</v>
      </c>
      <c r="D56" s="11">
        <v>41273</v>
      </c>
      <c r="E56" s="11">
        <v>2958101</v>
      </c>
      <c r="F56" s="59"/>
      <c r="H56" s="59"/>
      <c r="I56" s="59"/>
    </row>
    <row r="57" spans="1:9" ht="13.5" thickBot="1">
      <c r="A57" s="7" t="s">
        <v>21</v>
      </c>
      <c r="B57" s="9">
        <v>43209</v>
      </c>
      <c r="C57" s="10">
        <v>10</v>
      </c>
      <c r="D57" s="11">
        <v>41273</v>
      </c>
      <c r="E57" s="11">
        <v>2958101</v>
      </c>
      <c r="F57" s="59"/>
      <c r="H57" s="59"/>
      <c r="I57" s="59"/>
    </row>
    <row r="58" spans="1:9" ht="13.5" thickBot="1">
      <c r="A58" s="7" t="s">
        <v>21</v>
      </c>
      <c r="B58" s="9">
        <v>43210</v>
      </c>
      <c r="C58" s="10">
        <v>10</v>
      </c>
      <c r="D58" s="11">
        <v>41273</v>
      </c>
      <c r="E58" s="11">
        <v>2958101</v>
      </c>
      <c r="F58" s="59"/>
      <c r="H58" s="59"/>
      <c r="I58" s="59"/>
    </row>
    <row r="59" spans="1:9" ht="13.5" thickBot="1">
      <c r="A59" s="7" t="s">
        <v>21</v>
      </c>
      <c r="B59" s="9">
        <v>43211</v>
      </c>
      <c r="C59" s="10">
        <v>10</v>
      </c>
      <c r="D59" s="11">
        <v>41273</v>
      </c>
      <c r="E59" s="11">
        <v>2958101</v>
      </c>
      <c r="F59" s="59"/>
      <c r="H59" s="59"/>
      <c r="I59" s="59"/>
    </row>
    <row r="60" spans="1:9" ht="13.5" thickBot="1">
      <c r="A60" s="7" t="s">
        <v>21</v>
      </c>
      <c r="B60" s="9">
        <v>43212</v>
      </c>
      <c r="C60" s="10">
        <v>10</v>
      </c>
      <c r="D60" s="11">
        <v>41273</v>
      </c>
      <c r="E60" s="11">
        <v>2958101</v>
      </c>
      <c r="F60" s="59"/>
      <c r="H60" s="59"/>
      <c r="I60" s="59"/>
    </row>
    <row r="61" spans="1:9" ht="13.5" thickBot="1">
      <c r="A61" s="7" t="s">
        <v>21</v>
      </c>
      <c r="B61" s="9">
        <v>43213</v>
      </c>
      <c r="C61" s="10">
        <v>10</v>
      </c>
      <c r="D61" s="11">
        <v>41273</v>
      </c>
      <c r="E61" s="11">
        <v>2958101</v>
      </c>
      <c r="F61" s="59"/>
      <c r="H61" s="59"/>
      <c r="I61" s="59"/>
    </row>
    <row r="62" spans="1:9" ht="13.5" thickBot="1">
      <c r="A62" s="7" t="s">
        <v>21</v>
      </c>
      <c r="B62" s="9">
        <v>43214</v>
      </c>
      <c r="C62" s="10">
        <v>10</v>
      </c>
      <c r="D62" s="11">
        <v>41273</v>
      </c>
      <c r="E62" s="11">
        <v>2958101</v>
      </c>
      <c r="F62" s="59"/>
      <c r="H62" s="59"/>
      <c r="I62" s="59"/>
    </row>
    <row r="63" spans="1:9" ht="13.5" thickBot="1">
      <c r="A63" s="7" t="s">
        <v>21</v>
      </c>
      <c r="B63" s="9">
        <v>43215</v>
      </c>
      <c r="C63" s="10">
        <v>10</v>
      </c>
      <c r="D63" s="11">
        <v>41273</v>
      </c>
      <c r="E63" s="11">
        <v>2958101</v>
      </c>
      <c r="F63" s="59"/>
      <c r="H63" s="59"/>
      <c r="I63" s="59"/>
    </row>
    <row r="64" spans="1:9" ht="13.5" thickBot="1">
      <c r="A64" s="7" t="s">
        <v>21</v>
      </c>
      <c r="B64" s="9">
        <v>43216</v>
      </c>
      <c r="C64" s="10">
        <v>10</v>
      </c>
      <c r="D64" s="11">
        <v>41273</v>
      </c>
      <c r="E64" s="11">
        <v>2958101</v>
      </c>
      <c r="F64" s="59"/>
      <c r="H64" s="59"/>
      <c r="I64" s="59"/>
    </row>
    <row r="65" spans="1:9" ht="13.5" thickBot="1">
      <c r="A65" s="7" t="s">
        <v>21</v>
      </c>
      <c r="B65" s="9">
        <v>43217</v>
      </c>
      <c r="C65" s="10">
        <v>10</v>
      </c>
      <c r="D65" s="11">
        <v>41273</v>
      </c>
      <c r="E65" s="11">
        <v>2958101</v>
      </c>
      <c r="F65" s="59"/>
      <c r="H65" s="59"/>
      <c r="I65" s="59"/>
    </row>
    <row r="66" spans="1:9" ht="13.5" thickBot="1">
      <c r="A66" s="7" t="s">
        <v>21</v>
      </c>
      <c r="B66" s="9">
        <v>43218</v>
      </c>
      <c r="C66" s="10">
        <v>10</v>
      </c>
      <c r="D66" s="11">
        <v>41273</v>
      </c>
      <c r="E66" s="11">
        <v>2958101</v>
      </c>
      <c r="F66" s="59"/>
      <c r="H66" s="59"/>
      <c r="I66" s="59"/>
    </row>
    <row r="67" spans="1:9" ht="13.5" thickBot="1">
      <c r="A67" s="7" t="s">
        <v>21</v>
      </c>
      <c r="B67" s="9">
        <v>43219</v>
      </c>
      <c r="C67" s="10">
        <v>10</v>
      </c>
      <c r="D67" s="11">
        <v>41273</v>
      </c>
      <c r="E67" s="11">
        <v>2958101</v>
      </c>
      <c r="F67" s="59"/>
      <c r="H67" s="59"/>
      <c r="I67" s="59"/>
    </row>
    <row r="68" spans="1:9" ht="13.5" thickBot="1">
      <c r="A68" s="7" t="s">
        <v>21</v>
      </c>
      <c r="B68" s="9">
        <v>43220</v>
      </c>
      <c r="C68" s="10">
        <v>10</v>
      </c>
      <c r="D68" s="11">
        <v>41273</v>
      </c>
      <c r="E68" s="11">
        <v>2958101</v>
      </c>
      <c r="F68" s="59"/>
      <c r="H68" s="59"/>
      <c r="I68" s="59"/>
    </row>
    <row r="69" spans="1:9" ht="13.5" thickBot="1">
      <c r="A69" s="7" t="s">
        <v>22</v>
      </c>
      <c r="B69" s="9">
        <v>43191</v>
      </c>
      <c r="C69" s="10">
        <v>121</v>
      </c>
      <c r="D69" s="11">
        <v>42761</v>
      </c>
      <c r="E69" s="11">
        <v>2958101</v>
      </c>
      <c r="F69" s="59"/>
      <c r="H69" s="59"/>
      <c r="I69" s="59"/>
    </row>
    <row r="70" spans="1:9" ht="13.5" thickBot="1">
      <c r="A70" s="7" t="s">
        <v>22</v>
      </c>
      <c r="B70" s="9">
        <v>43192</v>
      </c>
      <c r="C70" s="10">
        <v>121</v>
      </c>
      <c r="D70" s="11">
        <v>42761</v>
      </c>
      <c r="E70" s="11">
        <v>2958101</v>
      </c>
      <c r="F70" s="59"/>
      <c r="H70" s="59"/>
      <c r="I70" s="59"/>
    </row>
    <row r="71" spans="1:9" ht="13.5" thickBot="1">
      <c r="A71" s="7" t="s">
        <v>22</v>
      </c>
      <c r="B71" s="9">
        <v>43193</v>
      </c>
      <c r="C71" s="10">
        <v>121</v>
      </c>
      <c r="D71" s="11">
        <v>42761</v>
      </c>
      <c r="E71" s="11">
        <v>2958101</v>
      </c>
      <c r="F71" s="59"/>
      <c r="H71" s="59"/>
      <c r="I71" s="59"/>
    </row>
    <row r="72" spans="1:9" ht="13.5" thickBot="1">
      <c r="A72" s="7" t="s">
        <v>22</v>
      </c>
      <c r="B72" s="9">
        <v>43194</v>
      </c>
      <c r="C72" s="10">
        <v>121</v>
      </c>
      <c r="D72" s="11">
        <v>42761</v>
      </c>
      <c r="E72" s="11">
        <v>2958101</v>
      </c>
      <c r="F72" s="59"/>
      <c r="H72" s="59"/>
      <c r="I72" s="59"/>
    </row>
    <row r="73" spans="1:9" ht="13.5" thickBot="1">
      <c r="A73" s="7" t="s">
        <v>22</v>
      </c>
      <c r="B73" s="9">
        <v>43195</v>
      </c>
      <c r="C73" s="10">
        <v>121</v>
      </c>
      <c r="D73" s="11">
        <v>42761</v>
      </c>
      <c r="E73" s="11">
        <v>2958101</v>
      </c>
      <c r="F73" s="59"/>
      <c r="H73" s="59"/>
      <c r="I73" s="59"/>
    </row>
    <row r="74" spans="1:9" ht="13.5" thickBot="1">
      <c r="A74" s="7" t="s">
        <v>22</v>
      </c>
      <c r="B74" s="9">
        <v>43196</v>
      </c>
      <c r="C74" s="10">
        <v>121</v>
      </c>
      <c r="D74" s="11">
        <v>42761</v>
      </c>
      <c r="E74" s="11">
        <v>2958101</v>
      </c>
      <c r="F74" s="59"/>
      <c r="H74" s="59"/>
      <c r="I74" s="59"/>
    </row>
    <row r="75" spans="1:9" ht="13.5" thickBot="1">
      <c r="A75" s="7" t="s">
        <v>22</v>
      </c>
      <c r="B75" s="9">
        <v>43197</v>
      </c>
      <c r="C75" s="10">
        <v>121</v>
      </c>
      <c r="D75" s="11">
        <v>42761</v>
      </c>
      <c r="E75" s="11">
        <v>2958101</v>
      </c>
      <c r="F75" s="59"/>
      <c r="H75" s="59"/>
      <c r="I75" s="59"/>
    </row>
    <row r="76" spans="1:9" ht="13.5" thickBot="1">
      <c r="A76" s="7" t="s">
        <v>22</v>
      </c>
      <c r="B76" s="9">
        <v>43198</v>
      </c>
      <c r="C76" s="10">
        <v>121</v>
      </c>
      <c r="D76" s="11">
        <v>42761</v>
      </c>
      <c r="E76" s="11">
        <v>2958101</v>
      </c>
      <c r="F76" s="59"/>
      <c r="H76" s="59"/>
      <c r="I76" s="59"/>
    </row>
    <row r="77" spans="1:9" ht="13.5" thickBot="1">
      <c r="A77" s="7" t="s">
        <v>22</v>
      </c>
      <c r="B77" s="9">
        <v>43199</v>
      </c>
      <c r="C77" s="10">
        <v>121</v>
      </c>
      <c r="D77" s="11">
        <v>42761</v>
      </c>
      <c r="E77" s="11">
        <v>2958101</v>
      </c>
      <c r="F77" s="59"/>
      <c r="H77" s="59"/>
      <c r="I77" s="59"/>
    </row>
    <row r="78" spans="1:9" ht="13.5" thickBot="1">
      <c r="A78" s="7" t="s">
        <v>22</v>
      </c>
      <c r="B78" s="9">
        <v>43200</v>
      </c>
      <c r="C78" s="10">
        <v>121</v>
      </c>
      <c r="D78" s="11">
        <v>42761</v>
      </c>
      <c r="E78" s="11">
        <v>2958101</v>
      </c>
      <c r="F78" s="59"/>
      <c r="H78" s="59"/>
      <c r="I78" s="59"/>
    </row>
    <row r="79" spans="1:9" ht="13.5" thickBot="1">
      <c r="A79" s="7" t="s">
        <v>22</v>
      </c>
      <c r="B79" s="9">
        <v>43201</v>
      </c>
      <c r="C79" s="10">
        <v>121</v>
      </c>
      <c r="D79" s="11">
        <v>42761</v>
      </c>
      <c r="E79" s="11">
        <v>2958101</v>
      </c>
      <c r="F79" s="59"/>
      <c r="H79" s="59"/>
      <c r="I79" s="59"/>
    </row>
    <row r="80" spans="1:9" ht="13.5" thickBot="1">
      <c r="A80" s="7" t="s">
        <v>22</v>
      </c>
      <c r="B80" s="9">
        <v>43202</v>
      </c>
      <c r="C80" s="10">
        <v>121</v>
      </c>
      <c r="D80" s="11">
        <v>42761</v>
      </c>
      <c r="E80" s="11">
        <v>2958101</v>
      </c>
      <c r="F80" s="59"/>
      <c r="H80" s="59"/>
      <c r="I80" s="59"/>
    </row>
    <row r="81" spans="1:9" ht="13.5" thickBot="1">
      <c r="A81" s="7" t="s">
        <v>22</v>
      </c>
      <c r="B81" s="9">
        <v>43203</v>
      </c>
      <c r="C81" s="10">
        <v>121</v>
      </c>
      <c r="D81" s="11">
        <v>42761</v>
      </c>
      <c r="E81" s="11">
        <v>2958101</v>
      </c>
      <c r="F81" s="59"/>
      <c r="H81" s="59"/>
      <c r="I81" s="59"/>
    </row>
    <row r="82" spans="1:9" ht="13.5" thickBot="1">
      <c r="A82" s="7" t="s">
        <v>22</v>
      </c>
      <c r="B82" s="9">
        <v>43204</v>
      </c>
      <c r="C82" s="10">
        <v>121</v>
      </c>
      <c r="D82" s="11">
        <v>42761</v>
      </c>
      <c r="E82" s="11">
        <v>2958101</v>
      </c>
      <c r="F82" s="59"/>
      <c r="H82" s="59"/>
      <c r="I82" s="59"/>
    </row>
    <row r="83" spans="1:9" ht="13.5" thickBot="1">
      <c r="A83" s="7" t="s">
        <v>22</v>
      </c>
      <c r="B83" s="9">
        <v>43205</v>
      </c>
      <c r="C83" s="10">
        <v>121</v>
      </c>
      <c r="D83" s="11">
        <v>42761</v>
      </c>
      <c r="E83" s="11">
        <v>2958101</v>
      </c>
      <c r="F83" s="59"/>
      <c r="H83" s="59"/>
      <c r="I83" s="59"/>
    </row>
    <row r="84" spans="1:9" ht="13.5" thickBot="1">
      <c r="A84" s="7" t="s">
        <v>22</v>
      </c>
      <c r="B84" s="9">
        <v>43206</v>
      </c>
      <c r="C84" s="10">
        <v>121</v>
      </c>
      <c r="D84" s="11">
        <v>42761</v>
      </c>
      <c r="E84" s="11">
        <v>2958101</v>
      </c>
      <c r="F84" s="59"/>
      <c r="H84" s="59"/>
      <c r="I84" s="59"/>
    </row>
    <row r="85" spans="1:9" ht="13.5" thickBot="1">
      <c r="A85" s="7" t="s">
        <v>22</v>
      </c>
      <c r="B85" s="9">
        <v>43207</v>
      </c>
      <c r="C85" s="10">
        <v>121</v>
      </c>
      <c r="D85" s="11">
        <v>42761</v>
      </c>
      <c r="E85" s="11">
        <v>2958101</v>
      </c>
      <c r="F85" s="59"/>
      <c r="H85" s="59"/>
      <c r="I85" s="59"/>
    </row>
    <row r="86" spans="1:9" ht="13.5" thickBot="1">
      <c r="A86" s="7" t="s">
        <v>22</v>
      </c>
      <c r="B86" s="9">
        <v>43208</v>
      </c>
      <c r="C86" s="10">
        <v>121</v>
      </c>
      <c r="D86" s="11">
        <v>42761</v>
      </c>
      <c r="E86" s="11">
        <v>2958101</v>
      </c>
      <c r="F86" s="59"/>
      <c r="H86" s="59"/>
      <c r="I86" s="59"/>
    </row>
    <row r="87" spans="1:9" ht="13.5" thickBot="1">
      <c r="A87" s="7" t="s">
        <v>22</v>
      </c>
      <c r="B87" s="9">
        <v>43209</v>
      </c>
      <c r="C87" s="10">
        <v>121</v>
      </c>
      <c r="D87" s="11">
        <v>42761</v>
      </c>
      <c r="E87" s="11">
        <v>2958101</v>
      </c>
      <c r="F87" s="59"/>
      <c r="H87" s="59"/>
      <c r="I87" s="59"/>
    </row>
    <row r="88" spans="1:9" ht="13.5" thickBot="1">
      <c r="A88" s="7" t="s">
        <v>22</v>
      </c>
      <c r="B88" s="9">
        <v>43210</v>
      </c>
      <c r="C88" s="10">
        <v>121</v>
      </c>
      <c r="D88" s="11">
        <v>42761</v>
      </c>
      <c r="E88" s="11">
        <v>2958101</v>
      </c>
      <c r="F88" s="59"/>
      <c r="H88" s="59"/>
      <c r="I88" s="59"/>
    </row>
    <row r="89" spans="1:9" ht="13.5" thickBot="1">
      <c r="A89" s="7" t="s">
        <v>22</v>
      </c>
      <c r="B89" s="9">
        <v>43211</v>
      </c>
      <c r="C89" s="10">
        <v>121</v>
      </c>
      <c r="D89" s="11">
        <v>42761</v>
      </c>
      <c r="E89" s="11">
        <v>2958101</v>
      </c>
      <c r="F89" s="59"/>
      <c r="H89" s="59"/>
      <c r="I89" s="59"/>
    </row>
    <row r="90" spans="1:9" ht="13.5" thickBot="1">
      <c r="A90" s="7" t="s">
        <v>22</v>
      </c>
      <c r="B90" s="9">
        <v>43212</v>
      </c>
      <c r="C90" s="10">
        <v>121</v>
      </c>
      <c r="D90" s="11">
        <v>42761</v>
      </c>
      <c r="E90" s="11">
        <v>2958101</v>
      </c>
      <c r="F90" s="59"/>
      <c r="H90" s="59"/>
      <c r="I90" s="59"/>
    </row>
    <row r="91" spans="1:9" ht="13.5" thickBot="1">
      <c r="A91" s="7" t="s">
        <v>22</v>
      </c>
      <c r="B91" s="9">
        <v>43213</v>
      </c>
      <c r="C91" s="10">
        <v>121</v>
      </c>
      <c r="D91" s="11">
        <v>42761</v>
      </c>
      <c r="E91" s="11">
        <v>2958101</v>
      </c>
      <c r="F91" s="59"/>
      <c r="H91" s="59"/>
      <c r="I91" s="59"/>
    </row>
    <row r="92" spans="1:9" ht="13.5" thickBot="1">
      <c r="A92" s="7" t="s">
        <v>22</v>
      </c>
      <c r="B92" s="9">
        <v>43214</v>
      </c>
      <c r="C92" s="10">
        <v>121</v>
      </c>
      <c r="D92" s="11">
        <v>42761</v>
      </c>
      <c r="E92" s="11">
        <v>2958101</v>
      </c>
      <c r="F92" s="59"/>
      <c r="H92" s="59"/>
      <c r="I92" s="59"/>
    </row>
    <row r="93" spans="1:9" ht="13.5" thickBot="1">
      <c r="A93" s="7" t="s">
        <v>22</v>
      </c>
      <c r="B93" s="9">
        <v>43215</v>
      </c>
      <c r="C93" s="10">
        <v>121</v>
      </c>
      <c r="D93" s="11">
        <v>42761</v>
      </c>
      <c r="E93" s="11">
        <v>2958101</v>
      </c>
      <c r="F93" s="59"/>
      <c r="H93" s="59"/>
      <c r="I93" s="59"/>
    </row>
    <row r="94" spans="1:9" ht="13.5" thickBot="1">
      <c r="A94" s="7" t="s">
        <v>22</v>
      </c>
      <c r="B94" s="9">
        <v>43216</v>
      </c>
      <c r="C94" s="10">
        <v>121</v>
      </c>
      <c r="D94" s="11">
        <v>42761</v>
      </c>
      <c r="E94" s="11">
        <v>2958101</v>
      </c>
      <c r="F94" s="59"/>
      <c r="H94" s="59"/>
      <c r="I94" s="59"/>
    </row>
    <row r="95" spans="1:9" ht="13.5" thickBot="1">
      <c r="A95" s="7" t="s">
        <v>22</v>
      </c>
      <c r="B95" s="9">
        <v>43217</v>
      </c>
      <c r="C95" s="10">
        <v>121</v>
      </c>
      <c r="D95" s="11">
        <v>42761</v>
      </c>
      <c r="E95" s="11">
        <v>2958101</v>
      </c>
      <c r="F95" s="59"/>
      <c r="H95" s="59"/>
      <c r="I95" s="59"/>
    </row>
    <row r="96" spans="1:9" ht="13.5" thickBot="1">
      <c r="A96" s="7" t="s">
        <v>22</v>
      </c>
      <c r="B96" s="9">
        <v>43218</v>
      </c>
      <c r="C96" s="10">
        <v>121</v>
      </c>
      <c r="D96" s="11">
        <v>42761</v>
      </c>
      <c r="E96" s="11">
        <v>2958101</v>
      </c>
      <c r="F96" s="59"/>
      <c r="H96" s="59"/>
      <c r="I96" s="59"/>
    </row>
    <row r="97" spans="1:9" ht="13.5" thickBot="1">
      <c r="A97" s="7" t="s">
        <v>22</v>
      </c>
      <c r="B97" s="9">
        <v>43219</v>
      </c>
      <c r="C97" s="10">
        <v>121</v>
      </c>
      <c r="D97" s="11">
        <v>42761</v>
      </c>
      <c r="E97" s="11">
        <v>2958101</v>
      </c>
      <c r="F97" s="59"/>
      <c r="H97" s="59"/>
      <c r="I97" s="59"/>
    </row>
    <row r="98" spans="1:9" ht="13.5" thickBot="1">
      <c r="A98" s="7" t="s">
        <v>22</v>
      </c>
      <c r="B98" s="9">
        <v>43220</v>
      </c>
      <c r="C98" s="10">
        <v>121</v>
      </c>
      <c r="D98" s="11">
        <v>42761</v>
      </c>
      <c r="E98" s="11">
        <v>2958101</v>
      </c>
      <c r="F98" s="59"/>
      <c r="H98" s="59"/>
      <c r="I98" s="59"/>
    </row>
    <row r="99" spans="1:9" ht="13.5" thickBot="1">
      <c r="A99" s="7" t="s">
        <v>38</v>
      </c>
      <c r="B99" s="9">
        <v>43191</v>
      </c>
      <c r="C99" s="10">
        <v>180</v>
      </c>
      <c r="D99" s="11">
        <v>43178</v>
      </c>
      <c r="E99" s="11">
        <v>2958101</v>
      </c>
      <c r="F99" s="59"/>
      <c r="H99" s="59"/>
      <c r="I99" s="59"/>
    </row>
    <row r="100" spans="1:9" ht="13.5" thickBot="1">
      <c r="A100" s="7" t="s">
        <v>38</v>
      </c>
      <c r="B100" s="9">
        <v>43192</v>
      </c>
      <c r="C100" s="10">
        <v>180</v>
      </c>
      <c r="D100" s="11">
        <v>43178</v>
      </c>
      <c r="E100" s="11">
        <v>2958101</v>
      </c>
      <c r="F100" s="59"/>
      <c r="H100" s="59"/>
      <c r="I100" s="59"/>
    </row>
    <row r="101" spans="1:9" ht="13.5" thickBot="1">
      <c r="A101" s="7" t="s">
        <v>38</v>
      </c>
      <c r="B101" s="9">
        <v>43193</v>
      </c>
      <c r="C101" s="10">
        <v>180</v>
      </c>
      <c r="D101" s="11">
        <v>43178</v>
      </c>
      <c r="E101" s="11">
        <v>2958101</v>
      </c>
      <c r="F101" s="59"/>
      <c r="H101" s="59"/>
      <c r="I101" s="59"/>
    </row>
    <row r="102" spans="1:9" ht="13.5" thickBot="1">
      <c r="A102" s="7" t="s">
        <v>38</v>
      </c>
      <c r="B102" s="9">
        <v>43194</v>
      </c>
      <c r="C102" s="10">
        <v>180</v>
      </c>
      <c r="D102" s="11">
        <v>43178</v>
      </c>
      <c r="E102" s="11">
        <v>2958101</v>
      </c>
      <c r="F102" s="59"/>
      <c r="H102" s="59"/>
      <c r="I102" s="59"/>
    </row>
    <row r="103" spans="1:9" ht="13.5" thickBot="1">
      <c r="A103" s="7" t="s">
        <v>38</v>
      </c>
      <c r="B103" s="9">
        <v>43195</v>
      </c>
      <c r="C103" s="10">
        <v>180</v>
      </c>
      <c r="D103" s="11">
        <v>43178</v>
      </c>
      <c r="E103" s="11">
        <v>2958101</v>
      </c>
      <c r="F103" s="59"/>
      <c r="H103" s="59"/>
      <c r="I103" s="59"/>
    </row>
    <row r="104" spans="1:9" ht="13.5" thickBot="1">
      <c r="A104" s="7" t="s">
        <v>38</v>
      </c>
      <c r="B104" s="9">
        <v>43196</v>
      </c>
      <c r="C104" s="10">
        <v>180</v>
      </c>
      <c r="D104" s="11">
        <v>43178</v>
      </c>
      <c r="E104" s="11">
        <v>2958101</v>
      </c>
      <c r="F104" s="59"/>
      <c r="H104" s="59"/>
      <c r="I104" s="59"/>
    </row>
    <row r="105" spans="1:9" ht="13.5" thickBot="1">
      <c r="A105" s="7" t="s">
        <v>38</v>
      </c>
      <c r="B105" s="9">
        <v>43197</v>
      </c>
      <c r="C105" s="10">
        <v>180</v>
      </c>
      <c r="D105" s="11">
        <v>43178</v>
      </c>
      <c r="E105" s="11">
        <v>2958101</v>
      </c>
      <c r="F105" s="59"/>
      <c r="H105" s="59"/>
      <c r="I105" s="59"/>
    </row>
    <row r="106" spans="1:9" ht="13.5" thickBot="1">
      <c r="A106" s="7" t="s">
        <v>38</v>
      </c>
      <c r="B106" s="9">
        <v>43198</v>
      </c>
      <c r="C106" s="10">
        <v>180</v>
      </c>
      <c r="D106" s="11">
        <v>43178</v>
      </c>
      <c r="E106" s="11">
        <v>2958101</v>
      </c>
      <c r="F106" s="59"/>
      <c r="H106" s="59"/>
      <c r="I106" s="59"/>
    </row>
    <row r="107" spans="1:9" ht="13.5" thickBot="1">
      <c r="A107" s="7" t="s">
        <v>38</v>
      </c>
      <c r="B107" s="9">
        <v>43199</v>
      </c>
      <c r="C107" s="10">
        <v>180</v>
      </c>
      <c r="D107" s="11">
        <v>43178</v>
      </c>
      <c r="E107" s="11">
        <v>2958101</v>
      </c>
      <c r="F107" s="59"/>
      <c r="H107" s="59"/>
      <c r="I107" s="59"/>
    </row>
    <row r="108" spans="1:9" ht="13.5" thickBot="1">
      <c r="A108" s="7" t="s">
        <v>38</v>
      </c>
      <c r="B108" s="9">
        <v>43200</v>
      </c>
      <c r="C108" s="10">
        <v>180</v>
      </c>
      <c r="D108" s="11">
        <v>43178</v>
      </c>
      <c r="E108" s="11">
        <v>2958101</v>
      </c>
      <c r="F108" s="59"/>
      <c r="H108" s="59"/>
      <c r="I108" s="59"/>
    </row>
    <row r="109" spans="1:9" ht="13.5" thickBot="1">
      <c r="A109" s="7" t="s">
        <v>38</v>
      </c>
      <c r="B109" s="9">
        <v>43201</v>
      </c>
      <c r="C109" s="10">
        <v>180</v>
      </c>
      <c r="D109" s="11">
        <v>43178</v>
      </c>
      <c r="E109" s="11">
        <v>2958101</v>
      </c>
      <c r="F109" s="59"/>
      <c r="H109" s="59"/>
      <c r="I109" s="59"/>
    </row>
    <row r="110" spans="1:9" ht="13.5" thickBot="1">
      <c r="A110" s="7" t="s">
        <v>38</v>
      </c>
      <c r="B110" s="9">
        <v>43202</v>
      </c>
      <c r="C110" s="10">
        <v>180</v>
      </c>
      <c r="D110" s="11">
        <v>43178</v>
      </c>
      <c r="E110" s="11">
        <v>2958101</v>
      </c>
      <c r="F110" s="59"/>
      <c r="H110" s="59"/>
      <c r="I110" s="59"/>
    </row>
    <row r="111" spans="1:9" ht="13.5" thickBot="1">
      <c r="A111" s="7" t="s">
        <v>38</v>
      </c>
      <c r="B111" s="9">
        <v>43203</v>
      </c>
      <c r="C111" s="10">
        <v>180</v>
      </c>
      <c r="D111" s="11">
        <v>43178</v>
      </c>
      <c r="E111" s="11">
        <v>2958101</v>
      </c>
      <c r="F111" s="59"/>
      <c r="H111" s="59"/>
      <c r="I111" s="59"/>
    </row>
    <row r="112" spans="1:9" ht="13.5" thickBot="1">
      <c r="A112" s="7" t="s">
        <v>38</v>
      </c>
      <c r="B112" s="9">
        <v>43204</v>
      </c>
      <c r="C112" s="10">
        <v>180</v>
      </c>
      <c r="D112" s="11">
        <v>43178</v>
      </c>
      <c r="E112" s="11">
        <v>2958101</v>
      </c>
      <c r="F112" s="59"/>
      <c r="H112" s="59"/>
      <c r="I112" s="59"/>
    </row>
    <row r="113" spans="1:9" ht="13.5" thickBot="1">
      <c r="A113" s="7" t="s">
        <v>38</v>
      </c>
      <c r="B113" s="9">
        <v>43205</v>
      </c>
      <c r="C113" s="10">
        <v>180</v>
      </c>
      <c r="D113" s="11">
        <v>43178</v>
      </c>
      <c r="E113" s="11">
        <v>2958101</v>
      </c>
      <c r="F113" s="59"/>
      <c r="H113" s="59"/>
      <c r="I113" s="59"/>
    </row>
    <row r="114" spans="1:9" ht="13.5" thickBot="1">
      <c r="A114" s="7" t="s">
        <v>38</v>
      </c>
      <c r="B114" s="9">
        <v>43206</v>
      </c>
      <c r="C114" s="10">
        <v>180</v>
      </c>
      <c r="D114" s="11">
        <v>43178</v>
      </c>
      <c r="E114" s="11">
        <v>2958101</v>
      </c>
      <c r="F114" s="59"/>
      <c r="H114" s="59"/>
      <c r="I114" s="59"/>
    </row>
    <row r="115" spans="1:9" ht="13.5" thickBot="1">
      <c r="A115" s="7" t="s">
        <v>38</v>
      </c>
      <c r="B115" s="9">
        <v>43207</v>
      </c>
      <c r="C115" s="10">
        <v>180</v>
      </c>
      <c r="D115" s="11">
        <v>43178</v>
      </c>
      <c r="E115" s="11">
        <v>2958101</v>
      </c>
      <c r="F115" s="59"/>
      <c r="H115" s="59"/>
      <c r="I115" s="59"/>
    </row>
    <row r="116" spans="1:9" ht="13.5" thickBot="1">
      <c r="A116" s="7" t="s">
        <v>38</v>
      </c>
      <c r="B116" s="9">
        <v>43208</v>
      </c>
      <c r="C116" s="10">
        <v>180</v>
      </c>
      <c r="D116" s="11">
        <v>43178</v>
      </c>
      <c r="E116" s="11">
        <v>2958101</v>
      </c>
      <c r="F116" s="59"/>
      <c r="H116" s="59"/>
      <c r="I116" s="59"/>
    </row>
    <row r="117" spans="1:9" ht="13.5" thickBot="1">
      <c r="A117" s="7" t="s">
        <v>38</v>
      </c>
      <c r="B117" s="9">
        <v>43209</v>
      </c>
      <c r="C117" s="10">
        <v>180</v>
      </c>
      <c r="D117" s="11">
        <v>43178</v>
      </c>
      <c r="E117" s="11">
        <v>2958101</v>
      </c>
      <c r="F117" s="59"/>
      <c r="H117" s="59"/>
      <c r="I117" s="59"/>
    </row>
    <row r="118" spans="1:9" ht="13.5" thickBot="1">
      <c r="A118" s="7" t="s">
        <v>38</v>
      </c>
      <c r="B118" s="9">
        <v>43210</v>
      </c>
      <c r="C118" s="10">
        <v>180</v>
      </c>
      <c r="D118" s="11">
        <v>43178</v>
      </c>
      <c r="E118" s="11">
        <v>2958101</v>
      </c>
      <c r="F118" s="59"/>
      <c r="H118" s="59"/>
      <c r="I118" s="59"/>
    </row>
    <row r="119" spans="1:9" ht="13.5" thickBot="1">
      <c r="A119" s="7" t="s">
        <v>38</v>
      </c>
      <c r="B119" s="9">
        <v>43211</v>
      </c>
      <c r="C119" s="10">
        <v>180</v>
      </c>
      <c r="D119" s="11">
        <v>43178</v>
      </c>
      <c r="E119" s="11">
        <v>2958101</v>
      </c>
      <c r="F119" s="59"/>
      <c r="H119" s="59"/>
      <c r="I119" s="59"/>
    </row>
    <row r="120" spans="1:9" ht="13.5" thickBot="1">
      <c r="A120" s="7" t="s">
        <v>38</v>
      </c>
      <c r="B120" s="9">
        <v>43212</v>
      </c>
      <c r="C120" s="10">
        <v>180</v>
      </c>
      <c r="D120" s="11">
        <v>43178</v>
      </c>
      <c r="E120" s="11">
        <v>2958101</v>
      </c>
      <c r="F120" s="59"/>
      <c r="H120" s="59"/>
      <c r="I120" s="59"/>
    </row>
    <row r="121" spans="1:9" ht="13.5" thickBot="1">
      <c r="A121" s="7" t="s">
        <v>38</v>
      </c>
      <c r="B121" s="9">
        <v>43213</v>
      </c>
      <c r="C121" s="10">
        <v>180</v>
      </c>
      <c r="D121" s="11">
        <v>43178</v>
      </c>
      <c r="E121" s="11">
        <v>2958101</v>
      </c>
      <c r="F121" s="59"/>
      <c r="H121" s="59"/>
      <c r="I121" s="59"/>
    </row>
    <row r="122" spans="1:9" ht="13.5" thickBot="1">
      <c r="A122" s="7" t="s">
        <v>38</v>
      </c>
      <c r="B122" s="9">
        <v>43214</v>
      </c>
      <c r="C122" s="10">
        <v>180</v>
      </c>
      <c r="D122" s="11">
        <v>43178</v>
      </c>
      <c r="E122" s="11">
        <v>2958101</v>
      </c>
      <c r="F122" s="59"/>
      <c r="H122" s="59"/>
      <c r="I122" s="59"/>
    </row>
    <row r="123" spans="1:9" ht="13.5" thickBot="1">
      <c r="A123" s="7" t="s">
        <v>38</v>
      </c>
      <c r="B123" s="9">
        <v>43215</v>
      </c>
      <c r="C123" s="10">
        <v>180</v>
      </c>
      <c r="D123" s="11">
        <v>43178</v>
      </c>
      <c r="E123" s="11">
        <v>2958101</v>
      </c>
      <c r="F123" s="59"/>
      <c r="H123" s="59"/>
      <c r="I123" s="59"/>
    </row>
    <row r="124" spans="1:9" ht="13.5" thickBot="1">
      <c r="A124" s="7" t="s">
        <v>38</v>
      </c>
      <c r="B124" s="9">
        <v>43216</v>
      </c>
      <c r="C124" s="10">
        <v>180</v>
      </c>
      <c r="D124" s="11">
        <v>43178</v>
      </c>
      <c r="E124" s="11">
        <v>2958101</v>
      </c>
      <c r="F124" s="59"/>
      <c r="H124" s="59"/>
      <c r="I124" s="59"/>
    </row>
    <row r="125" spans="1:9" ht="13.5" thickBot="1">
      <c r="A125" s="7" t="s">
        <v>38</v>
      </c>
      <c r="B125" s="9">
        <v>43217</v>
      </c>
      <c r="C125" s="10">
        <v>180</v>
      </c>
      <c r="D125" s="11">
        <v>43178</v>
      </c>
      <c r="E125" s="11">
        <v>2958101</v>
      </c>
      <c r="F125" s="59"/>
      <c r="H125" s="59"/>
      <c r="I125" s="59"/>
    </row>
    <row r="126" spans="1:9" ht="13.5" thickBot="1">
      <c r="A126" s="7" t="s">
        <v>38</v>
      </c>
      <c r="B126" s="9">
        <v>43218</v>
      </c>
      <c r="C126" s="10">
        <v>180</v>
      </c>
      <c r="D126" s="11">
        <v>43178</v>
      </c>
      <c r="E126" s="11">
        <v>2958101</v>
      </c>
      <c r="F126" s="59"/>
      <c r="H126" s="59"/>
      <c r="I126" s="59"/>
    </row>
    <row r="127" spans="1:9" ht="13.5" thickBot="1">
      <c r="A127" s="7" t="s">
        <v>38</v>
      </c>
      <c r="B127" s="9">
        <v>43219</v>
      </c>
      <c r="C127" s="10">
        <v>180</v>
      </c>
      <c r="D127" s="11">
        <v>43178</v>
      </c>
      <c r="E127" s="11">
        <v>2958101</v>
      </c>
      <c r="F127" s="59"/>
      <c r="H127" s="59"/>
      <c r="I127" s="59"/>
    </row>
    <row r="128" spans="1:9" ht="13.5" thickBot="1">
      <c r="A128" s="7" t="s">
        <v>38</v>
      </c>
      <c r="B128" s="9">
        <v>43220</v>
      </c>
      <c r="C128" s="10">
        <v>180</v>
      </c>
      <c r="D128" s="11">
        <v>43178</v>
      </c>
      <c r="E128" s="11">
        <v>2958101</v>
      </c>
      <c r="F128" s="59"/>
      <c r="H128" s="59"/>
      <c r="I128" s="59"/>
    </row>
    <row r="129" spans="1:9" ht="13.5" thickBot="1">
      <c r="A129" s="7" t="s">
        <v>23</v>
      </c>
      <c r="B129" s="9">
        <v>43191</v>
      </c>
      <c r="C129" s="10">
        <v>38</v>
      </c>
      <c r="D129" s="11">
        <v>41866</v>
      </c>
      <c r="E129" s="11">
        <v>2958101</v>
      </c>
      <c r="F129" s="59"/>
      <c r="H129" s="59"/>
      <c r="I129" s="59"/>
    </row>
    <row r="130" spans="1:9" ht="13.5" thickBot="1">
      <c r="A130" s="7" t="s">
        <v>23</v>
      </c>
      <c r="B130" s="9">
        <v>43192</v>
      </c>
      <c r="C130" s="10">
        <v>38</v>
      </c>
      <c r="D130" s="11">
        <v>41866</v>
      </c>
      <c r="E130" s="11">
        <v>2958101</v>
      </c>
      <c r="F130" s="59"/>
      <c r="H130" s="59"/>
      <c r="I130" s="59"/>
    </row>
    <row r="131" spans="1:9" ht="13.5" thickBot="1">
      <c r="A131" s="7" t="s">
        <v>23</v>
      </c>
      <c r="B131" s="9">
        <v>43193</v>
      </c>
      <c r="C131" s="10">
        <v>38</v>
      </c>
      <c r="D131" s="11">
        <v>41866</v>
      </c>
      <c r="E131" s="11">
        <v>2958101</v>
      </c>
      <c r="F131" s="59"/>
      <c r="H131" s="59"/>
      <c r="I131" s="59"/>
    </row>
    <row r="132" spans="1:9" ht="13.5" thickBot="1">
      <c r="A132" s="7" t="s">
        <v>23</v>
      </c>
      <c r="B132" s="9">
        <v>43194</v>
      </c>
      <c r="C132" s="10">
        <v>38</v>
      </c>
      <c r="D132" s="11">
        <v>41866</v>
      </c>
      <c r="E132" s="11">
        <v>2958101</v>
      </c>
      <c r="F132" s="59"/>
      <c r="H132" s="59"/>
      <c r="I132" s="59"/>
    </row>
    <row r="133" spans="1:9" ht="13.5" thickBot="1">
      <c r="A133" s="7" t="s">
        <v>23</v>
      </c>
      <c r="B133" s="9">
        <v>43195</v>
      </c>
      <c r="C133" s="10">
        <v>38</v>
      </c>
      <c r="D133" s="11">
        <v>41866</v>
      </c>
      <c r="E133" s="11">
        <v>2958101</v>
      </c>
      <c r="F133" s="59"/>
      <c r="H133" s="59"/>
      <c r="I133" s="59"/>
    </row>
    <row r="134" spans="1:9" ht="13.5" thickBot="1">
      <c r="A134" s="7" t="s">
        <v>23</v>
      </c>
      <c r="B134" s="9">
        <v>43196</v>
      </c>
      <c r="C134" s="10">
        <v>38</v>
      </c>
      <c r="D134" s="11">
        <v>41866</v>
      </c>
      <c r="E134" s="11">
        <v>2958101</v>
      </c>
      <c r="F134" s="59"/>
      <c r="H134" s="59"/>
      <c r="I134" s="59"/>
    </row>
    <row r="135" spans="1:9" ht="13.5" thickBot="1">
      <c r="A135" s="7" t="s">
        <v>23</v>
      </c>
      <c r="B135" s="9">
        <v>43197</v>
      </c>
      <c r="C135" s="10">
        <v>38</v>
      </c>
      <c r="D135" s="11">
        <v>41866</v>
      </c>
      <c r="E135" s="11">
        <v>2958101</v>
      </c>
      <c r="F135" s="59"/>
      <c r="H135" s="59"/>
      <c r="I135" s="59"/>
    </row>
    <row r="136" spans="1:9" ht="13.5" thickBot="1">
      <c r="A136" s="7" t="s">
        <v>23</v>
      </c>
      <c r="B136" s="9">
        <v>43198</v>
      </c>
      <c r="C136" s="10">
        <v>38</v>
      </c>
      <c r="D136" s="11">
        <v>41866</v>
      </c>
      <c r="E136" s="11">
        <v>2958101</v>
      </c>
      <c r="F136" s="59"/>
      <c r="H136" s="59"/>
      <c r="I136" s="59"/>
    </row>
    <row r="137" spans="1:9" ht="13.5" thickBot="1">
      <c r="A137" s="7" t="s">
        <v>23</v>
      </c>
      <c r="B137" s="9">
        <v>43199</v>
      </c>
      <c r="C137" s="10">
        <v>38</v>
      </c>
      <c r="D137" s="11">
        <v>41866</v>
      </c>
      <c r="E137" s="11">
        <v>2958101</v>
      </c>
      <c r="F137" s="59"/>
      <c r="H137" s="59"/>
      <c r="I137" s="59"/>
    </row>
    <row r="138" spans="1:9" ht="13.5" thickBot="1">
      <c r="A138" s="7" t="s">
        <v>23</v>
      </c>
      <c r="B138" s="9">
        <v>43200</v>
      </c>
      <c r="C138" s="10">
        <v>38</v>
      </c>
      <c r="D138" s="11">
        <v>41866</v>
      </c>
      <c r="E138" s="11">
        <v>2958101</v>
      </c>
      <c r="F138" s="59"/>
      <c r="H138" s="59"/>
      <c r="I138" s="59"/>
    </row>
    <row r="139" spans="1:9" ht="13.5" thickBot="1">
      <c r="A139" s="7" t="s">
        <v>23</v>
      </c>
      <c r="B139" s="9">
        <v>43201</v>
      </c>
      <c r="C139" s="10">
        <v>38</v>
      </c>
      <c r="D139" s="11">
        <v>41866</v>
      </c>
      <c r="E139" s="11">
        <v>2958101</v>
      </c>
      <c r="F139" s="59"/>
      <c r="H139" s="59"/>
      <c r="I139" s="59"/>
    </row>
    <row r="140" spans="1:9" ht="13.5" thickBot="1">
      <c r="A140" s="7" t="s">
        <v>23</v>
      </c>
      <c r="B140" s="9">
        <v>43202</v>
      </c>
      <c r="C140" s="10">
        <v>38</v>
      </c>
      <c r="D140" s="11">
        <v>41866</v>
      </c>
      <c r="E140" s="11">
        <v>2958101</v>
      </c>
      <c r="F140" s="59"/>
      <c r="H140" s="59"/>
      <c r="I140" s="59"/>
    </row>
    <row r="141" spans="1:9" ht="13.5" thickBot="1">
      <c r="A141" s="7" t="s">
        <v>23</v>
      </c>
      <c r="B141" s="9">
        <v>43203</v>
      </c>
      <c r="C141" s="10">
        <v>38</v>
      </c>
      <c r="D141" s="11">
        <v>41866</v>
      </c>
      <c r="E141" s="11">
        <v>2958101</v>
      </c>
      <c r="F141" s="59"/>
      <c r="H141" s="59"/>
      <c r="I141" s="59"/>
    </row>
    <row r="142" spans="1:9" ht="13.5" thickBot="1">
      <c r="A142" s="7" t="s">
        <v>23</v>
      </c>
      <c r="B142" s="9">
        <v>43204</v>
      </c>
      <c r="C142" s="10">
        <v>38</v>
      </c>
      <c r="D142" s="11">
        <v>41866</v>
      </c>
      <c r="E142" s="11">
        <v>2958101</v>
      </c>
      <c r="F142" s="59"/>
      <c r="H142" s="59"/>
      <c r="I142" s="59"/>
    </row>
    <row r="143" spans="1:9" ht="13.5" thickBot="1">
      <c r="A143" s="7" t="s">
        <v>23</v>
      </c>
      <c r="B143" s="9">
        <v>43205</v>
      </c>
      <c r="C143" s="10">
        <v>38</v>
      </c>
      <c r="D143" s="11">
        <v>41866</v>
      </c>
      <c r="E143" s="11">
        <v>2958101</v>
      </c>
      <c r="F143" s="59"/>
      <c r="H143" s="59"/>
      <c r="I143" s="59"/>
    </row>
    <row r="144" spans="1:9" ht="13.5" thickBot="1">
      <c r="A144" s="7" t="s">
        <v>23</v>
      </c>
      <c r="B144" s="9">
        <v>43206</v>
      </c>
      <c r="C144" s="10">
        <v>38</v>
      </c>
      <c r="D144" s="11">
        <v>41866</v>
      </c>
      <c r="E144" s="11">
        <v>2958101</v>
      </c>
      <c r="F144" s="59"/>
      <c r="H144" s="59"/>
      <c r="I144" s="59"/>
    </row>
    <row r="145" spans="1:9" ht="13.5" thickBot="1">
      <c r="A145" s="7" t="s">
        <v>23</v>
      </c>
      <c r="B145" s="9">
        <v>43207</v>
      </c>
      <c r="C145" s="10">
        <v>38</v>
      </c>
      <c r="D145" s="11">
        <v>41866</v>
      </c>
      <c r="E145" s="11">
        <v>2958101</v>
      </c>
      <c r="F145" s="59"/>
      <c r="H145" s="59"/>
      <c r="I145" s="59"/>
    </row>
    <row r="146" spans="1:9" ht="13.5" thickBot="1">
      <c r="A146" s="7" t="s">
        <v>23</v>
      </c>
      <c r="B146" s="9">
        <v>43208</v>
      </c>
      <c r="C146" s="10">
        <v>38</v>
      </c>
      <c r="D146" s="11">
        <v>41866</v>
      </c>
      <c r="E146" s="11">
        <v>2958101</v>
      </c>
      <c r="F146" s="59"/>
      <c r="H146" s="59"/>
      <c r="I146" s="59"/>
    </row>
    <row r="147" spans="1:9" ht="13.5" thickBot="1">
      <c r="A147" s="7" t="s">
        <v>23</v>
      </c>
      <c r="B147" s="9">
        <v>43209</v>
      </c>
      <c r="C147" s="10">
        <v>38</v>
      </c>
      <c r="D147" s="11">
        <v>41866</v>
      </c>
      <c r="E147" s="11">
        <v>2958101</v>
      </c>
      <c r="F147" s="59"/>
      <c r="H147" s="59"/>
      <c r="I147" s="59"/>
    </row>
    <row r="148" spans="1:9" ht="13.5" thickBot="1">
      <c r="A148" s="7" t="s">
        <v>23</v>
      </c>
      <c r="B148" s="9">
        <v>43210</v>
      </c>
      <c r="C148" s="10">
        <v>38</v>
      </c>
      <c r="D148" s="11">
        <v>41866</v>
      </c>
      <c r="E148" s="11">
        <v>2958101</v>
      </c>
      <c r="F148" s="59"/>
      <c r="H148" s="59"/>
      <c r="I148" s="59"/>
    </row>
    <row r="149" spans="1:9" ht="13.5" thickBot="1">
      <c r="A149" s="7" t="s">
        <v>23</v>
      </c>
      <c r="B149" s="9">
        <v>43211</v>
      </c>
      <c r="C149" s="10">
        <v>38</v>
      </c>
      <c r="D149" s="11">
        <v>41866</v>
      </c>
      <c r="E149" s="11">
        <v>2958101</v>
      </c>
      <c r="F149" s="59"/>
      <c r="H149" s="59"/>
      <c r="I149" s="59"/>
    </row>
    <row r="150" spans="1:9" ht="13.5" thickBot="1">
      <c r="A150" s="7" t="s">
        <v>23</v>
      </c>
      <c r="B150" s="9">
        <v>43212</v>
      </c>
      <c r="C150" s="10">
        <v>38</v>
      </c>
      <c r="D150" s="11">
        <v>41866</v>
      </c>
      <c r="E150" s="11">
        <v>2958101</v>
      </c>
      <c r="F150" s="59"/>
      <c r="H150" s="59"/>
      <c r="I150" s="59"/>
    </row>
    <row r="151" spans="1:9" ht="13.5" thickBot="1">
      <c r="A151" s="7" t="s">
        <v>23</v>
      </c>
      <c r="B151" s="9">
        <v>43213</v>
      </c>
      <c r="C151" s="10">
        <v>38</v>
      </c>
      <c r="D151" s="11">
        <v>41866</v>
      </c>
      <c r="E151" s="11">
        <v>2958101</v>
      </c>
      <c r="F151" s="59"/>
      <c r="H151" s="59"/>
      <c r="I151" s="59"/>
    </row>
    <row r="152" spans="1:9" ht="13.5" thickBot="1">
      <c r="A152" s="7" t="s">
        <v>23</v>
      </c>
      <c r="B152" s="9">
        <v>43214</v>
      </c>
      <c r="C152" s="10">
        <v>38</v>
      </c>
      <c r="D152" s="11">
        <v>41866</v>
      </c>
      <c r="E152" s="11">
        <v>2958101</v>
      </c>
      <c r="F152" s="59"/>
      <c r="H152" s="59"/>
      <c r="I152" s="59"/>
    </row>
    <row r="153" spans="1:9" ht="13.5" thickBot="1">
      <c r="A153" s="7" t="s">
        <v>23</v>
      </c>
      <c r="B153" s="9">
        <v>43215</v>
      </c>
      <c r="C153" s="10">
        <v>38</v>
      </c>
      <c r="D153" s="11">
        <v>41866</v>
      </c>
      <c r="E153" s="11">
        <v>2958101</v>
      </c>
      <c r="F153" s="59"/>
      <c r="H153" s="59"/>
      <c r="I153" s="59"/>
    </row>
    <row r="154" spans="1:9" ht="13.5" thickBot="1">
      <c r="A154" s="7" t="s">
        <v>23</v>
      </c>
      <c r="B154" s="9">
        <v>43216</v>
      </c>
      <c r="C154" s="10">
        <v>38</v>
      </c>
      <c r="D154" s="11">
        <v>41866</v>
      </c>
      <c r="E154" s="11">
        <v>2958101</v>
      </c>
      <c r="F154" s="59"/>
      <c r="H154" s="59"/>
      <c r="I154" s="59"/>
    </row>
    <row r="155" spans="1:9" ht="13.5" thickBot="1">
      <c r="A155" s="7" t="s">
        <v>23</v>
      </c>
      <c r="B155" s="9">
        <v>43217</v>
      </c>
      <c r="C155" s="10">
        <v>38</v>
      </c>
      <c r="D155" s="11">
        <v>41866</v>
      </c>
      <c r="E155" s="11">
        <v>2958101</v>
      </c>
      <c r="F155" s="59"/>
      <c r="H155" s="59"/>
      <c r="I155" s="59"/>
    </row>
    <row r="156" spans="1:9" ht="13.5" thickBot="1">
      <c r="A156" s="7" t="s">
        <v>23</v>
      </c>
      <c r="B156" s="9">
        <v>43218</v>
      </c>
      <c r="C156" s="10">
        <v>38</v>
      </c>
      <c r="D156" s="11">
        <v>41866</v>
      </c>
      <c r="E156" s="11">
        <v>2958101</v>
      </c>
      <c r="F156" s="59"/>
      <c r="H156" s="59"/>
      <c r="I156" s="59"/>
    </row>
    <row r="157" spans="1:9" ht="13.5" thickBot="1">
      <c r="A157" s="7" t="s">
        <v>23</v>
      </c>
      <c r="B157" s="9">
        <v>43219</v>
      </c>
      <c r="C157" s="10">
        <v>38</v>
      </c>
      <c r="D157" s="11">
        <v>41866</v>
      </c>
      <c r="E157" s="11">
        <v>2958101</v>
      </c>
      <c r="F157" s="59"/>
      <c r="H157" s="59"/>
      <c r="I157" s="59"/>
    </row>
    <row r="158" spans="1:9" ht="13.5" thickBot="1">
      <c r="A158" s="7" t="s">
        <v>23</v>
      </c>
      <c r="B158" s="9">
        <v>43220</v>
      </c>
      <c r="C158" s="10">
        <v>38</v>
      </c>
      <c r="D158" s="11">
        <v>41866</v>
      </c>
      <c r="E158" s="11">
        <v>2958101</v>
      </c>
      <c r="F158" s="59"/>
      <c r="H158" s="59"/>
      <c r="I158" s="59"/>
    </row>
    <row r="159" spans="1:9" ht="13.5" thickBot="1">
      <c r="A159" s="7" t="s">
        <v>24</v>
      </c>
      <c r="B159" s="9">
        <v>43191</v>
      </c>
      <c r="C159" s="10">
        <v>95</v>
      </c>
      <c r="D159" s="11">
        <v>42234</v>
      </c>
      <c r="E159" s="11">
        <v>2958101</v>
      </c>
      <c r="F159" s="59"/>
      <c r="H159" s="59"/>
      <c r="I159" s="59"/>
    </row>
    <row r="160" spans="1:9" ht="13.5" thickBot="1">
      <c r="A160" s="7" t="s">
        <v>24</v>
      </c>
      <c r="B160" s="9">
        <v>43192</v>
      </c>
      <c r="C160" s="10">
        <v>95</v>
      </c>
      <c r="D160" s="11">
        <v>42234</v>
      </c>
      <c r="E160" s="11">
        <v>2958101</v>
      </c>
      <c r="F160" s="59"/>
      <c r="H160" s="59"/>
      <c r="I160" s="59"/>
    </row>
    <row r="161" spans="1:9" ht="13.5" thickBot="1">
      <c r="A161" s="7" t="s">
        <v>24</v>
      </c>
      <c r="B161" s="9">
        <v>43193</v>
      </c>
      <c r="C161" s="10">
        <v>95</v>
      </c>
      <c r="D161" s="11">
        <v>42234</v>
      </c>
      <c r="E161" s="11">
        <v>2958101</v>
      </c>
      <c r="F161" s="59"/>
      <c r="H161" s="59"/>
      <c r="I161" s="59"/>
    </row>
    <row r="162" spans="1:9" ht="13.5" thickBot="1">
      <c r="A162" s="7" t="s">
        <v>24</v>
      </c>
      <c r="B162" s="9">
        <v>43194</v>
      </c>
      <c r="C162" s="10">
        <v>95</v>
      </c>
      <c r="D162" s="11">
        <v>42234</v>
      </c>
      <c r="E162" s="11">
        <v>2958101</v>
      </c>
      <c r="F162" s="59"/>
      <c r="H162" s="59"/>
      <c r="I162" s="59"/>
    </row>
    <row r="163" spans="1:9" ht="13.5" thickBot="1">
      <c r="A163" s="7" t="s">
        <v>24</v>
      </c>
      <c r="B163" s="9">
        <v>43195</v>
      </c>
      <c r="C163" s="10">
        <v>95</v>
      </c>
      <c r="D163" s="11">
        <v>42234</v>
      </c>
      <c r="E163" s="11">
        <v>2958101</v>
      </c>
      <c r="F163" s="59"/>
      <c r="H163" s="59"/>
      <c r="I163" s="59"/>
    </row>
    <row r="164" spans="1:9" ht="13.5" thickBot="1">
      <c r="A164" s="7" t="s">
        <v>24</v>
      </c>
      <c r="B164" s="9">
        <v>43196</v>
      </c>
      <c r="C164" s="10">
        <v>95</v>
      </c>
      <c r="D164" s="11">
        <v>42234</v>
      </c>
      <c r="E164" s="11">
        <v>2958101</v>
      </c>
      <c r="F164" s="59"/>
      <c r="H164" s="59"/>
      <c r="I164" s="59"/>
    </row>
    <row r="165" spans="1:9" ht="13.5" thickBot="1">
      <c r="A165" s="7" t="s">
        <v>24</v>
      </c>
      <c r="B165" s="9">
        <v>43197</v>
      </c>
      <c r="C165" s="10">
        <v>95</v>
      </c>
      <c r="D165" s="11">
        <v>42234</v>
      </c>
      <c r="E165" s="11">
        <v>2958101</v>
      </c>
      <c r="F165" s="59"/>
      <c r="H165" s="59"/>
      <c r="I165" s="59"/>
    </row>
    <row r="166" spans="1:9" ht="13.5" thickBot="1">
      <c r="A166" s="7" t="s">
        <v>24</v>
      </c>
      <c r="B166" s="9">
        <v>43198</v>
      </c>
      <c r="C166" s="10">
        <v>95</v>
      </c>
      <c r="D166" s="11">
        <v>42234</v>
      </c>
      <c r="E166" s="11">
        <v>2958101</v>
      </c>
      <c r="F166" s="59"/>
      <c r="H166" s="59"/>
      <c r="I166" s="59"/>
    </row>
    <row r="167" spans="1:9" ht="13.5" thickBot="1">
      <c r="A167" s="7" t="s">
        <v>24</v>
      </c>
      <c r="B167" s="9">
        <v>43199</v>
      </c>
      <c r="C167" s="10">
        <v>95</v>
      </c>
      <c r="D167" s="11">
        <v>42234</v>
      </c>
      <c r="E167" s="11">
        <v>2958101</v>
      </c>
      <c r="F167" s="59"/>
      <c r="H167" s="59"/>
      <c r="I167" s="59"/>
    </row>
    <row r="168" spans="1:9" ht="13.5" thickBot="1">
      <c r="A168" s="7" t="s">
        <v>24</v>
      </c>
      <c r="B168" s="9">
        <v>43200</v>
      </c>
      <c r="C168" s="10">
        <v>95</v>
      </c>
      <c r="D168" s="11">
        <v>42234</v>
      </c>
      <c r="E168" s="11">
        <v>2958101</v>
      </c>
      <c r="F168" s="59"/>
      <c r="H168" s="59"/>
      <c r="I168" s="59"/>
    </row>
    <row r="169" spans="1:9" ht="13.5" thickBot="1">
      <c r="A169" s="7" t="s">
        <v>24</v>
      </c>
      <c r="B169" s="9">
        <v>43201</v>
      </c>
      <c r="C169" s="10">
        <v>95</v>
      </c>
      <c r="D169" s="11">
        <v>42234</v>
      </c>
      <c r="E169" s="11">
        <v>2958101</v>
      </c>
      <c r="F169" s="59"/>
      <c r="H169" s="59"/>
      <c r="I169" s="59"/>
    </row>
    <row r="170" spans="1:9" ht="13.5" thickBot="1">
      <c r="A170" s="7" t="s">
        <v>24</v>
      </c>
      <c r="B170" s="9">
        <v>43202</v>
      </c>
      <c r="C170" s="10">
        <v>95</v>
      </c>
      <c r="D170" s="11">
        <v>42234</v>
      </c>
      <c r="E170" s="11">
        <v>2958101</v>
      </c>
      <c r="F170" s="59"/>
      <c r="H170" s="59"/>
      <c r="I170" s="59"/>
    </row>
    <row r="171" spans="1:9" ht="13.5" thickBot="1">
      <c r="A171" s="7" t="s">
        <v>24</v>
      </c>
      <c r="B171" s="9">
        <v>43203</v>
      </c>
      <c r="C171" s="10">
        <v>95</v>
      </c>
      <c r="D171" s="11">
        <v>42234</v>
      </c>
      <c r="E171" s="11">
        <v>2958101</v>
      </c>
      <c r="F171" s="59"/>
      <c r="H171" s="59"/>
      <c r="I171" s="59"/>
    </row>
    <row r="172" spans="1:9" ht="13.5" thickBot="1">
      <c r="A172" s="7" t="s">
        <v>24</v>
      </c>
      <c r="B172" s="9">
        <v>43204</v>
      </c>
      <c r="C172" s="10">
        <v>95</v>
      </c>
      <c r="D172" s="11">
        <v>42234</v>
      </c>
      <c r="E172" s="11">
        <v>2958101</v>
      </c>
      <c r="F172" s="59"/>
      <c r="H172" s="59"/>
      <c r="I172" s="59"/>
    </row>
    <row r="173" spans="1:9" ht="13.5" thickBot="1">
      <c r="A173" s="7" t="s">
        <v>24</v>
      </c>
      <c r="B173" s="9">
        <v>43205</v>
      </c>
      <c r="C173" s="10">
        <v>95</v>
      </c>
      <c r="D173" s="11">
        <v>42234</v>
      </c>
      <c r="E173" s="11">
        <v>2958101</v>
      </c>
      <c r="F173" s="59"/>
      <c r="H173" s="59"/>
      <c r="I173" s="59"/>
    </row>
    <row r="174" spans="1:9" ht="13.5" thickBot="1">
      <c r="A174" s="7" t="s">
        <v>24</v>
      </c>
      <c r="B174" s="9">
        <v>43206</v>
      </c>
      <c r="C174" s="10">
        <v>95</v>
      </c>
      <c r="D174" s="11">
        <v>42234</v>
      </c>
      <c r="E174" s="11">
        <v>2958101</v>
      </c>
      <c r="F174" s="59"/>
      <c r="H174" s="59"/>
      <c r="I174" s="59"/>
    </row>
    <row r="175" spans="1:9" ht="13.5" thickBot="1">
      <c r="A175" s="7" t="s">
        <v>24</v>
      </c>
      <c r="B175" s="9">
        <v>43207</v>
      </c>
      <c r="C175" s="10">
        <v>95</v>
      </c>
      <c r="D175" s="11">
        <v>42234</v>
      </c>
      <c r="E175" s="11">
        <v>2958101</v>
      </c>
      <c r="F175" s="59"/>
      <c r="H175" s="59"/>
      <c r="I175" s="59"/>
    </row>
    <row r="176" spans="1:9" ht="13.5" thickBot="1">
      <c r="A176" s="7" t="s">
        <v>24</v>
      </c>
      <c r="B176" s="9">
        <v>43208</v>
      </c>
      <c r="C176" s="10">
        <v>95</v>
      </c>
      <c r="D176" s="11">
        <v>42234</v>
      </c>
      <c r="E176" s="11">
        <v>2958101</v>
      </c>
      <c r="F176" s="59"/>
      <c r="H176" s="59"/>
      <c r="I176" s="59"/>
    </row>
    <row r="177" spans="1:9" ht="13.5" thickBot="1">
      <c r="A177" s="7" t="s">
        <v>24</v>
      </c>
      <c r="B177" s="9">
        <v>43209</v>
      </c>
      <c r="C177" s="10">
        <v>95</v>
      </c>
      <c r="D177" s="11">
        <v>42234</v>
      </c>
      <c r="E177" s="11">
        <v>2958101</v>
      </c>
      <c r="F177" s="59"/>
      <c r="H177" s="59"/>
      <c r="I177" s="59"/>
    </row>
    <row r="178" spans="1:9" ht="13.5" thickBot="1">
      <c r="A178" s="7" t="s">
        <v>24</v>
      </c>
      <c r="B178" s="9">
        <v>43210</v>
      </c>
      <c r="C178" s="10">
        <v>95</v>
      </c>
      <c r="D178" s="11">
        <v>42234</v>
      </c>
      <c r="E178" s="11">
        <v>2958101</v>
      </c>
      <c r="F178" s="59"/>
      <c r="H178" s="59"/>
      <c r="I178" s="59"/>
    </row>
    <row r="179" spans="1:9" ht="13.5" thickBot="1">
      <c r="A179" s="7" t="s">
        <v>24</v>
      </c>
      <c r="B179" s="9">
        <v>43211</v>
      </c>
      <c r="C179" s="10">
        <v>95</v>
      </c>
      <c r="D179" s="11">
        <v>42234</v>
      </c>
      <c r="E179" s="11">
        <v>2958101</v>
      </c>
      <c r="F179" s="59"/>
      <c r="H179" s="59"/>
      <c r="I179" s="59"/>
    </row>
    <row r="180" spans="1:9" ht="13.5" thickBot="1">
      <c r="A180" s="7" t="s">
        <v>24</v>
      </c>
      <c r="B180" s="9">
        <v>43212</v>
      </c>
      <c r="C180" s="10">
        <v>95</v>
      </c>
      <c r="D180" s="11">
        <v>42234</v>
      </c>
      <c r="E180" s="11">
        <v>2958101</v>
      </c>
      <c r="F180" s="59"/>
      <c r="H180" s="59"/>
      <c r="I180" s="59"/>
    </row>
    <row r="181" spans="1:9" ht="13.5" thickBot="1">
      <c r="A181" s="7" t="s">
        <v>24</v>
      </c>
      <c r="B181" s="9">
        <v>43213</v>
      </c>
      <c r="C181" s="10">
        <v>95</v>
      </c>
      <c r="D181" s="11">
        <v>42234</v>
      </c>
      <c r="E181" s="11">
        <v>2958101</v>
      </c>
      <c r="F181" s="59"/>
      <c r="H181" s="59"/>
      <c r="I181" s="59"/>
    </row>
    <row r="182" spans="1:9" ht="13.5" thickBot="1">
      <c r="A182" s="7" t="s">
        <v>24</v>
      </c>
      <c r="B182" s="9">
        <v>43214</v>
      </c>
      <c r="C182" s="10">
        <v>95</v>
      </c>
      <c r="D182" s="11">
        <v>42234</v>
      </c>
      <c r="E182" s="11">
        <v>2958101</v>
      </c>
      <c r="F182" s="59"/>
      <c r="H182" s="59"/>
      <c r="I182" s="59"/>
    </row>
    <row r="183" spans="1:9" ht="13.5" thickBot="1">
      <c r="A183" s="7" t="s">
        <v>24</v>
      </c>
      <c r="B183" s="9">
        <v>43215</v>
      </c>
      <c r="C183" s="10">
        <v>95</v>
      </c>
      <c r="D183" s="11">
        <v>42234</v>
      </c>
      <c r="E183" s="11">
        <v>2958101</v>
      </c>
      <c r="F183" s="59"/>
      <c r="H183" s="59"/>
      <c r="I183" s="59"/>
    </row>
    <row r="184" spans="1:9" ht="13.5" thickBot="1">
      <c r="A184" s="7" t="s">
        <v>24</v>
      </c>
      <c r="B184" s="9">
        <v>43216</v>
      </c>
      <c r="C184" s="10">
        <v>95</v>
      </c>
      <c r="D184" s="11">
        <v>42234</v>
      </c>
      <c r="E184" s="11">
        <v>2958101</v>
      </c>
      <c r="F184" s="59"/>
      <c r="H184" s="59"/>
      <c r="I184" s="59"/>
    </row>
    <row r="185" spans="1:9" ht="13.5" thickBot="1">
      <c r="A185" s="7" t="s">
        <v>24</v>
      </c>
      <c r="B185" s="9">
        <v>43217</v>
      </c>
      <c r="C185" s="10">
        <v>95</v>
      </c>
      <c r="D185" s="11">
        <v>42234</v>
      </c>
      <c r="E185" s="11">
        <v>2958101</v>
      </c>
      <c r="F185" s="59"/>
      <c r="H185" s="59"/>
      <c r="I185" s="59"/>
    </row>
    <row r="186" spans="1:9" ht="13.5" thickBot="1">
      <c r="A186" s="7" t="s">
        <v>24</v>
      </c>
      <c r="B186" s="9">
        <v>43218</v>
      </c>
      <c r="C186" s="10">
        <v>95</v>
      </c>
      <c r="D186" s="11">
        <v>42234</v>
      </c>
      <c r="E186" s="11">
        <v>2958101</v>
      </c>
      <c r="F186" s="59"/>
      <c r="H186" s="59"/>
      <c r="I186" s="59"/>
    </row>
    <row r="187" spans="1:9" ht="13.5" thickBot="1">
      <c r="A187" s="7" t="s">
        <v>24</v>
      </c>
      <c r="B187" s="9">
        <v>43219</v>
      </c>
      <c r="C187" s="10">
        <v>95</v>
      </c>
      <c r="D187" s="11">
        <v>42234</v>
      </c>
      <c r="E187" s="11">
        <v>2958101</v>
      </c>
      <c r="F187" s="59"/>
      <c r="H187" s="59"/>
      <c r="I187" s="59"/>
    </row>
    <row r="188" spans="1:9" ht="13.5" thickBot="1">
      <c r="A188" s="7" t="s">
        <v>24</v>
      </c>
      <c r="B188" s="9">
        <v>43220</v>
      </c>
      <c r="C188" s="10">
        <v>95</v>
      </c>
      <c r="D188" s="11">
        <v>42234</v>
      </c>
      <c r="E188" s="11">
        <v>2958101</v>
      </c>
      <c r="F188" s="59"/>
      <c r="H188" s="59"/>
      <c r="I188" s="59"/>
    </row>
    <row r="189" spans="1:9" ht="13.5" thickBot="1">
      <c r="A189" s="7" t="s">
        <v>25</v>
      </c>
      <c r="B189" s="9">
        <v>43191</v>
      </c>
      <c r="C189" s="10">
        <v>22</v>
      </c>
      <c r="D189" s="11">
        <v>41851</v>
      </c>
      <c r="E189" s="11">
        <v>2958101</v>
      </c>
      <c r="F189" s="59"/>
      <c r="H189" s="59"/>
      <c r="I189" s="59"/>
    </row>
    <row r="190" spans="1:9" ht="13.5" thickBot="1">
      <c r="A190" s="7" t="s">
        <v>25</v>
      </c>
      <c r="B190" s="9">
        <v>43192</v>
      </c>
      <c r="C190" s="10">
        <v>22</v>
      </c>
      <c r="D190" s="11">
        <v>41851</v>
      </c>
      <c r="E190" s="11">
        <v>2958101</v>
      </c>
      <c r="F190" s="59"/>
      <c r="H190" s="59"/>
      <c r="I190" s="59"/>
    </row>
    <row r="191" spans="1:9" ht="13.5" thickBot="1">
      <c r="A191" s="7" t="s">
        <v>25</v>
      </c>
      <c r="B191" s="9">
        <v>43193</v>
      </c>
      <c r="C191" s="10">
        <v>22</v>
      </c>
      <c r="D191" s="11">
        <v>41851</v>
      </c>
      <c r="E191" s="11">
        <v>2958101</v>
      </c>
      <c r="F191" s="59"/>
      <c r="H191" s="59"/>
      <c r="I191" s="59"/>
    </row>
    <row r="192" spans="1:9" ht="13.5" thickBot="1">
      <c r="A192" s="7" t="s">
        <v>25</v>
      </c>
      <c r="B192" s="9">
        <v>43194</v>
      </c>
      <c r="C192" s="10">
        <v>22</v>
      </c>
      <c r="D192" s="11">
        <v>41851</v>
      </c>
      <c r="E192" s="11">
        <v>2958101</v>
      </c>
      <c r="F192" s="59"/>
      <c r="H192" s="59"/>
      <c r="I192" s="59"/>
    </row>
    <row r="193" spans="1:9" ht="13.5" thickBot="1">
      <c r="A193" s="7" t="s">
        <v>25</v>
      </c>
      <c r="B193" s="9">
        <v>43195</v>
      </c>
      <c r="C193" s="10">
        <v>22</v>
      </c>
      <c r="D193" s="11">
        <v>41851</v>
      </c>
      <c r="E193" s="11">
        <v>2958101</v>
      </c>
      <c r="F193" s="59"/>
      <c r="H193" s="59"/>
      <c r="I193" s="59"/>
    </row>
    <row r="194" spans="1:9" ht="13.5" thickBot="1">
      <c r="A194" s="7" t="s">
        <v>25</v>
      </c>
      <c r="B194" s="9">
        <v>43196</v>
      </c>
      <c r="C194" s="10">
        <v>22</v>
      </c>
      <c r="D194" s="11">
        <v>41851</v>
      </c>
      <c r="E194" s="11">
        <v>2958101</v>
      </c>
      <c r="F194" s="59"/>
      <c r="H194" s="59"/>
      <c r="I194" s="59"/>
    </row>
    <row r="195" spans="1:9" ht="13.5" thickBot="1">
      <c r="A195" s="7" t="s">
        <v>25</v>
      </c>
      <c r="B195" s="9">
        <v>43197</v>
      </c>
      <c r="C195" s="10">
        <v>22</v>
      </c>
      <c r="D195" s="11">
        <v>41851</v>
      </c>
      <c r="E195" s="11">
        <v>2958101</v>
      </c>
      <c r="F195" s="59"/>
      <c r="H195" s="59"/>
      <c r="I195" s="59"/>
    </row>
    <row r="196" spans="1:9" ht="13.5" thickBot="1">
      <c r="A196" s="7" t="s">
        <v>25</v>
      </c>
      <c r="B196" s="9">
        <v>43198</v>
      </c>
      <c r="C196" s="10">
        <v>22</v>
      </c>
      <c r="D196" s="11">
        <v>41851</v>
      </c>
      <c r="E196" s="11">
        <v>2958101</v>
      </c>
      <c r="F196" s="59"/>
      <c r="H196" s="59"/>
      <c r="I196" s="59"/>
    </row>
    <row r="197" spans="1:9" ht="13.5" thickBot="1">
      <c r="A197" s="7" t="s">
        <v>25</v>
      </c>
      <c r="B197" s="9">
        <v>43199</v>
      </c>
      <c r="C197" s="10">
        <v>22</v>
      </c>
      <c r="D197" s="11">
        <v>41851</v>
      </c>
      <c r="E197" s="11">
        <v>2958101</v>
      </c>
      <c r="F197" s="59"/>
      <c r="H197" s="59"/>
      <c r="I197" s="59"/>
    </row>
    <row r="198" spans="1:9" ht="13.5" thickBot="1">
      <c r="A198" s="7" t="s">
        <v>25</v>
      </c>
      <c r="B198" s="9">
        <v>43200</v>
      </c>
      <c r="C198" s="10">
        <v>22</v>
      </c>
      <c r="D198" s="11">
        <v>41851</v>
      </c>
      <c r="E198" s="11">
        <v>2958101</v>
      </c>
      <c r="F198" s="59"/>
      <c r="H198" s="59"/>
      <c r="I198" s="59"/>
    </row>
    <row r="199" spans="1:9" ht="13.5" thickBot="1">
      <c r="A199" s="7" t="s">
        <v>25</v>
      </c>
      <c r="B199" s="9">
        <v>43201</v>
      </c>
      <c r="C199" s="10">
        <v>22</v>
      </c>
      <c r="D199" s="11">
        <v>41851</v>
      </c>
      <c r="E199" s="11">
        <v>2958101</v>
      </c>
      <c r="F199" s="59"/>
      <c r="H199" s="59"/>
      <c r="I199" s="59"/>
    </row>
    <row r="200" spans="1:9" ht="13.5" thickBot="1">
      <c r="A200" s="7" t="s">
        <v>25</v>
      </c>
      <c r="B200" s="9">
        <v>43202</v>
      </c>
      <c r="C200" s="10">
        <v>22</v>
      </c>
      <c r="D200" s="11">
        <v>41851</v>
      </c>
      <c r="E200" s="11">
        <v>2958101</v>
      </c>
      <c r="F200" s="59"/>
      <c r="H200" s="59"/>
      <c r="I200" s="59"/>
    </row>
    <row r="201" spans="1:9" ht="13.5" thickBot="1">
      <c r="A201" s="7" t="s">
        <v>25</v>
      </c>
      <c r="B201" s="9">
        <v>43203</v>
      </c>
      <c r="C201" s="10">
        <v>22</v>
      </c>
      <c r="D201" s="11">
        <v>41851</v>
      </c>
      <c r="E201" s="11">
        <v>2958101</v>
      </c>
      <c r="F201" s="59"/>
      <c r="H201" s="59"/>
      <c r="I201" s="59"/>
    </row>
    <row r="202" spans="1:9" ht="13.5" thickBot="1">
      <c r="A202" s="7" t="s">
        <v>25</v>
      </c>
      <c r="B202" s="9">
        <v>43204</v>
      </c>
      <c r="C202" s="10">
        <v>22</v>
      </c>
      <c r="D202" s="11">
        <v>41851</v>
      </c>
      <c r="E202" s="11">
        <v>2958101</v>
      </c>
      <c r="F202" s="59"/>
      <c r="H202" s="59"/>
      <c r="I202" s="59"/>
    </row>
    <row r="203" spans="1:9" ht="13.5" thickBot="1">
      <c r="A203" s="7" t="s">
        <v>25</v>
      </c>
      <c r="B203" s="9">
        <v>43205</v>
      </c>
      <c r="C203" s="10">
        <v>22</v>
      </c>
      <c r="D203" s="11">
        <v>41851</v>
      </c>
      <c r="E203" s="11">
        <v>2958101</v>
      </c>
      <c r="F203" s="59"/>
      <c r="H203" s="59"/>
      <c r="I203" s="59"/>
    </row>
    <row r="204" spans="1:9" ht="13.5" thickBot="1">
      <c r="A204" s="7" t="s">
        <v>25</v>
      </c>
      <c r="B204" s="9">
        <v>43206</v>
      </c>
      <c r="C204" s="10">
        <v>22</v>
      </c>
      <c r="D204" s="11">
        <v>41851</v>
      </c>
      <c r="E204" s="11">
        <v>2958101</v>
      </c>
      <c r="F204" s="59"/>
      <c r="H204" s="59"/>
      <c r="I204" s="59"/>
    </row>
    <row r="205" spans="1:9" ht="13.5" thickBot="1">
      <c r="A205" s="7" t="s">
        <v>25</v>
      </c>
      <c r="B205" s="9">
        <v>43207</v>
      </c>
      <c r="C205" s="10">
        <v>22</v>
      </c>
      <c r="D205" s="11">
        <v>41851</v>
      </c>
      <c r="E205" s="11">
        <v>2958101</v>
      </c>
      <c r="F205" s="59"/>
      <c r="H205" s="59"/>
      <c r="I205" s="59"/>
    </row>
    <row r="206" spans="1:9" ht="13.5" thickBot="1">
      <c r="A206" s="7" t="s">
        <v>25</v>
      </c>
      <c r="B206" s="9">
        <v>43208</v>
      </c>
      <c r="C206" s="10">
        <v>22</v>
      </c>
      <c r="D206" s="11">
        <v>41851</v>
      </c>
      <c r="E206" s="11">
        <v>2958101</v>
      </c>
      <c r="F206" s="59"/>
      <c r="H206" s="59"/>
      <c r="I206" s="59"/>
    </row>
    <row r="207" spans="1:9" ht="13.5" thickBot="1">
      <c r="A207" s="7" t="s">
        <v>25</v>
      </c>
      <c r="B207" s="9">
        <v>43209</v>
      </c>
      <c r="C207" s="10">
        <v>22</v>
      </c>
      <c r="D207" s="11">
        <v>41851</v>
      </c>
      <c r="E207" s="11">
        <v>2958101</v>
      </c>
      <c r="F207" s="59"/>
      <c r="H207" s="59"/>
      <c r="I207" s="59"/>
    </row>
    <row r="208" spans="1:9" ht="13.5" thickBot="1">
      <c r="A208" s="7" t="s">
        <v>25</v>
      </c>
      <c r="B208" s="9">
        <v>43210</v>
      </c>
      <c r="C208" s="10">
        <v>22</v>
      </c>
      <c r="D208" s="11">
        <v>41851</v>
      </c>
      <c r="E208" s="11">
        <v>2958101</v>
      </c>
      <c r="F208" s="59"/>
      <c r="H208" s="59"/>
      <c r="I208" s="59"/>
    </row>
    <row r="209" spans="1:9" ht="13.5" thickBot="1">
      <c r="A209" s="7" t="s">
        <v>25</v>
      </c>
      <c r="B209" s="9">
        <v>43211</v>
      </c>
      <c r="C209" s="10">
        <v>22</v>
      </c>
      <c r="D209" s="11">
        <v>41851</v>
      </c>
      <c r="E209" s="11">
        <v>2958101</v>
      </c>
      <c r="F209" s="59"/>
      <c r="H209" s="59"/>
      <c r="I209" s="59"/>
    </row>
    <row r="210" spans="1:9" ht="13.5" thickBot="1">
      <c r="A210" s="7" t="s">
        <v>25</v>
      </c>
      <c r="B210" s="9">
        <v>43212</v>
      </c>
      <c r="C210" s="10">
        <v>22</v>
      </c>
      <c r="D210" s="11">
        <v>41851</v>
      </c>
      <c r="E210" s="11">
        <v>2958101</v>
      </c>
      <c r="F210" s="59"/>
      <c r="H210" s="59"/>
      <c r="I210" s="59"/>
    </row>
    <row r="211" spans="1:9" ht="13.5" thickBot="1">
      <c r="A211" s="7" t="s">
        <v>25</v>
      </c>
      <c r="B211" s="9">
        <v>43213</v>
      </c>
      <c r="C211" s="10">
        <v>22</v>
      </c>
      <c r="D211" s="11">
        <v>41851</v>
      </c>
      <c r="E211" s="11">
        <v>2958101</v>
      </c>
      <c r="F211" s="59"/>
      <c r="H211" s="59"/>
      <c r="I211" s="59"/>
    </row>
    <row r="212" spans="1:9" ht="13.5" thickBot="1">
      <c r="A212" s="7" t="s">
        <v>25</v>
      </c>
      <c r="B212" s="9">
        <v>43214</v>
      </c>
      <c r="C212" s="10">
        <v>22</v>
      </c>
      <c r="D212" s="11">
        <v>41851</v>
      </c>
      <c r="E212" s="11">
        <v>2958101</v>
      </c>
      <c r="F212" s="59"/>
      <c r="H212" s="59"/>
      <c r="I212" s="59"/>
    </row>
    <row r="213" spans="1:9" ht="13.5" thickBot="1">
      <c r="A213" s="7" t="s">
        <v>25</v>
      </c>
      <c r="B213" s="9">
        <v>43215</v>
      </c>
      <c r="C213" s="10">
        <v>22</v>
      </c>
      <c r="D213" s="11">
        <v>41851</v>
      </c>
      <c r="E213" s="11">
        <v>2958101</v>
      </c>
      <c r="F213" s="59"/>
      <c r="H213" s="59"/>
      <c r="I213" s="59"/>
    </row>
    <row r="214" spans="1:9" ht="13.5" thickBot="1">
      <c r="A214" s="7" t="s">
        <v>25</v>
      </c>
      <c r="B214" s="9">
        <v>43216</v>
      </c>
      <c r="C214" s="10">
        <v>22</v>
      </c>
      <c r="D214" s="11">
        <v>41851</v>
      </c>
      <c r="E214" s="11">
        <v>2958101</v>
      </c>
      <c r="F214" s="59"/>
      <c r="H214" s="59"/>
      <c r="I214" s="59"/>
    </row>
    <row r="215" spans="1:9" ht="13.5" thickBot="1">
      <c r="A215" s="7" t="s">
        <v>25</v>
      </c>
      <c r="B215" s="9">
        <v>43217</v>
      </c>
      <c r="C215" s="10">
        <v>22</v>
      </c>
      <c r="D215" s="11">
        <v>41851</v>
      </c>
      <c r="E215" s="11">
        <v>2958101</v>
      </c>
      <c r="F215" s="59"/>
      <c r="H215" s="59"/>
      <c r="I215" s="59"/>
    </row>
    <row r="216" spans="1:9" ht="13.5" thickBot="1">
      <c r="A216" s="7" t="s">
        <v>25</v>
      </c>
      <c r="B216" s="9">
        <v>43218</v>
      </c>
      <c r="C216" s="10">
        <v>22</v>
      </c>
      <c r="D216" s="11">
        <v>41851</v>
      </c>
      <c r="E216" s="11">
        <v>2958101</v>
      </c>
      <c r="F216" s="59"/>
      <c r="H216" s="59"/>
      <c r="I216" s="59"/>
    </row>
    <row r="217" spans="1:9" ht="13.5" thickBot="1">
      <c r="A217" s="7" t="s">
        <v>25</v>
      </c>
      <c r="B217" s="9">
        <v>43219</v>
      </c>
      <c r="C217" s="10">
        <v>22</v>
      </c>
      <c r="D217" s="11">
        <v>41851</v>
      </c>
      <c r="E217" s="11">
        <v>2958101</v>
      </c>
      <c r="F217" s="59"/>
      <c r="H217" s="59"/>
      <c r="I217" s="59"/>
    </row>
    <row r="218" spans="1:9" ht="13.5" thickBot="1">
      <c r="A218" s="7" t="s">
        <v>25</v>
      </c>
      <c r="B218" s="9">
        <v>43220</v>
      </c>
      <c r="C218" s="10">
        <v>22</v>
      </c>
      <c r="D218" s="11">
        <v>41851</v>
      </c>
      <c r="E218" s="11">
        <v>2958101</v>
      </c>
      <c r="F218" s="59"/>
      <c r="H218" s="59"/>
      <c r="I218" s="59"/>
    </row>
    <row r="219" spans="1:9" ht="13.5" thickBot="1">
      <c r="A219" s="7" t="s">
        <v>26</v>
      </c>
      <c r="B219" s="9">
        <v>43191</v>
      </c>
      <c r="C219" s="10">
        <v>7</v>
      </c>
      <c r="D219" s="11">
        <v>42684</v>
      </c>
      <c r="E219" s="11">
        <v>2958101</v>
      </c>
      <c r="F219" s="59"/>
      <c r="H219" s="59"/>
      <c r="I219" s="59"/>
    </row>
    <row r="220" spans="1:9" ht="13.5" thickBot="1">
      <c r="A220" s="7" t="s">
        <v>26</v>
      </c>
      <c r="B220" s="9">
        <v>43192</v>
      </c>
      <c r="C220" s="10">
        <v>7</v>
      </c>
      <c r="D220" s="11">
        <v>42684</v>
      </c>
      <c r="E220" s="11">
        <v>2958101</v>
      </c>
      <c r="F220" s="59"/>
      <c r="H220" s="59"/>
      <c r="I220" s="59"/>
    </row>
    <row r="221" spans="1:9" ht="13.5" thickBot="1">
      <c r="A221" s="7" t="s">
        <v>26</v>
      </c>
      <c r="B221" s="9">
        <v>43193</v>
      </c>
      <c r="C221" s="10">
        <v>7</v>
      </c>
      <c r="D221" s="11">
        <v>42684</v>
      </c>
      <c r="E221" s="11">
        <v>2958101</v>
      </c>
      <c r="F221" s="59"/>
      <c r="H221" s="59"/>
      <c r="I221" s="59"/>
    </row>
    <row r="222" spans="1:9" ht="13.5" thickBot="1">
      <c r="A222" s="7" t="s">
        <v>26</v>
      </c>
      <c r="B222" s="9">
        <v>43194</v>
      </c>
      <c r="C222" s="10">
        <v>7</v>
      </c>
      <c r="D222" s="11">
        <v>42684</v>
      </c>
      <c r="E222" s="11">
        <v>2958101</v>
      </c>
      <c r="F222" s="59"/>
      <c r="H222" s="59"/>
      <c r="I222" s="59"/>
    </row>
    <row r="223" spans="1:9" ht="13.5" thickBot="1">
      <c r="A223" s="7" t="s">
        <v>26</v>
      </c>
      <c r="B223" s="9">
        <v>43195</v>
      </c>
      <c r="C223" s="10">
        <v>7</v>
      </c>
      <c r="D223" s="11">
        <v>42684</v>
      </c>
      <c r="E223" s="11">
        <v>2958101</v>
      </c>
      <c r="F223" s="59"/>
      <c r="H223" s="59"/>
      <c r="I223" s="59"/>
    </row>
    <row r="224" spans="1:9" ht="13.5" thickBot="1">
      <c r="A224" s="7" t="s">
        <v>26</v>
      </c>
      <c r="B224" s="9">
        <v>43196</v>
      </c>
      <c r="C224" s="10">
        <v>7</v>
      </c>
      <c r="D224" s="11">
        <v>42684</v>
      </c>
      <c r="E224" s="11">
        <v>2958101</v>
      </c>
      <c r="F224" s="59"/>
      <c r="H224" s="59"/>
      <c r="I224" s="59"/>
    </row>
    <row r="225" spans="1:9" ht="13.5" thickBot="1">
      <c r="A225" s="7" t="s">
        <v>26</v>
      </c>
      <c r="B225" s="9">
        <v>43197</v>
      </c>
      <c r="C225" s="10">
        <v>7</v>
      </c>
      <c r="D225" s="11">
        <v>42684</v>
      </c>
      <c r="E225" s="11">
        <v>2958101</v>
      </c>
      <c r="F225" s="59"/>
      <c r="H225" s="59"/>
      <c r="I225" s="59"/>
    </row>
    <row r="226" spans="1:9" ht="13.5" thickBot="1">
      <c r="A226" s="7" t="s">
        <v>26</v>
      </c>
      <c r="B226" s="9">
        <v>43198</v>
      </c>
      <c r="C226" s="10">
        <v>7</v>
      </c>
      <c r="D226" s="11">
        <v>42684</v>
      </c>
      <c r="E226" s="11">
        <v>2958101</v>
      </c>
      <c r="F226" s="59"/>
      <c r="H226" s="59"/>
      <c r="I226" s="59"/>
    </row>
    <row r="227" spans="1:9" ht="13.5" thickBot="1">
      <c r="A227" s="7" t="s">
        <v>26</v>
      </c>
      <c r="B227" s="9">
        <v>43199</v>
      </c>
      <c r="C227" s="10">
        <v>7</v>
      </c>
      <c r="D227" s="11">
        <v>42684</v>
      </c>
      <c r="E227" s="11">
        <v>2958101</v>
      </c>
      <c r="F227" s="59"/>
      <c r="H227" s="59"/>
      <c r="I227" s="59"/>
    </row>
    <row r="228" spans="1:9" ht="13.5" thickBot="1">
      <c r="A228" s="7" t="s">
        <v>26</v>
      </c>
      <c r="B228" s="9">
        <v>43200</v>
      </c>
      <c r="C228" s="10">
        <v>7</v>
      </c>
      <c r="D228" s="11">
        <v>42684</v>
      </c>
      <c r="E228" s="11">
        <v>2958101</v>
      </c>
      <c r="F228" s="59"/>
      <c r="H228" s="59"/>
      <c r="I228" s="59"/>
    </row>
    <row r="229" spans="1:9" ht="13.5" thickBot="1">
      <c r="A229" s="7" t="s">
        <v>26</v>
      </c>
      <c r="B229" s="9">
        <v>43201</v>
      </c>
      <c r="C229" s="10">
        <v>7</v>
      </c>
      <c r="D229" s="11">
        <v>42684</v>
      </c>
      <c r="E229" s="11">
        <v>2958101</v>
      </c>
      <c r="F229" s="59"/>
      <c r="H229" s="59"/>
      <c r="I229" s="59"/>
    </row>
    <row r="230" spans="1:9" ht="13.5" thickBot="1">
      <c r="A230" s="7" t="s">
        <v>26</v>
      </c>
      <c r="B230" s="9">
        <v>43202</v>
      </c>
      <c r="C230" s="10">
        <v>7</v>
      </c>
      <c r="D230" s="11">
        <v>42684</v>
      </c>
      <c r="E230" s="11">
        <v>2958101</v>
      </c>
      <c r="F230" s="59"/>
      <c r="H230" s="59"/>
      <c r="I230" s="59"/>
    </row>
    <row r="231" spans="1:9" ht="13.5" thickBot="1">
      <c r="A231" s="7" t="s">
        <v>26</v>
      </c>
      <c r="B231" s="9">
        <v>43203</v>
      </c>
      <c r="C231" s="10">
        <v>7</v>
      </c>
      <c r="D231" s="11">
        <v>42684</v>
      </c>
      <c r="E231" s="11">
        <v>2958101</v>
      </c>
      <c r="F231" s="59"/>
      <c r="H231" s="59"/>
      <c r="I231" s="59"/>
    </row>
    <row r="232" spans="1:9" ht="13.5" thickBot="1">
      <c r="A232" s="7" t="s">
        <v>26</v>
      </c>
      <c r="B232" s="9">
        <v>43204</v>
      </c>
      <c r="C232" s="10">
        <v>7</v>
      </c>
      <c r="D232" s="11">
        <v>42684</v>
      </c>
      <c r="E232" s="11">
        <v>2958101</v>
      </c>
      <c r="F232" s="59"/>
      <c r="H232" s="59"/>
      <c r="I232" s="59"/>
    </row>
    <row r="233" spans="1:9" ht="13.5" thickBot="1">
      <c r="A233" s="7" t="s">
        <v>26</v>
      </c>
      <c r="B233" s="9">
        <v>43205</v>
      </c>
      <c r="C233" s="10">
        <v>7</v>
      </c>
      <c r="D233" s="11">
        <v>42684</v>
      </c>
      <c r="E233" s="11">
        <v>2958101</v>
      </c>
      <c r="F233" s="59"/>
      <c r="H233" s="59"/>
      <c r="I233" s="59"/>
    </row>
    <row r="234" spans="1:9" ht="13.5" thickBot="1">
      <c r="A234" s="7" t="s">
        <v>26</v>
      </c>
      <c r="B234" s="9">
        <v>43206</v>
      </c>
      <c r="C234" s="10">
        <v>7</v>
      </c>
      <c r="D234" s="11">
        <v>42684</v>
      </c>
      <c r="E234" s="11">
        <v>2958101</v>
      </c>
      <c r="F234" s="59"/>
      <c r="H234" s="59"/>
      <c r="I234" s="59"/>
    </row>
    <row r="235" spans="1:9" ht="13.5" thickBot="1">
      <c r="A235" s="7" t="s">
        <v>26</v>
      </c>
      <c r="B235" s="9">
        <v>43207</v>
      </c>
      <c r="C235" s="10">
        <v>7</v>
      </c>
      <c r="D235" s="11">
        <v>42684</v>
      </c>
      <c r="E235" s="11">
        <v>2958101</v>
      </c>
      <c r="F235" s="59"/>
      <c r="H235" s="59"/>
      <c r="I235" s="59"/>
    </row>
    <row r="236" spans="1:9" ht="13.5" thickBot="1">
      <c r="A236" s="7" t="s">
        <v>26</v>
      </c>
      <c r="B236" s="9">
        <v>43208</v>
      </c>
      <c r="C236" s="10">
        <v>7</v>
      </c>
      <c r="D236" s="11">
        <v>42684</v>
      </c>
      <c r="E236" s="11">
        <v>2958101</v>
      </c>
      <c r="F236" s="59"/>
      <c r="H236" s="59"/>
      <c r="I236" s="59"/>
    </row>
    <row r="237" spans="1:9" ht="13.5" thickBot="1">
      <c r="A237" s="7" t="s">
        <v>26</v>
      </c>
      <c r="B237" s="9">
        <v>43209</v>
      </c>
      <c r="C237" s="10">
        <v>7</v>
      </c>
      <c r="D237" s="11">
        <v>42684</v>
      </c>
      <c r="E237" s="11">
        <v>2958101</v>
      </c>
      <c r="F237" s="59"/>
      <c r="H237" s="59"/>
      <c r="I237" s="59"/>
    </row>
    <row r="238" spans="1:9" ht="13.5" thickBot="1">
      <c r="A238" s="7" t="s">
        <v>26</v>
      </c>
      <c r="B238" s="9">
        <v>43210</v>
      </c>
      <c r="C238" s="10">
        <v>7</v>
      </c>
      <c r="D238" s="11">
        <v>42684</v>
      </c>
      <c r="E238" s="11">
        <v>2958101</v>
      </c>
      <c r="F238" s="59"/>
      <c r="H238" s="59"/>
      <c r="I238" s="59"/>
    </row>
    <row r="239" spans="1:9" ht="13.5" thickBot="1">
      <c r="A239" s="7" t="s">
        <v>26</v>
      </c>
      <c r="B239" s="9">
        <v>43211</v>
      </c>
      <c r="C239" s="10">
        <v>7</v>
      </c>
      <c r="D239" s="11">
        <v>42684</v>
      </c>
      <c r="E239" s="11">
        <v>2958101</v>
      </c>
      <c r="F239" s="59"/>
      <c r="H239" s="59"/>
      <c r="I239" s="59"/>
    </row>
    <row r="240" spans="1:9" ht="13.5" thickBot="1">
      <c r="A240" s="7" t="s">
        <v>26</v>
      </c>
      <c r="B240" s="9">
        <v>43212</v>
      </c>
      <c r="C240" s="10">
        <v>7</v>
      </c>
      <c r="D240" s="11">
        <v>42684</v>
      </c>
      <c r="E240" s="11">
        <v>2958101</v>
      </c>
      <c r="F240" s="59"/>
      <c r="H240" s="59"/>
      <c r="I240" s="59"/>
    </row>
    <row r="241" spans="1:9" ht="13.5" thickBot="1">
      <c r="A241" s="7" t="s">
        <v>26</v>
      </c>
      <c r="B241" s="9">
        <v>43213</v>
      </c>
      <c r="C241" s="10">
        <v>7</v>
      </c>
      <c r="D241" s="11">
        <v>42684</v>
      </c>
      <c r="E241" s="11">
        <v>2958101</v>
      </c>
      <c r="F241" s="59"/>
      <c r="H241" s="59"/>
      <c r="I241" s="59"/>
    </row>
    <row r="242" spans="1:9" ht="13.5" thickBot="1">
      <c r="A242" s="7" t="s">
        <v>26</v>
      </c>
      <c r="B242" s="9">
        <v>43214</v>
      </c>
      <c r="C242" s="10">
        <v>7</v>
      </c>
      <c r="D242" s="11">
        <v>42684</v>
      </c>
      <c r="E242" s="11">
        <v>2958101</v>
      </c>
      <c r="F242" s="59"/>
      <c r="H242" s="59"/>
      <c r="I242" s="59"/>
    </row>
    <row r="243" spans="1:9" ht="13.5" thickBot="1">
      <c r="A243" s="7" t="s">
        <v>26</v>
      </c>
      <c r="B243" s="9">
        <v>43215</v>
      </c>
      <c r="C243" s="10">
        <v>7</v>
      </c>
      <c r="D243" s="11">
        <v>42684</v>
      </c>
      <c r="E243" s="11">
        <v>2958101</v>
      </c>
      <c r="F243" s="59"/>
      <c r="H243" s="59"/>
      <c r="I243" s="59"/>
    </row>
    <row r="244" spans="1:9" ht="13.5" thickBot="1">
      <c r="A244" s="7" t="s">
        <v>26</v>
      </c>
      <c r="B244" s="9">
        <v>43216</v>
      </c>
      <c r="C244" s="10">
        <v>7</v>
      </c>
      <c r="D244" s="11">
        <v>42684</v>
      </c>
      <c r="E244" s="11">
        <v>2958101</v>
      </c>
      <c r="F244" s="59"/>
      <c r="H244" s="59"/>
      <c r="I244" s="59"/>
    </row>
    <row r="245" spans="1:9" ht="13.5" thickBot="1">
      <c r="A245" s="7" t="s">
        <v>26</v>
      </c>
      <c r="B245" s="9">
        <v>43217</v>
      </c>
      <c r="C245" s="10">
        <v>7</v>
      </c>
      <c r="D245" s="11">
        <v>42684</v>
      </c>
      <c r="E245" s="11">
        <v>2958101</v>
      </c>
      <c r="F245" s="59"/>
      <c r="H245" s="59"/>
      <c r="I245" s="59"/>
    </row>
    <row r="246" spans="1:9" ht="13.5" thickBot="1">
      <c r="A246" s="7" t="s">
        <v>26</v>
      </c>
      <c r="B246" s="9">
        <v>43218</v>
      </c>
      <c r="C246" s="10">
        <v>7</v>
      </c>
      <c r="D246" s="11">
        <v>42684</v>
      </c>
      <c r="E246" s="11">
        <v>2958101</v>
      </c>
      <c r="F246" s="59"/>
      <c r="H246" s="59"/>
      <c r="I246" s="59"/>
    </row>
    <row r="247" spans="1:9" ht="13.5" thickBot="1">
      <c r="A247" s="7" t="s">
        <v>26</v>
      </c>
      <c r="B247" s="9">
        <v>43219</v>
      </c>
      <c r="C247" s="10">
        <v>7</v>
      </c>
      <c r="D247" s="11">
        <v>42684</v>
      </c>
      <c r="E247" s="11">
        <v>2958101</v>
      </c>
      <c r="F247" s="59"/>
      <c r="H247" s="59"/>
      <c r="I247" s="59"/>
    </row>
    <row r="248" spans="1:9" ht="13.5" thickBot="1">
      <c r="A248" s="7" t="s">
        <v>26</v>
      </c>
      <c r="B248" s="9">
        <v>43220</v>
      </c>
      <c r="C248" s="10">
        <v>7</v>
      </c>
      <c r="D248" s="11">
        <v>42684</v>
      </c>
      <c r="E248" s="11">
        <v>2958101</v>
      </c>
      <c r="F248" s="59"/>
      <c r="H248" s="59"/>
      <c r="I248" s="59"/>
    </row>
    <row r="249" spans="1:9" ht="13.5" thickBot="1">
      <c r="A249" s="7" t="s">
        <v>27</v>
      </c>
      <c r="B249" s="9">
        <v>43191</v>
      </c>
      <c r="C249" s="10">
        <v>50</v>
      </c>
      <c r="D249" s="11">
        <v>42811</v>
      </c>
      <c r="E249" s="11">
        <v>2958101</v>
      </c>
      <c r="F249" s="59"/>
      <c r="H249" s="59"/>
      <c r="I249" s="59"/>
    </row>
    <row r="250" spans="1:9" ht="13.5" thickBot="1">
      <c r="A250" s="7" t="s">
        <v>27</v>
      </c>
      <c r="B250" s="9">
        <v>43192</v>
      </c>
      <c r="C250" s="10">
        <v>50</v>
      </c>
      <c r="D250" s="11">
        <v>42811</v>
      </c>
      <c r="E250" s="11">
        <v>2958101</v>
      </c>
      <c r="F250" s="59"/>
      <c r="H250" s="59"/>
      <c r="I250" s="59"/>
    </row>
    <row r="251" spans="1:9" ht="13.5" thickBot="1">
      <c r="A251" s="7" t="s">
        <v>27</v>
      </c>
      <c r="B251" s="9">
        <v>43193</v>
      </c>
      <c r="C251" s="10">
        <v>50</v>
      </c>
      <c r="D251" s="11">
        <v>42811</v>
      </c>
      <c r="E251" s="11">
        <v>2958101</v>
      </c>
      <c r="F251" s="59"/>
      <c r="H251" s="59"/>
      <c r="I251" s="59"/>
    </row>
    <row r="252" spans="1:9" ht="13.5" thickBot="1">
      <c r="A252" s="7" t="s">
        <v>27</v>
      </c>
      <c r="B252" s="9">
        <v>43194</v>
      </c>
      <c r="C252" s="10">
        <v>50</v>
      </c>
      <c r="D252" s="11">
        <v>42811</v>
      </c>
      <c r="E252" s="11">
        <v>2958101</v>
      </c>
      <c r="F252" s="59"/>
      <c r="H252" s="59"/>
      <c r="I252" s="59"/>
    </row>
    <row r="253" spans="1:9" ht="13.5" thickBot="1">
      <c r="A253" s="7" t="s">
        <v>27</v>
      </c>
      <c r="B253" s="9">
        <v>43195</v>
      </c>
      <c r="C253" s="10">
        <v>50</v>
      </c>
      <c r="D253" s="11">
        <v>42811</v>
      </c>
      <c r="E253" s="11">
        <v>2958101</v>
      </c>
      <c r="F253" s="59"/>
      <c r="H253" s="59"/>
      <c r="I253" s="59"/>
    </row>
    <row r="254" spans="1:9" ht="13.5" thickBot="1">
      <c r="A254" s="7" t="s">
        <v>27</v>
      </c>
      <c r="B254" s="9">
        <v>43196</v>
      </c>
      <c r="C254" s="10">
        <v>50</v>
      </c>
      <c r="D254" s="11">
        <v>42811</v>
      </c>
      <c r="E254" s="11">
        <v>2958101</v>
      </c>
      <c r="F254" s="59"/>
      <c r="H254" s="59"/>
      <c r="I254" s="59"/>
    </row>
    <row r="255" spans="1:9" ht="13.5" thickBot="1">
      <c r="A255" s="7" t="s">
        <v>27</v>
      </c>
      <c r="B255" s="9">
        <v>43197</v>
      </c>
      <c r="C255" s="10">
        <v>50</v>
      </c>
      <c r="D255" s="11">
        <v>42811</v>
      </c>
      <c r="E255" s="11">
        <v>2958101</v>
      </c>
      <c r="F255" s="59"/>
      <c r="H255" s="59"/>
      <c r="I255" s="59"/>
    </row>
    <row r="256" spans="1:9" ht="13.5" thickBot="1">
      <c r="A256" s="7" t="s">
        <v>27</v>
      </c>
      <c r="B256" s="9">
        <v>43198</v>
      </c>
      <c r="C256" s="10">
        <v>50</v>
      </c>
      <c r="D256" s="11">
        <v>42811</v>
      </c>
      <c r="E256" s="11">
        <v>2958101</v>
      </c>
      <c r="F256" s="59"/>
      <c r="H256" s="59"/>
      <c r="I256" s="59"/>
    </row>
    <row r="257" spans="1:9" ht="13.5" thickBot="1">
      <c r="A257" s="7" t="s">
        <v>27</v>
      </c>
      <c r="B257" s="9">
        <v>43199</v>
      </c>
      <c r="C257" s="10">
        <v>50</v>
      </c>
      <c r="D257" s="11">
        <v>42811</v>
      </c>
      <c r="E257" s="11">
        <v>2958101</v>
      </c>
      <c r="F257" s="59"/>
      <c r="H257" s="59"/>
      <c r="I257" s="59"/>
    </row>
    <row r="258" spans="1:9" ht="13.5" thickBot="1">
      <c r="A258" s="7" t="s">
        <v>27</v>
      </c>
      <c r="B258" s="9">
        <v>43200</v>
      </c>
      <c r="C258" s="10">
        <v>50</v>
      </c>
      <c r="D258" s="11">
        <v>42811</v>
      </c>
      <c r="E258" s="11">
        <v>2958101</v>
      </c>
      <c r="F258" s="59"/>
      <c r="H258" s="59"/>
      <c r="I258" s="59"/>
    </row>
    <row r="259" spans="1:9" ht="13.5" thickBot="1">
      <c r="A259" s="7" t="s">
        <v>27</v>
      </c>
      <c r="B259" s="9">
        <v>43201</v>
      </c>
      <c r="C259" s="10">
        <v>50</v>
      </c>
      <c r="D259" s="11">
        <v>42811</v>
      </c>
      <c r="E259" s="11">
        <v>2958101</v>
      </c>
      <c r="F259" s="59"/>
      <c r="H259" s="59"/>
      <c r="I259" s="59"/>
    </row>
    <row r="260" spans="1:9" ht="13.5" thickBot="1">
      <c r="A260" s="7" t="s">
        <v>27</v>
      </c>
      <c r="B260" s="9">
        <v>43202</v>
      </c>
      <c r="C260" s="10">
        <v>50</v>
      </c>
      <c r="D260" s="11">
        <v>42811</v>
      </c>
      <c r="E260" s="11">
        <v>2958101</v>
      </c>
      <c r="F260" s="59"/>
      <c r="H260" s="59"/>
      <c r="I260" s="59"/>
    </row>
    <row r="261" spans="1:9" ht="13.5" thickBot="1">
      <c r="A261" s="7" t="s">
        <v>27</v>
      </c>
      <c r="B261" s="9">
        <v>43203</v>
      </c>
      <c r="C261" s="10">
        <v>50</v>
      </c>
      <c r="D261" s="11">
        <v>42811</v>
      </c>
      <c r="E261" s="11">
        <v>2958101</v>
      </c>
      <c r="F261" s="59"/>
      <c r="H261" s="59"/>
      <c r="I261" s="59"/>
    </row>
    <row r="262" spans="1:9" ht="13.5" thickBot="1">
      <c r="A262" s="7" t="s">
        <v>27</v>
      </c>
      <c r="B262" s="9">
        <v>43204</v>
      </c>
      <c r="C262" s="10">
        <v>50</v>
      </c>
      <c r="D262" s="11">
        <v>42811</v>
      </c>
      <c r="E262" s="11">
        <v>2958101</v>
      </c>
      <c r="F262" s="59"/>
      <c r="H262" s="59"/>
      <c r="I262" s="59"/>
    </row>
    <row r="263" spans="1:9" ht="13.5" thickBot="1">
      <c r="A263" s="7" t="s">
        <v>27</v>
      </c>
      <c r="B263" s="9">
        <v>43205</v>
      </c>
      <c r="C263" s="10">
        <v>50</v>
      </c>
      <c r="D263" s="11">
        <v>42811</v>
      </c>
      <c r="E263" s="11">
        <v>2958101</v>
      </c>
      <c r="F263" s="59"/>
      <c r="H263" s="59"/>
      <c r="I263" s="59"/>
    </row>
    <row r="264" spans="1:9" ht="13.5" thickBot="1">
      <c r="A264" s="7" t="s">
        <v>27</v>
      </c>
      <c r="B264" s="9">
        <v>43206</v>
      </c>
      <c r="C264" s="10">
        <v>50</v>
      </c>
      <c r="D264" s="11">
        <v>42811</v>
      </c>
      <c r="E264" s="11">
        <v>2958101</v>
      </c>
      <c r="F264" s="59"/>
      <c r="H264" s="59"/>
      <c r="I264" s="59"/>
    </row>
    <row r="265" spans="1:9" ht="13.5" thickBot="1">
      <c r="A265" s="7" t="s">
        <v>27</v>
      </c>
      <c r="B265" s="9">
        <v>43207</v>
      </c>
      <c r="C265" s="10">
        <v>50</v>
      </c>
      <c r="D265" s="11">
        <v>42811</v>
      </c>
      <c r="E265" s="11">
        <v>2958101</v>
      </c>
      <c r="F265" s="59"/>
      <c r="H265" s="59"/>
      <c r="I265" s="59"/>
    </row>
    <row r="266" spans="1:9" ht="13.5" thickBot="1">
      <c r="A266" s="7" t="s">
        <v>27</v>
      </c>
      <c r="B266" s="9">
        <v>43208</v>
      </c>
      <c r="C266" s="10">
        <v>50</v>
      </c>
      <c r="D266" s="11">
        <v>42811</v>
      </c>
      <c r="E266" s="11">
        <v>2958101</v>
      </c>
      <c r="F266" s="59"/>
      <c r="H266" s="59"/>
      <c r="I266" s="59"/>
    </row>
    <row r="267" spans="1:9" ht="13.5" thickBot="1">
      <c r="A267" s="7" t="s">
        <v>27</v>
      </c>
      <c r="B267" s="9">
        <v>43209</v>
      </c>
      <c r="C267" s="10">
        <v>50</v>
      </c>
      <c r="D267" s="11">
        <v>42811</v>
      </c>
      <c r="E267" s="11">
        <v>2958101</v>
      </c>
      <c r="F267" s="59"/>
      <c r="H267" s="59"/>
      <c r="I267" s="59"/>
    </row>
    <row r="268" spans="1:9" ht="13.5" thickBot="1">
      <c r="A268" s="7" t="s">
        <v>27</v>
      </c>
      <c r="B268" s="9">
        <v>43210</v>
      </c>
      <c r="C268" s="10">
        <v>50</v>
      </c>
      <c r="D268" s="11">
        <v>42811</v>
      </c>
      <c r="E268" s="11">
        <v>2958101</v>
      </c>
      <c r="F268" s="59"/>
      <c r="H268" s="59"/>
      <c r="I268" s="59"/>
    </row>
    <row r="269" spans="1:9" ht="13.5" thickBot="1">
      <c r="A269" s="7" t="s">
        <v>27</v>
      </c>
      <c r="B269" s="9">
        <v>43211</v>
      </c>
      <c r="C269" s="10">
        <v>50</v>
      </c>
      <c r="D269" s="11">
        <v>42811</v>
      </c>
      <c r="E269" s="11">
        <v>2958101</v>
      </c>
      <c r="F269" s="59"/>
      <c r="H269" s="59"/>
      <c r="I269" s="59"/>
    </row>
    <row r="270" spans="1:9" ht="13.5" thickBot="1">
      <c r="A270" s="7" t="s">
        <v>27</v>
      </c>
      <c r="B270" s="9">
        <v>43212</v>
      </c>
      <c r="C270" s="10">
        <v>50</v>
      </c>
      <c r="D270" s="11">
        <v>42811</v>
      </c>
      <c r="E270" s="11">
        <v>2958101</v>
      </c>
      <c r="F270" s="59"/>
      <c r="H270" s="59"/>
      <c r="I270" s="59"/>
    </row>
    <row r="271" spans="1:9" ht="13.5" thickBot="1">
      <c r="A271" s="7" t="s">
        <v>27</v>
      </c>
      <c r="B271" s="9">
        <v>43213</v>
      </c>
      <c r="C271" s="10">
        <v>50</v>
      </c>
      <c r="D271" s="11">
        <v>42811</v>
      </c>
      <c r="E271" s="11">
        <v>2958101</v>
      </c>
      <c r="F271" s="59"/>
      <c r="H271" s="59"/>
      <c r="I271" s="59"/>
    </row>
    <row r="272" spans="1:9" ht="13.5" thickBot="1">
      <c r="A272" s="7" t="s">
        <v>27</v>
      </c>
      <c r="B272" s="9">
        <v>43214</v>
      </c>
      <c r="C272" s="10">
        <v>50</v>
      </c>
      <c r="D272" s="11">
        <v>42811</v>
      </c>
      <c r="E272" s="11">
        <v>2958101</v>
      </c>
      <c r="F272" s="59"/>
      <c r="H272" s="59"/>
      <c r="I272" s="59"/>
    </row>
    <row r="273" spans="1:9" ht="13.5" thickBot="1">
      <c r="A273" s="7" t="s">
        <v>27</v>
      </c>
      <c r="B273" s="9">
        <v>43215</v>
      </c>
      <c r="C273" s="10">
        <v>50</v>
      </c>
      <c r="D273" s="11">
        <v>42811</v>
      </c>
      <c r="E273" s="11">
        <v>2958101</v>
      </c>
      <c r="F273" s="59"/>
      <c r="H273" s="59"/>
      <c r="I273" s="59"/>
    </row>
    <row r="274" spans="1:9" ht="13.5" thickBot="1">
      <c r="A274" s="7" t="s">
        <v>27</v>
      </c>
      <c r="B274" s="9">
        <v>43216</v>
      </c>
      <c r="C274" s="10">
        <v>50</v>
      </c>
      <c r="D274" s="11">
        <v>42811</v>
      </c>
      <c r="E274" s="11">
        <v>2958101</v>
      </c>
      <c r="F274" s="59"/>
      <c r="H274" s="59"/>
      <c r="I274" s="59"/>
    </row>
    <row r="275" spans="1:9" ht="13.5" thickBot="1">
      <c r="A275" s="7" t="s">
        <v>27</v>
      </c>
      <c r="B275" s="9">
        <v>43217</v>
      </c>
      <c r="C275" s="10">
        <v>50</v>
      </c>
      <c r="D275" s="11">
        <v>42811</v>
      </c>
      <c r="E275" s="11">
        <v>2958101</v>
      </c>
      <c r="F275" s="59"/>
      <c r="H275" s="59"/>
      <c r="I275" s="59"/>
    </row>
    <row r="276" spans="1:9" ht="13.5" thickBot="1">
      <c r="A276" s="7" t="s">
        <v>27</v>
      </c>
      <c r="B276" s="9">
        <v>43218</v>
      </c>
      <c r="C276" s="10">
        <v>50</v>
      </c>
      <c r="D276" s="11">
        <v>42811</v>
      </c>
      <c r="E276" s="11">
        <v>2958101</v>
      </c>
      <c r="F276" s="59"/>
      <c r="H276" s="59"/>
      <c r="I276" s="59"/>
    </row>
    <row r="277" spans="1:9" ht="13.5" thickBot="1">
      <c r="A277" s="7" t="s">
        <v>27</v>
      </c>
      <c r="B277" s="9">
        <v>43219</v>
      </c>
      <c r="C277" s="10">
        <v>50</v>
      </c>
      <c r="D277" s="11">
        <v>42811</v>
      </c>
      <c r="E277" s="11">
        <v>2958101</v>
      </c>
      <c r="F277" s="59"/>
      <c r="H277" s="59"/>
      <c r="I277" s="59"/>
    </row>
    <row r="278" spans="1:9" ht="13.5" thickBot="1">
      <c r="A278" s="7" t="s">
        <v>27</v>
      </c>
      <c r="B278" s="9">
        <v>43220</v>
      </c>
      <c r="C278" s="10">
        <v>50</v>
      </c>
      <c r="D278" s="11">
        <v>42811</v>
      </c>
      <c r="E278" s="11">
        <v>2958101</v>
      </c>
      <c r="F278" s="59"/>
      <c r="H278" s="59"/>
      <c r="I278" s="59"/>
    </row>
    <row r="279" spans="1:9" ht="13.5" thickBot="1">
      <c r="A279" s="7" t="s">
        <v>28</v>
      </c>
      <c r="B279" s="9">
        <v>43191</v>
      </c>
      <c r="C279" s="10">
        <v>102</v>
      </c>
      <c r="D279" s="11">
        <v>42749</v>
      </c>
      <c r="E279" s="11">
        <v>2958101</v>
      </c>
      <c r="F279" s="59"/>
      <c r="H279" s="59"/>
      <c r="I279" s="59"/>
    </row>
    <row r="280" spans="1:9" ht="13.5" thickBot="1">
      <c r="A280" s="7" t="s">
        <v>28</v>
      </c>
      <c r="B280" s="9">
        <v>43192</v>
      </c>
      <c r="C280" s="10">
        <v>102</v>
      </c>
      <c r="D280" s="11">
        <v>42749</v>
      </c>
      <c r="E280" s="11">
        <v>2958101</v>
      </c>
      <c r="F280" s="59"/>
      <c r="H280" s="59"/>
      <c r="I280" s="59"/>
    </row>
    <row r="281" spans="1:9" ht="13.5" thickBot="1">
      <c r="A281" s="7" t="s">
        <v>28</v>
      </c>
      <c r="B281" s="9">
        <v>43193</v>
      </c>
      <c r="C281" s="10">
        <v>102</v>
      </c>
      <c r="D281" s="11">
        <v>42749</v>
      </c>
      <c r="E281" s="11">
        <v>2958101</v>
      </c>
      <c r="F281" s="59"/>
      <c r="H281" s="59"/>
      <c r="I281" s="59"/>
    </row>
    <row r="282" spans="1:9" ht="13.5" thickBot="1">
      <c r="A282" s="7" t="s">
        <v>28</v>
      </c>
      <c r="B282" s="9">
        <v>43194</v>
      </c>
      <c r="C282" s="10">
        <v>102</v>
      </c>
      <c r="D282" s="11">
        <v>42749</v>
      </c>
      <c r="E282" s="11">
        <v>2958101</v>
      </c>
      <c r="F282" s="59"/>
      <c r="H282" s="59"/>
      <c r="I282" s="59"/>
    </row>
    <row r="283" spans="1:9" ht="13.5" thickBot="1">
      <c r="A283" s="7" t="s">
        <v>28</v>
      </c>
      <c r="B283" s="9">
        <v>43195</v>
      </c>
      <c r="C283" s="10">
        <v>102</v>
      </c>
      <c r="D283" s="11">
        <v>42749</v>
      </c>
      <c r="E283" s="11">
        <v>2958101</v>
      </c>
      <c r="F283" s="59"/>
      <c r="H283" s="59"/>
      <c r="I283" s="59"/>
    </row>
    <row r="284" spans="1:9" ht="13.5" thickBot="1">
      <c r="A284" s="7" t="s">
        <v>28</v>
      </c>
      <c r="B284" s="9">
        <v>43196</v>
      </c>
      <c r="C284" s="10">
        <v>102</v>
      </c>
      <c r="D284" s="11">
        <v>42749</v>
      </c>
      <c r="E284" s="11">
        <v>2958101</v>
      </c>
      <c r="F284" s="59"/>
      <c r="H284" s="59"/>
      <c r="I284" s="59"/>
    </row>
    <row r="285" spans="1:9" ht="13.5" thickBot="1">
      <c r="A285" s="7" t="s">
        <v>28</v>
      </c>
      <c r="B285" s="9">
        <v>43197</v>
      </c>
      <c r="C285" s="10">
        <v>102</v>
      </c>
      <c r="D285" s="11">
        <v>42749</v>
      </c>
      <c r="E285" s="11">
        <v>2958101</v>
      </c>
      <c r="F285" s="59"/>
      <c r="H285" s="59"/>
      <c r="I285" s="59"/>
    </row>
    <row r="286" spans="1:9" ht="13.5" thickBot="1">
      <c r="A286" s="7" t="s">
        <v>28</v>
      </c>
      <c r="B286" s="9">
        <v>43198</v>
      </c>
      <c r="C286" s="10">
        <v>102</v>
      </c>
      <c r="D286" s="11">
        <v>42749</v>
      </c>
      <c r="E286" s="11">
        <v>2958101</v>
      </c>
      <c r="F286" s="59"/>
      <c r="H286" s="59"/>
      <c r="I286" s="59"/>
    </row>
    <row r="287" spans="1:9" ht="13.5" thickBot="1">
      <c r="A287" s="7" t="s">
        <v>28</v>
      </c>
      <c r="B287" s="9">
        <v>43199</v>
      </c>
      <c r="C287" s="10">
        <v>102</v>
      </c>
      <c r="D287" s="11">
        <v>42749</v>
      </c>
      <c r="E287" s="11">
        <v>2958101</v>
      </c>
      <c r="F287" s="59"/>
      <c r="H287" s="59"/>
      <c r="I287" s="59"/>
    </row>
    <row r="288" spans="1:9" ht="13.5" thickBot="1">
      <c r="A288" s="7" t="s">
        <v>28</v>
      </c>
      <c r="B288" s="9">
        <v>43200</v>
      </c>
      <c r="C288" s="10">
        <v>102</v>
      </c>
      <c r="D288" s="11">
        <v>42749</v>
      </c>
      <c r="E288" s="11">
        <v>2958101</v>
      </c>
      <c r="F288" s="59"/>
      <c r="H288" s="59"/>
      <c r="I288" s="59"/>
    </row>
    <row r="289" spans="1:9" ht="13.5" thickBot="1">
      <c r="A289" s="7" t="s">
        <v>28</v>
      </c>
      <c r="B289" s="9">
        <v>43201</v>
      </c>
      <c r="C289" s="10">
        <v>102</v>
      </c>
      <c r="D289" s="11">
        <v>42749</v>
      </c>
      <c r="E289" s="11">
        <v>2958101</v>
      </c>
      <c r="F289" s="59"/>
      <c r="H289" s="59"/>
      <c r="I289" s="59"/>
    </row>
    <row r="290" spans="1:9" ht="13.5" thickBot="1">
      <c r="A290" s="7" t="s">
        <v>28</v>
      </c>
      <c r="B290" s="9">
        <v>43202</v>
      </c>
      <c r="C290" s="10">
        <v>102</v>
      </c>
      <c r="D290" s="11">
        <v>42749</v>
      </c>
      <c r="E290" s="11">
        <v>2958101</v>
      </c>
      <c r="F290" s="59"/>
      <c r="H290" s="59"/>
      <c r="I290" s="59"/>
    </row>
    <row r="291" spans="1:9" ht="13.5" thickBot="1">
      <c r="A291" s="7" t="s">
        <v>28</v>
      </c>
      <c r="B291" s="9">
        <v>43203</v>
      </c>
      <c r="C291" s="10">
        <v>102</v>
      </c>
      <c r="D291" s="11">
        <v>42749</v>
      </c>
      <c r="E291" s="11">
        <v>2958101</v>
      </c>
      <c r="F291" s="59"/>
      <c r="H291" s="59"/>
      <c r="I291" s="59"/>
    </row>
    <row r="292" spans="1:9" ht="13.5" thickBot="1">
      <c r="A292" s="7" t="s">
        <v>28</v>
      </c>
      <c r="B292" s="9">
        <v>43204</v>
      </c>
      <c r="C292" s="10">
        <v>102</v>
      </c>
      <c r="D292" s="11">
        <v>42749</v>
      </c>
      <c r="E292" s="11">
        <v>2958101</v>
      </c>
      <c r="F292" s="59"/>
      <c r="H292" s="59"/>
      <c r="I292" s="59"/>
    </row>
    <row r="293" spans="1:9" ht="13.5" thickBot="1">
      <c r="A293" s="7" t="s">
        <v>28</v>
      </c>
      <c r="B293" s="9">
        <v>43205</v>
      </c>
      <c r="C293" s="10">
        <v>102</v>
      </c>
      <c r="D293" s="11">
        <v>42749</v>
      </c>
      <c r="E293" s="11">
        <v>2958101</v>
      </c>
      <c r="F293" s="59"/>
      <c r="H293" s="59"/>
      <c r="I293" s="59"/>
    </row>
    <row r="294" spans="1:9" ht="13.5" thickBot="1">
      <c r="A294" s="7" t="s">
        <v>28</v>
      </c>
      <c r="B294" s="9">
        <v>43206</v>
      </c>
      <c r="C294" s="10">
        <v>102</v>
      </c>
      <c r="D294" s="11">
        <v>42749</v>
      </c>
      <c r="E294" s="11">
        <v>2958101</v>
      </c>
      <c r="F294" s="59"/>
      <c r="H294" s="59"/>
      <c r="I294" s="59"/>
    </row>
    <row r="295" spans="1:9" ht="13.5" thickBot="1">
      <c r="A295" s="7" t="s">
        <v>28</v>
      </c>
      <c r="B295" s="9">
        <v>43207</v>
      </c>
      <c r="C295" s="10">
        <v>102</v>
      </c>
      <c r="D295" s="11">
        <v>42749</v>
      </c>
      <c r="E295" s="11">
        <v>2958101</v>
      </c>
      <c r="F295" s="59"/>
      <c r="H295" s="59"/>
      <c r="I295" s="59"/>
    </row>
    <row r="296" spans="1:9" ht="13.5" thickBot="1">
      <c r="A296" s="7" t="s">
        <v>28</v>
      </c>
      <c r="B296" s="9">
        <v>43208</v>
      </c>
      <c r="C296" s="10">
        <v>102</v>
      </c>
      <c r="D296" s="11">
        <v>42749</v>
      </c>
      <c r="E296" s="11">
        <v>2958101</v>
      </c>
      <c r="F296" s="59"/>
      <c r="H296" s="59"/>
      <c r="I296" s="59"/>
    </row>
    <row r="297" spans="1:9" ht="13.5" thickBot="1">
      <c r="A297" s="7" t="s">
        <v>28</v>
      </c>
      <c r="B297" s="9">
        <v>43209</v>
      </c>
      <c r="C297" s="10">
        <v>102</v>
      </c>
      <c r="D297" s="11">
        <v>42749</v>
      </c>
      <c r="E297" s="11">
        <v>2958101</v>
      </c>
      <c r="F297" s="59"/>
      <c r="H297" s="59"/>
      <c r="I297" s="59"/>
    </row>
    <row r="298" spans="1:9" ht="13.5" thickBot="1">
      <c r="A298" s="7" t="s">
        <v>28</v>
      </c>
      <c r="B298" s="9">
        <v>43210</v>
      </c>
      <c r="C298" s="10">
        <v>102</v>
      </c>
      <c r="D298" s="11">
        <v>42749</v>
      </c>
      <c r="E298" s="11">
        <v>2958101</v>
      </c>
      <c r="F298" s="59"/>
      <c r="H298" s="59"/>
      <c r="I298" s="59"/>
    </row>
    <row r="299" spans="1:9" ht="13.5" thickBot="1">
      <c r="A299" s="7" t="s">
        <v>28</v>
      </c>
      <c r="B299" s="9">
        <v>43211</v>
      </c>
      <c r="C299" s="10">
        <v>102</v>
      </c>
      <c r="D299" s="11">
        <v>42749</v>
      </c>
      <c r="E299" s="11">
        <v>2958101</v>
      </c>
      <c r="F299" s="59"/>
      <c r="H299" s="59"/>
      <c r="I299" s="59"/>
    </row>
    <row r="300" spans="1:9" ht="13.5" thickBot="1">
      <c r="A300" s="7" t="s">
        <v>28</v>
      </c>
      <c r="B300" s="9">
        <v>43212</v>
      </c>
      <c r="C300" s="10">
        <v>102</v>
      </c>
      <c r="D300" s="11">
        <v>42749</v>
      </c>
      <c r="E300" s="11">
        <v>2958101</v>
      </c>
      <c r="F300" s="59"/>
      <c r="H300" s="59"/>
      <c r="I300" s="59"/>
    </row>
    <row r="301" spans="1:9" ht="13.5" thickBot="1">
      <c r="A301" s="7" t="s">
        <v>28</v>
      </c>
      <c r="B301" s="9">
        <v>43213</v>
      </c>
      <c r="C301" s="10">
        <v>102</v>
      </c>
      <c r="D301" s="11">
        <v>42749</v>
      </c>
      <c r="E301" s="11">
        <v>2958101</v>
      </c>
      <c r="F301" s="59"/>
      <c r="H301" s="59"/>
      <c r="I301" s="59"/>
    </row>
    <row r="302" spans="1:9" ht="13.5" thickBot="1">
      <c r="A302" s="7" t="s">
        <v>28</v>
      </c>
      <c r="B302" s="9">
        <v>43214</v>
      </c>
      <c r="C302" s="10">
        <v>102</v>
      </c>
      <c r="D302" s="11">
        <v>42749</v>
      </c>
      <c r="E302" s="11">
        <v>2958101</v>
      </c>
      <c r="F302" s="59"/>
      <c r="H302" s="59"/>
      <c r="I302" s="59"/>
    </row>
    <row r="303" spans="1:9" ht="13.5" thickBot="1">
      <c r="A303" s="7" t="s">
        <v>28</v>
      </c>
      <c r="B303" s="9">
        <v>43215</v>
      </c>
      <c r="C303" s="10">
        <v>102</v>
      </c>
      <c r="D303" s="11">
        <v>42749</v>
      </c>
      <c r="E303" s="11">
        <v>2958101</v>
      </c>
      <c r="F303" s="59"/>
      <c r="H303" s="59"/>
      <c r="I303" s="59"/>
    </row>
    <row r="304" spans="1:9" ht="13.5" thickBot="1">
      <c r="A304" s="7" t="s">
        <v>28</v>
      </c>
      <c r="B304" s="9">
        <v>43216</v>
      </c>
      <c r="C304" s="10">
        <v>102</v>
      </c>
      <c r="D304" s="11">
        <v>42749</v>
      </c>
      <c r="E304" s="11">
        <v>2958101</v>
      </c>
      <c r="F304" s="59"/>
      <c r="H304" s="59"/>
      <c r="I304" s="59"/>
    </row>
    <row r="305" spans="1:9" ht="13.5" thickBot="1">
      <c r="A305" s="7" t="s">
        <v>28</v>
      </c>
      <c r="B305" s="9">
        <v>43217</v>
      </c>
      <c r="C305" s="10">
        <v>102</v>
      </c>
      <c r="D305" s="11">
        <v>42749</v>
      </c>
      <c r="E305" s="11">
        <v>2958101</v>
      </c>
      <c r="F305" s="59"/>
      <c r="H305" s="59"/>
      <c r="I305" s="59"/>
    </row>
    <row r="306" spans="1:9" ht="13.5" thickBot="1">
      <c r="A306" s="7" t="s">
        <v>28</v>
      </c>
      <c r="B306" s="9">
        <v>43218</v>
      </c>
      <c r="C306" s="10">
        <v>102</v>
      </c>
      <c r="D306" s="11">
        <v>42749</v>
      </c>
      <c r="E306" s="11">
        <v>2958101</v>
      </c>
      <c r="F306" s="59"/>
      <c r="H306" s="59"/>
      <c r="I306" s="59"/>
    </row>
    <row r="307" spans="1:9" ht="13.5" thickBot="1">
      <c r="A307" s="7" t="s">
        <v>28</v>
      </c>
      <c r="B307" s="9">
        <v>43219</v>
      </c>
      <c r="C307" s="10">
        <v>102</v>
      </c>
      <c r="D307" s="11">
        <v>42749</v>
      </c>
      <c r="E307" s="11">
        <v>2958101</v>
      </c>
      <c r="F307" s="59"/>
      <c r="H307" s="59"/>
      <c r="I307" s="59"/>
    </row>
    <row r="308" spans="1:9" ht="13.5" thickBot="1">
      <c r="A308" s="7" t="s">
        <v>28</v>
      </c>
      <c r="B308" s="9">
        <v>43220</v>
      </c>
      <c r="C308" s="10">
        <v>102</v>
      </c>
      <c r="D308" s="11">
        <v>42749</v>
      </c>
      <c r="E308" s="11">
        <v>2958101</v>
      </c>
      <c r="F308" s="59"/>
      <c r="H308" s="59"/>
      <c r="I308" s="59"/>
    </row>
    <row r="309" spans="1:9" ht="13.5" thickBot="1">
      <c r="A309" s="7" t="s">
        <v>29</v>
      </c>
      <c r="B309" s="9">
        <v>43191</v>
      </c>
      <c r="C309" s="10">
        <v>39</v>
      </c>
      <c r="D309" s="11">
        <v>41621</v>
      </c>
      <c r="E309" s="11">
        <v>2958101</v>
      </c>
      <c r="F309" s="59"/>
      <c r="H309" s="59"/>
      <c r="I309" s="59"/>
    </row>
    <row r="310" spans="1:9" ht="13.5" thickBot="1">
      <c r="A310" s="7" t="s">
        <v>29</v>
      </c>
      <c r="B310" s="9">
        <v>43192</v>
      </c>
      <c r="C310" s="10">
        <v>39</v>
      </c>
      <c r="D310" s="11">
        <v>41621</v>
      </c>
      <c r="E310" s="11">
        <v>2958101</v>
      </c>
      <c r="F310" s="59"/>
      <c r="H310" s="59"/>
      <c r="I310" s="59"/>
    </row>
    <row r="311" spans="1:9" ht="13.5" thickBot="1">
      <c r="A311" s="7" t="s">
        <v>29</v>
      </c>
      <c r="B311" s="9">
        <v>43193</v>
      </c>
      <c r="C311" s="10">
        <v>39</v>
      </c>
      <c r="D311" s="11">
        <v>41621</v>
      </c>
      <c r="E311" s="11">
        <v>2958101</v>
      </c>
      <c r="F311" s="59"/>
      <c r="H311" s="59"/>
      <c r="I311" s="59"/>
    </row>
    <row r="312" spans="1:9" ht="13.5" thickBot="1">
      <c r="A312" s="7" t="s">
        <v>29</v>
      </c>
      <c r="B312" s="9">
        <v>43194</v>
      </c>
      <c r="C312" s="10">
        <v>39</v>
      </c>
      <c r="D312" s="11">
        <v>41621</v>
      </c>
      <c r="E312" s="11">
        <v>2958101</v>
      </c>
      <c r="F312" s="59"/>
      <c r="H312" s="59"/>
      <c r="I312" s="59"/>
    </row>
    <row r="313" spans="1:9" ht="13.5" thickBot="1">
      <c r="A313" s="7" t="s">
        <v>29</v>
      </c>
      <c r="B313" s="9">
        <v>43195</v>
      </c>
      <c r="C313" s="10">
        <v>39</v>
      </c>
      <c r="D313" s="11">
        <v>41621</v>
      </c>
      <c r="E313" s="11">
        <v>2958101</v>
      </c>
      <c r="F313" s="59"/>
      <c r="H313" s="59"/>
      <c r="I313" s="59"/>
    </row>
    <row r="314" spans="1:9" ht="13.5" thickBot="1">
      <c r="A314" s="7" t="s">
        <v>29</v>
      </c>
      <c r="B314" s="9">
        <v>43196</v>
      </c>
      <c r="C314" s="10">
        <v>39</v>
      </c>
      <c r="D314" s="11">
        <v>41621</v>
      </c>
      <c r="E314" s="11">
        <v>2958101</v>
      </c>
      <c r="F314" s="59"/>
      <c r="H314" s="59"/>
      <c r="I314" s="59"/>
    </row>
    <row r="315" spans="1:9" ht="13.5" thickBot="1">
      <c r="A315" s="7" t="s">
        <v>29</v>
      </c>
      <c r="B315" s="9">
        <v>43197</v>
      </c>
      <c r="C315" s="10">
        <v>39</v>
      </c>
      <c r="D315" s="11">
        <v>41621</v>
      </c>
      <c r="E315" s="11">
        <v>2958101</v>
      </c>
      <c r="F315" s="59"/>
      <c r="H315" s="59"/>
      <c r="I315" s="59"/>
    </row>
    <row r="316" spans="1:9" ht="13.5" thickBot="1">
      <c r="A316" s="7" t="s">
        <v>29</v>
      </c>
      <c r="B316" s="9">
        <v>43198</v>
      </c>
      <c r="C316" s="10">
        <v>39</v>
      </c>
      <c r="D316" s="11">
        <v>41621</v>
      </c>
      <c r="E316" s="11">
        <v>2958101</v>
      </c>
      <c r="F316" s="59"/>
      <c r="H316" s="59"/>
      <c r="I316" s="59"/>
    </row>
    <row r="317" spans="1:9" ht="13.5" thickBot="1">
      <c r="A317" s="7" t="s">
        <v>29</v>
      </c>
      <c r="B317" s="9">
        <v>43199</v>
      </c>
      <c r="C317" s="10">
        <v>39</v>
      </c>
      <c r="D317" s="11">
        <v>41621</v>
      </c>
      <c r="E317" s="11">
        <v>2958101</v>
      </c>
      <c r="F317" s="59"/>
      <c r="H317" s="59"/>
      <c r="I317" s="59"/>
    </row>
    <row r="318" spans="1:9" ht="13.5" thickBot="1">
      <c r="A318" s="7" t="s">
        <v>29</v>
      </c>
      <c r="B318" s="9">
        <v>43200</v>
      </c>
      <c r="C318" s="10">
        <v>39</v>
      </c>
      <c r="D318" s="11">
        <v>41621</v>
      </c>
      <c r="E318" s="11">
        <v>2958101</v>
      </c>
      <c r="F318" s="59"/>
      <c r="H318" s="59"/>
      <c r="I318" s="59"/>
    </row>
    <row r="319" spans="1:9" ht="13.5" thickBot="1">
      <c r="A319" s="7" t="s">
        <v>29</v>
      </c>
      <c r="B319" s="9">
        <v>43201</v>
      </c>
      <c r="C319" s="10">
        <v>39</v>
      </c>
      <c r="D319" s="11">
        <v>41621</v>
      </c>
      <c r="E319" s="11">
        <v>2958101</v>
      </c>
      <c r="F319" s="59"/>
      <c r="H319" s="59"/>
      <c r="I319" s="59"/>
    </row>
    <row r="320" spans="1:9" ht="13.5" thickBot="1">
      <c r="A320" s="7" t="s">
        <v>29</v>
      </c>
      <c r="B320" s="9">
        <v>43202</v>
      </c>
      <c r="C320" s="10">
        <v>39</v>
      </c>
      <c r="D320" s="11">
        <v>41621</v>
      </c>
      <c r="E320" s="11">
        <v>2958101</v>
      </c>
      <c r="F320" s="59"/>
      <c r="H320" s="59"/>
      <c r="I320" s="59"/>
    </row>
    <row r="321" spans="1:9" ht="13.5" thickBot="1">
      <c r="A321" s="7" t="s">
        <v>29</v>
      </c>
      <c r="B321" s="9">
        <v>43203</v>
      </c>
      <c r="C321" s="10">
        <v>39</v>
      </c>
      <c r="D321" s="11">
        <v>41621</v>
      </c>
      <c r="E321" s="11">
        <v>2958101</v>
      </c>
      <c r="F321" s="59"/>
      <c r="H321" s="59"/>
      <c r="I321" s="59"/>
    </row>
    <row r="322" spans="1:9" ht="13.5" thickBot="1">
      <c r="A322" s="7" t="s">
        <v>29</v>
      </c>
      <c r="B322" s="9">
        <v>43204</v>
      </c>
      <c r="C322" s="10">
        <v>39</v>
      </c>
      <c r="D322" s="11">
        <v>41621</v>
      </c>
      <c r="E322" s="11">
        <v>2958101</v>
      </c>
      <c r="F322" s="59"/>
      <c r="H322" s="59"/>
      <c r="I322" s="59"/>
    </row>
    <row r="323" spans="1:9" ht="13.5" thickBot="1">
      <c r="A323" s="7" t="s">
        <v>29</v>
      </c>
      <c r="B323" s="9">
        <v>43205</v>
      </c>
      <c r="C323" s="10">
        <v>39</v>
      </c>
      <c r="D323" s="11">
        <v>41621</v>
      </c>
      <c r="E323" s="11">
        <v>2958101</v>
      </c>
      <c r="F323" s="59"/>
      <c r="H323" s="59"/>
      <c r="I323" s="59"/>
    </row>
    <row r="324" spans="1:9" ht="13.5" thickBot="1">
      <c r="A324" s="7" t="s">
        <v>29</v>
      </c>
      <c r="B324" s="9">
        <v>43206</v>
      </c>
      <c r="C324" s="10">
        <v>39</v>
      </c>
      <c r="D324" s="11">
        <v>41621</v>
      </c>
      <c r="E324" s="11">
        <v>2958101</v>
      </c>
      <c r="F324" s="59"/>
      <c r="H324" s="59"/>
      <c r="I324" s="59"/>
    </row>
    <row r="325" spans="1:9" ht="13.5" thickBot="1">
      <c r="A325" s="7" t="s">
        <v>29</v>
      </c>
      <c r="B325" s="9">
        <v>43207</v>
      </c>
      <c r="C325" s="10">
        <v>39</v>
      </c>
      <c r="D325" s="11">
        <v>41621</v>
      </c>
      <c r="E325" s="11">
        <v>2958101</v>
      </c>
      <c r="F325" s="59"/>
      <c r="H325" s="59"/>
      <c r="I325" s="59"/>
    </row>
    <row r="326" spans="1:9" ht="13.5" thickBot="1">
      <c r="A326" s="7" t="s">
        <v>29</v>
      </c>
      <c r="B326" s="9">
        <v>43208</v>
      </c>
      <c r="C326" s="10">
        <v>39</v>
      </c>
      <c r="D326" s="11">
        <v>41621</v>
      </c>
      <c r="E326" s="11">
        <v>2958101</v>
      </c>
      <c r="F326" s="59"/>
      <c r="H326" s="59"/>
      <c r="I326" s="59"/>
    </row>
    <row r="327" spans="1:9" ht="13.5" thickBot="1">
      <c r="A327" s="7" t="s">
        <v>29</v>
      </c>
      <c r="B327" s="9">
        <v>43209</v>
      </c>
      <c r="C327" s="10">
        <v>39</v>
      </c>
      <c r="D327" s="11">
        <v>41621</v>
      </c>
      <c r="E327" s="11">
        <v>2958101</v>
      </c>
      <c r="F327" s="59"/>
      <c r="H327" s="59"/>
      <c r="I327" s="59"/>
    </row>
    <row r="328" spans="1:9" ht="13.5" thickBot="1">
      <c r="A328" s="7" t="s">
        <v>29</v>
      </c>
      <c r="B328" s="9">
        <v>43210</v>
      </c>
      <c r="C328" s="10">
        <v>39</v>
      </c>
      <c r="D328" s="11">
        <v>41621</v>
      </c>
      <c r="E328" s="11">
        <v>2958101</v>
      </c>
      <c r="F328" s="59"/>
      <c r="H328" s="59"/>
      <c r="I328" s="59"/>
    </row>
    <row r="329" spans="1:9" ht="13.5" thickBot="1">
      <c r="A329" s="7" t="s">
        <v>29</v>
      </c>
      <c r="B329" s="9">
        <v>43211</v>
      </c>
      <c r="C329" s="10">
        <v>39</v>
      </c>
      <c r="D329" s="11">
        <v>41621</v>
      </c>
      <c r="E329" s="11">
        <v>2958101</v>
      </c>
      <c r="F329" s="59"/>
      <c r="H329" s="59"/>
      <c r="I329" s="59"/>
    </row>
    <row r="330" spans="1:9" ht="13.5" thickBot="1">
      <c r="A330" s="7" t="s">
        <v>29</v>
      </c>
      <c r="B330" s="9">
        <v>43212</v>
      </c>
      <c r="C330" s="10">
        <v>39</v>
      </c>
      <c r="D330" s="11">
        <v>41621</v>
      </c>
      <c r="E330" s="11">
        <v>2958101</v>
      </c>
      <c r="F330" s="59"/>
      <c r="H330" s="59"/>
      <c r="I330" s="59"/>
    </row>
    <row r="331" spans="1:9" ht="13.5" thickBot="1">
      <c r="A331" s="7" t="s">
        <v>29</v>
      </c>
      <c r="B331" s="9">
        <v>43213</v>
      </c>
      <c r="C331" s="10">
        <v>39</v>
      </c>
      <c r="D331" s="11">
        <v>41621</v>
      </c>
      <c r="E331" s="11">
        <v>2958101</v>
      </c>
      <c r="F331" s="59"/>
      <c r="H331" s="59"/>
      <c r="I331" s="59"/>
    </row>
    <row r="332" spans="1:9" ht="13.5" thickBot="1">
      <c r="A332" s="7" t="s">
        <v>29</v>
      </c>
      <c r="B332" s="9">
        <v>43214</v>
      </c>
      <c r="C332" s="10">
        <v>39</v>
      </c>
      <c r="D332" s="11">
        <v>41621</v>
      </c>
      <c r="E332" s="11">
        <v>2958101</v>
      </c>
      <c r="F332" s="59"/>
      <c r="H332" s="59"/>
      <c r="I332" s="59"/>
    </row>
    <row r="333" spans="1:9" ht="13.5" thickBot="1">
      <c r="A333" s="7" t="s">
        <v>29</v>
      </c>
      <c r="B333" s="9">
        <v>43215</v>
      </c>
      <c r="C333" s="10">
        <v>39</v>
      </c>
      <c r="D333" s="11">
        <v>41621</v>
      </c>
      <c r="E333" s="11">
        <v>2958101</v>
      </c>
      <c r="F333" s="59"/>
      <c r="H333" s="59"/>
      <c r="I333" s="59"/>
    </row>
    <row r="334" spans="1:9" ht="13.5" thickBot="1">
      <c r="A334" s="7" t="s">
        <v>29</v>
      </c>
      <c r="B334" s="9">
        <v>43216</v>
      </c>
      <c r="C334" s="10">
        <v>39</v>
      </c>
      <c r="D334" s="11">
        <v>41621</v>
      </c>
      <c r="E334" s="11">
        <v>2958101</v>
      </c>
      <c r="F334" s="59"/>
      <c r="H334" s="59"/>
      <c r="I334" s="59"/>
    </row>
    <row r="335" spans="1:9" ht="13.5" thickBot="1">
      <c r="A335" s="7" t="s">
        <v>29</v>
      </c>
      <c r="B335" s="9">
        <v>43217</v>
      </c>
      <c r="C335" s="10">
        <v>39</v>
      </c>
      <c r="D335" s="11">
        <v>41621</v>
      </c>
      <c r="E335" s="11">
        <v>2958101</v>
      </c>
      <c r="F335" s="59"/>
      <c r="H335" s="59"/>
      <c r="I335" s="59"/>
    </row>
    <row r="336" spans="1:9" ht="13.5" thickBot="1">
      <c r="A336" s="7" t="s">
        <v>29</v>
      </c>
      <c r="B336" s="9">
        <v>43218</v>
      </c>
      <c r="C336" s="10">
        <v>39</v>
      </c>
      <c r="D336" s="11">
        <v>41621</v>
      </c>
      <c r="E336" s="11">
        <v>2958101</v>
      </c>
      <c r="F336" s="59"/>
      <c r="H336" s="59"/>
      <c r="I336" s="59"/>
    </row>
    <row r="337" spans="1:9" ht="13.5" thickBot="1">
      <c r="A337" s="7" t="s">
        <v>29</v>
      </c>
      <c r="B337" s="9">
        <v>43219</v>
      </c>
      <c r="C337" s="10">
        <v>39</v>
      </c>
      <c r="D337" s="11">
        <v>41621</v>
      </c>
      <c r="E337" s="11">
        <v>2958101</v>
      </c>
      <c r="F337" s="59"/>
      <c r="H337" s="59"/>
      <c r="I337" s="59"/>
    </row>
    <row r="338" spans="1:9" ht="13.5" thickBot="1">
      <c r="A338" s="7" t="s">
        <v>29</v>
      </c>
      <c r="B338" s="9">
        <v>43220</v>
      </c>
      <c r="C338" s="10">
        <v>39</v>
      </c>
      <c r="D338" s="11">
        <v>41621</v>
      </c>
      <c r="E338" s="11">
        <v>2958101</v>
      </c>
      <c r="F338" s="59"/>
      <c r="H338" s="59"/>
      <c r="I338" s="59"/>
    </row>
    <row r="339" spans="1:9" ht="13.5" thickBot="1">
      <c r="A339" s="7" t="s">
        <v>30</v>
      </c>
      <c r="B339" s="9">
        <v>43191</v>
      </c>
      <c r="C339" s="10">
        <v>79</v>
      </c>
      <c r="D339" s="11">
        <v>42534</v>
      </c>
      <c r="E339" s="11">
        <v>2958101</v>
      </c>
      <c r="F339" s="59"/>
      <c r="H339" s="59"/>
      <c r="I339" s="59"/>
    </row>
    <row r="340" spans="1:9" ht="13.5" thickBot="1">
      <c r="A340" s="7" t="s">
        <v>30</v>
      </c>
      <c r="B340" s="9">
        <v>43192</v>
      </c>
      <c r="C340" s="10">
        <v>79</v>
      </c>
      <c r="D340" s="11">
        <v>42534</v>
      </c>
      <c r="E340" s="11">
        <v>2958101</v>
      </c>
      <c r="F340" s="59"/>
      <c r="H340" s="59"/>
      <c r="I340" s="59"/>
    </row>
    <row r="341" spans="1:9" ht="13.5" thickBot="1">
      <c r="A341" s="7" t="s">
        <v>30</v>
      </c>
      <c r="B341" s="9">
        <v>43193</v>
      </c>
      <c r="C341" s="10">
        <v>79</v>
      </c>
      <c r="D341" s="11">
        <v>42534</v>
      </c>
      <c r="E341" s="11">
        <v>2958101</v>
      </c>
      <c r="F341" s="59"/>
      <c r="H341" s="59"/>
      <c r="I341" s="59"/>
    </row>
    <row r="342" spans="1:9" ht="13.5" thickBot="1">
      <c r="A342" s="7" t="s">
        <v>30</v>
      </c>
      <c r="B342" s="9">
        <v>43194</v>
      </c>
      <c r="C342" s="10">
        <v>79</v>
      </c>
      <c r="D342" s="11">
        <v>42534</v>
      </c>
      <c r="E342" s="11">
        <v>2958101</v>
      </c>
      <c r="F342" s="59"/>
      <c r="H342" s="59"/>
      <c r="I342" s="59"/>
    </row>
    <row r="343" spans="1:9" ht="13.5" thickBot="1">
      <c r="A343" s="7" t="s">
        <v>30</v>
      </c>
      <c r="B343" s="9">
        <v>43195</v>
      </c>
      <c r="C343" s="10">
        <v>79</v>
      </c>
      <c r="D343" s="11">
        <v>42534</v>
      </c>
      <c r="E343" s="11">
        <v>2958101</v>
      </c>
      <c r="F343" s="59"/>
      <c r="H343" s="59"/>
      <c r="I343" s="59"/>
    </row>
    <row r="344" spans="1:9" ht="13.5" thickBot="1">
      <c r="A344" s="7" t="s">
        <v>30</v>
      </c>
      <c r="B344" s="9">
        <v>43196</v>
      </c>
      <c r="C344" s="10">
        <v>79</v>
      </c>
      <c r="D344" s="11">
        <v>42534</v>
      </c>
      <c r="E344" s="11">
        <v>2958101</v>
      </c>
      <c r="F344" s="59"/>
      <c r="H344" s="59"/>
      <c r="I344" s="59"/>
    </row>
    <row r="345" spans="1:9" ht="13.5" thickBot="1">
      <c r="A345" s="7" t="s">
        <v>30</v>
      </c>
      <c r="B345" s="9">
        <v>43197</v>
      </c>
      <c r="C345" s="10">
        <v>79</v>
      </c>
      <c r="D345" s="11">
        <v>42534</v>
      </c>
      <c r="E345" s="11">
        <v>2958101</v>
      </c>
      <c r="F345" s="59"/>
      <c r="H345" s="59"/>
      <c r="I345" s="59"/>
    </row>
    <row r="346" spans="1:9" ht="13.5" thickBot="1">
      <c r="A346" s="7" t="s">
        <v>30</v>
      </c>
      <c r="B346" s="9">
        <v>43198</v>
      </c>
      <c r="C346" s="10">
        <v>79</v>
      </c>
      <c r="D346" s="11">
        <v>42534</v>
      </c>
      <c r="E346" s="11">
        <v>2958101</v>
      </c>
      <c r="F346" s="59"/>
      <c r="H346" s="59"/>
      <c r="I346" s="59"/>
    </row>
    <row r="347" spans="1:9" ht="13.5" thickBot="1">
      <c r="A347" s="7" t="s">
        <v>30</v>
      </c>
      <c r="B347" s="9">
        <v>43199</v>
      </c>
      <c r="C347" s="10">
        <v>79</v>
      </c>
      <c r="D347" s="11">
        <v>42534</v>
      </c>
      <c r="E347" s="11">
        <v>2958101</v>
      </c>
      <c r="F347" s="59"/>
      <c r="H347" s="59"/>
      <c r="I347" s="59"/>
    </row>
    <row r="348" spans="1:9" ht="13.5" thickBot="1">
      <c r="A348" s="7" t="s">
        <v>30</v>
      </c>
      <c r="B348" s="9">
        <v>43200</v>
      </c>
      <c r="C348" s="10">
        <v>79</v>
      </c>
      <c r="D348" s="11">
        <v>42534</v>
      </c>
      <c r="E348" s="11">
        <v>2958101</v>
      </c>
      <c r="F348" s="59"/>
      <c r="H348" s="59"/>
      <c r="I348" s="59"/>
    </row>
    <row r="349" spans="1:9" ht="13.5" thickBot="1">
      <c r="A349" s="7" t="s">
        <v>30</v>
      </c>
      <c r="B349" s="9">
        <v>43201</v>
      </c>
      <c r="C349" s="10">
        <v>79</v>
      </c>
      <c r="D349" s="11">
        <v>42534</v>
      </c>
      <c r="E349" s="11">
        <v>2958101</v>
      </c>
      <c r="F349" s="59"/>
      <c r="H349" s="59"/>
      <c r="I349" s="59"/>
    </row>
    <row r="350" spans="1:9" ht="13.5" thickBot="1">
      <c r="A350" s="7" t="s">
        <v>30</v>
      </c>
      <c r="B350" s="9">
        <v>43202</v>
      </c>
      <c r="C350" s="10">
        <v>79</v>
      </c>
      <c r="D350" s="11">
        <v>42534</v>
      </c>
      <c r="E350" s="11">
        <v>2958101</v>
      </c>
      <c r="F350" s="59"/>
      <c r="H350" s="59"/>
      <c r="I350" s="59"/>
    </row>
    <row r="351" spans="1:9" ht="13.5" thickBot="1">
      <c r="A351" s="7" t="s">
        <v>30</v>
      </c>
      <c r="B351" s="9">
        <v>43203</v>
      </c>
      <c r="C351" s="10">
        <v>79</v>
      </c>
      <c r="D351" s="11">
        <v>42534</v>
      </c>
      <c r="E351" s="11">
        <v>2958101</v>
      </c>
      <c r="F351" s="59"/>
      <c r="H351" s="59"/>
      <c r="I351" s="59"/>
    </row>
    <row r="352" spans="1:9" ht="13.5" thickBot="1">
      <c r="A352" s="7" t="s">
        <v>30</v>
      </c>
      <c r="B352" s="9">
        <v>43204</v>
      </c>
      <c r="C352" s="10">
        <v>79</v>
      </c>
      <c r="D352" s="11">
        <v>42534</v>
      </c>
      <c r="E352" s="11">
        <v>2958101</v>
      </c>
      <c r="F352" s="59"/>
      <c r="H352" s="59"/>
      <c r="I352" s="59"/>
    </row>
    <row r="353" spans="1:9" ht="13.5" thickBot="1">
      <c r="A353" s="7" t="s">
        <v>30</v>
      </c>
      <c r="B353" s="9">
        <v>43205</v>
      </c>
      <c r="C353" s="10">
        <v>79</v>
      </c>
      <c r="D353" s="11">
        <v>42534</v>
      </c>
      <c r="E353" s="11">
        <v>2958101</v>
      </c>
      <c r="F353" s="59"/>
      <c r="H353" s="59"/>
      <c r="I353" s="59"/>
    </row>
    <row r="354" spans="1:9" ht="13.5" thickBot="1">
      <c r="A354" s="7" t="s">
        <v>30</v>
      </c>
      <c r="B354" s="9">
        <v>43206</v>
      </c>
      <c r="C354" s="10">
        <v>79</v>
      </c>
      <c r="D354" s="11">
        <v>42534</v>
      </c>
      <c r="E354" s="11">
        <v>2958101</v>
      </c>
      <c r="F354" s="59"/>
      <c r="H354" s="59"/>
      <c r="I354" s="59"/>
    </row>
    <row r="355" spans="1:9" ht="13.5" thickBot="1">
      <c r="A355" s="7" t="s">
        <v>30</v>
      </c>
      <c r="B355" s="9">
        <v>43207</v>
      </c>
      <c r="C355" s="10">
        <v>79</v>
      </c>
      <c r="D355" s="11">
        <v>42534</v>
      </c>
      <c r="E355" s="11">
        <v>2958101</v>
      </c>
      <c r="F355" s="59"/>
      <c r="H355" s="59"/>
      <c r="I355" s="59"/>
    </row>
    <row r="356" spans="1:9" ht="13.5" thickBot="1">
      <c r="A356" s="7" t="s">
        <v>30</v>
      </c>
      <c r="B356" s="9">
        <v>43208</v>
      </c>
      <c r="C356" s="10">
        <v>79</v>
      </c>
      <c r="D356" s="11">
        <v>42534</v>
      </c>
      <c r="E356" s="11">
        <v>2958101</v>
      </c>
      <c r="F356" s="59"/>
      <c r="H356" s="59"/>
      <c r="I356" s="59"/>
    </row>
    <row r="357" spans="1:9" ht="13.5" thickBot="1">
      <c r="A357" s="7" t="s">
        <v>30</v>
      </c>
      <c r="B357" s="9">
        <v>43209</v>
      </c>
      <c r="C357" s="10">
        <v>79</v>
      </c>
      <c r="D357" s="11">
        <v>42534</v>
      </c>
      <c r="E357" s="11">
        <v>2958101</v>
      </c>
      <c r="F357" s="59"/>
      <c r="H357" s="59"/>
      <c r="I357" s="59"/>
    </row>
    <row r="358" spans="1:9" ht="13.5" thickBot="1">
      <c r="A358" s="7" t="s">
        <v>30</v>
      </c>
      <c r="B358" s="9">
        <v>43210</v>
      </c>
      <c r="C358" s="10">
        <v>79</v>
      </c>
      <c r="D358" s="11">
        <v>42534</v>
      </c>
      <c r="E358" s="11">
        <v>2958101</v>
      </c>
      <c r="F358" s="59"/>
      <c r="H358" s="59"/>
      <c r="I358" s="59"/>
    </row>
    <row r="359" spans="1:9" ht="13.5" thickBot="1">
      <c r="A359" s="7" t="s">
        <v>30</v>
      </c>
      <c r="B359" s="9">
        <v>43211</v>
      </c>
      <c r="C359" s="10">
        <v>79</v>
      </c>
      <c r="D359" s="11">
        <v>42534</v>
      </c>
      <c r="E359" s="11">
        <v>2958101</v>
      </c>
      <c r="F359" s="59"/>
      <c r="H359" s="59"/>
      <c r="I359" s="59"/>
    </row>
    <row r="360" spans="1:9" ht="13.5" thickBot="1">
      <c r="A360" s="7" t="s">
        <v>30</v>
      </c>
      <c r="B360" s="9">
        <v>43212</v>
      </c>
      <c r="C360" s="10">
        <v>79</v>
      </c>
      <c r="D360" s="11">
        <v>42534</v>
      </c>
      <c r="E360" s="11">
        <v>2958101</v>
      </c>
      <c r="F360" s="59"/>
      <c r="H360" s="59"/>
      <c r="I360" s="59"/>
    </row>
    <row r="361" spans="1:9" ht="13.5" thickBot="1">
      <c r="A361" s="7" t="s">
        <v>30</v>
      </c>
      <c r="B361" s="9">
        <v>43213</v>
      </c>
      <c r="C361" s="10">
        <v>79</v>
      </c>
      <c r="D361" s="11">
        <v>42534</v>
      </c>
      <c r="E361" s="11">
        <v>2958101</v>
      </c>
      <c r="F361" s="59"/>
      <c r="H361" s="59"/>
      <c r="I361" s="59"/>
    </row>
    <row r="362" spans="1:9" ht="13.5" thickBot="1">
      <c r="A362" s="7" t="s">
        <v>30</v>
      </c>
      <c r="B362" s="9">
        <v>43214</v>
      </c>
      <c r="C362" s="10">
        <v>79</v>
      </c>
      <c r="D362" s="11">
        <v>42534</v>
      </c>
      <c r="E362" s="11">
        <v>2958101</v>
      </c>
      <c r="F362" s="59"/>
      <c r="H362" s="59"/>
      <c r="I362" s="59"/>
    </row>
    <row r="363" spans="1:9" ht="13.5" thickBot="1">
      <c r="A363" s="7" t="s">
        <v>30</v>
      </c>
      <c r="B363" s="9">
        <v>43215</v>
      </c>
      <c r="C363" s="10">
        <v>79</v>
      </c>
      <c r="D363" s="11">
        <v>42534</v>
      </c>
      <c r="E363" s="11">
        <v>2958101</v>
      </c>
      <c r="F363" s="59"/>
      <c r="H363" s="59"/>
      <c r="I363" s="59"/>
    </row>
    <row r="364" spans="1:9" ht="13.5" thickBot="1">
      <c r="A364" s="7" t="s">
        <v>30</v>
      </c>
      <c r="B364" s="9">
        <v>43216</v>
      </c>
      <c r="C364" s="10">
        <v>79</v>
      </c>
      <c r="D364" s="11">
        <v>42534</v>
      </c>
      <c r="E364" s="11">
        <v>2958101</v>
      </c>
      <c r="F364" s="59"/>
      <c r="H364" s="59"/>
      <c r="I364" s="59"/>
    </row>
    <row r="365" spans="1:9" ht="13.5" thickBot="1">
      <c r="A365" s="7" t="s">
        <v>30</v>
      </c>
      <c r="B365" s="9">
        <v>43217</v>
      </c>
      <c r="C365" s="10">
        <v>79</v>
      </c>
      <c r="D365" s="11">
        <v>42534</v>
      </c>
      <c r="E365" s="11">
        <v>2958101</v>
      </c>
      <c r="F365" s="59"/>
      <c r="H365" s="59"/>
      <c r="I365" s="59"/>
    </row>
    <row r="366" spans="1:9" ht="13.5" thickBot="1">
      <c r="A366" s="7" t="s">
        <v>30</v>
      </c>
      <c r="B366" s="9">
        <v>43218</v>
      </c>
      <c r="C366" s="10">
        <v>79</v>
      </c>
      <c r="D366" s="11">
        <v>42534</v>
      </c>
      <c r="E366" s="11">
        <v>2958101</v>
      </c>
      <c r="F366" s="59"/>
      <c r="H366" s="59"/>
      <c r="I366" s="59"/>
    </row>
    <row r="367" spans="1:9" ht="13.5" thickBot="1">
      <c r="A367" s="7" t="s">
        <v>30</v>
      </c>
      <c r="B367" s="9">
        <v>43219</v>
      </c>
      <c r="C367" s="10">
        <v>79</v>
      </c>
      <c r="D367" s="11">
        <v>42534</v>
      </c>
      <c r="E367" s="11">
        <v>2958101</v>
      </c>
      <c r="F367" s="59"/>
      <c r="H367" s="59"/>
      <c r="I367" s="59"/>
    </row>
    <row r="368" spans="1:9" ht="13.5" thickBot="1">
      <c r="A368" s="7" t="s">
        <v>30</v>
      </c>
      <c r="B368" s="9">
        <v>43220</v>
      </c>
      <c r="C368" s="10">
        <v>79</v>
      </c>
      <c r="D368" s="11">
        <v>42534</v>
      </c>
      <c r="E368" s="11">
        <v>2958101</v>
      </c>
      <c r="F368" s="59"/>
      <c r="H368" s="59"/>
      <c r="I368" s="59"/>
    </row>
    <row r="369" spans="1:9" ht="13.5" thickBot="1">
      <c r="A369" s="7" t="s">
        <v>31</v>
      </c>
      <c r="B369" s="9">
        <v>43191</v>
      </c>
      <c r="C369" s="10">
        <v>79</v>
      </c>
      <c r="D369" s="11">
        <v>42633</v>
      </c>
      <c r="E369" s="11">
        <v>2958101</v>
      </c>
      <c r="F369" s="59"/>
      <c r="H369" s="59"/>
      <c r="I369" s="59"/>
    </row>
    <row r="370" spans="1:9" ht="13.5" thickBot="1">
      <c r="A370" s="7" t="s">
        <v>31</v>
      </c>
      <c r="B370" s="9">
        <v>43192</v>
      </c>
      <c r="C370" s="10">
        <v>79</v>
      </c>
      <c r="D370" s="11">
        <v>42633</v>
      </c>
      <c r="E370" s="11">
        <v>2958101</v>
      </c>
      <c r="F370" s="59"/>
      <c r="H370" s="59"/>
      <c r="I370" s="59"/>
    </row>
    <row r="371" spans="1:9" ht="13.5" thickBot="1">
      <c r="A371" s="7" t="s">
        <v>31</v>
      </c>
      <c r="B371" s="9">
        <v>43193</v>
      </c>
      <c r="C371" s="10">
        <v>79</v>
      </c>
      <c r="D371" s="11">
        <v>42633</v>
      </c>
      <c r="E371" s="11">
        <v>2958101</v>
      </c>
      <c r="F371" s="59"/>
      <c r="H371" s="59"/>
      <c r="I371" s="59"/>
    </row>
    <row r="372" spans="1:9" ht="13.5" thickBot="1">
      <c r="A372" s="7" t="s">
        <v>31</v>
      </c>
      <c r="B372" s="9">
        <v>43194</v>
      </c>
      <c r="C372" s="10">
        <v>79</v>
      </c>
      <c r="D372" s="11">
        <v>42633</v>
      </c>
      <c r="E372" s="11">
        <v>2958101</v>
      </c>
      <c r="F372" s="59"/>
      <c r="H372" s="59"/>
      <c r="I372" s="59"/>
    </row>
    <row r="373" spans="1:9" ht="13.5" thickBot="1">
      <c r="A373" s="7" t="s">
        <v>31</v>
      </c>
      <c r="B373" s="9">
        <v>43195</v>
      </c>
      <c r="C373" s="10">
        <v>79</v>
      </c>
      <c r="D373" s="11">
        <v>42633</v>
      </c>
      <c r="E373" s="11">
        <v>2958101</v>
      </c>
      <c r="F373" s="59"/>
      <c r="H373" s="59"/>
      <c r="I373" s="59"/>
    </row>
    <row r="374" spans="1:9" ht="13.5" thickBot="1">
      <c r="A374" s="7" t="s">
        <v>31</v>
      </c>
      <c r="B374" s="9">
        <v>43196</v>
      </c>
      <c r="C374" s="10">
        <v>79</v>
      </c>
      <c r="D374" s="11">
        <v>42633</v>
      </c>
      <c r="E374" s="11">
        <v>2958101</v>
      </c>
      <c r="F374" s="59"/>
      <c r="H374" s="59"/>
      <c r="I374" s="59"/>
    </row>
    <row r="375" spans="1:9" ht="13.5" thickBot="1">
      <c r="A375" s="7" t="s">
        <v>31</v>
      </c>
      <c r="B375" s="9">
        <v>43197</v>
      </c>
      <c r="C375" s="10">
        <v>79</v>
      </c>
      <c r="D375" s="11">
        <v>42633</v>
      </c>
      <c r="E375" s="11">
        <v>2958101</v>
      </c>
      <c r="F375" s="59"/>
      <c r="H375" s="59"/>
      <c r="I375" s="59"/>
    </row>
    <row r="376" spans="1:9" ht="13.5" thickBot="1">
      <c r="A376" s="7" t="s">
        <v>31</v>
      </c>
      <c r="B376" s="9">
        <v>43198</v>
      </c>
      <c r="C376" s="10">
        <v>79</v>
      </c>
      <c r="D376" s="11">
        <v>42633</v>
      </c>
      <c r="E376" s="11">
        <v>2958101</v>
      </c>
      <c r="F376" s="59"/>
      <c r="H376" s="59"/>
      <c r="I376" s="59"/>
    </row>
    <row r="377" spans="1:9" ht="13.5" thickBot="1">
      <c r="A377" s="7" t="s">
        <v>31</v>
      </c>
      <c r="B377" s="9">
        <v>43199</v>
      </c>
      <c r="C377" s="10">
        <v>79</v>
      </c>
      <c r="D377" s="11">
        <v>42633</v>
      </c>
      <c r="E377" s="11">
        <v>2958101</v>
      </c>
      <c r="F377" s="59"/>
      <c r="H377" s="59"/>
      <c r="I377" s="59"/>
    </row>
    <row r="378" spans="1:9" ht="13.5" thickBot="1">
      <c r="A378" s="7" t="s">
        <v>31</v>
      </c>
      <c r="B378" s="9">
        <v>43200</v>
      </c>
      <c r="C378" s="10">
        <v>79</v>
      </c>
      <c r="D378" s="11">
        <v>42633</v>
      </c>
      <c r="E378" s="11">
        <v>2958101</v>
      </c>
      <c r="F378" s="59"/>
      <c r="H378" s="59"/>
      <c r="I378" s="59"/>
    </row>
    <row r="379" spans="1:9" ht="13.5" thickBot="1">
      <c r="A379" s="7" t="s">
        <v>31</v>
      </c>
      <c r="B379" s="9">
        <v>43201</v>
      </c>
      <c r="C379" s="10">
        <v>79</v>
      </c>
      <c r="D379" s="11">
        <v>42633</v>
      </c>
      <c r="E379" s="11">
        <v>2958101</v>
      </c>
      <c r="F379" s="59"/>
      <c r="H379" s="59"/>
      <c r="I379" s="59"/>
    </row>
    <row r="380" spans="1:9" ht="13.5" thickBot="1">
      <c r="A380" s="7" t="s">
        <v>31</v>
      </c>
      <c r="B380" s="9">
        <v>43202</v>
      </c>
      <c r="C380" s="10">
        <v>79</v>
      </c>
      <c r="D380" s="11">
        <v>42633</v>
      </c>
      <c r="E380" s="11">
        <v>2958101</v>
      </c>
      <c r="F380" s="59"/>
      <c r="H380" s="59"/>
      <c r="I380" s="59"/>
    </row>
    <row r="381" spans="1:9" ht="13.5" thickBot="1">
      <c r="A381" s="7" t="s">
        <v>31</v>
      </c>
      <c r="B381" s="9">
        <v>43203</v>
      </c>
      <c r="C381" s="10">
        <v>79</v>
      </c>
      <c r="D381" s="11">
        <v>42633</v>
      </c>
      <c r="E381" s="11">
        <v>2958101</v>
      </c>
      <c r="F381" s="59"/>
      <c r="H381" s="59"/>
      <c r="I381" s="59"/>
    </row>
    <row r="382" spans="1:9" ht="13.5" thickBot="1">
      <c r="A382" s="7" t="s">
        <v>31</v>
      </c>
      <c r="B382" s="9">
        <v>43204</v>
      </c>
      <c r="C382" s="10">
        <v>79</v>
      </c>
      <c r="D382" s="11">
        <v>42633</v>
      </c>
      <c r="E382" s="11">
        <v>2958101</v>
      </c>
      <c r="F382" s="59"/>
      <c r="H382" s="59"/>
      <c r="I382" s="59"/>
    </row>
    <row r="383" spans="1:9" ht="13.5" thickBot="1">
      <c r="A383" s="7" t="s">
        <v>31</v>
      </c>
      <c r="B383" s="9">
        <v>43205</v>
      </c>
      <c r="C383" s="10">
        <v>79</v>
      </c>
      <c r="D383" s="11">
        <v>42633</v>
      </c>
      <c r="E383" s="11">
        <v>2958101</v>
      </c>
      <c r="F383" s="59"/>
      <c r="H383" s="59"/>
      <c r="I383" s="59"/>
    </row>
    <row r="384" spans="1:9" ht="13.5" thickBot="1">
      <c r="A384" s="7" t="s">
        <v>31</v>
      </c>
      <c r="B384" s="9">
        <v>43206</v>
      </c>
      <c r="C384" s="10">
        <v>79</v>
      </c>
      <c r="D384" s="11">
        <v>42633</v>
      </c>
      <c r="E384" s="11">
        <v>2958101</v>
      </c>
      <c r="F384" s="59"/>
      <c r="H384" s="59"/>
      <c r="I384" s="59"/>
    </row>
    <row r="385" spans="1:9" ht="13.5" thickBot="1">
      <c r="A385" s="7" t="s">
        <v>31</v>
      </c>
      <c r="B385" s="9">
        <v>43207</v>
      </c>
      <c r="C385" s="10">
        <v>79</v>
      </c>
      <c r="D385" s="11">
        <v>42633</v>
      </c>
      <c r="E385" s="11">
        <v>2958101</v>
      </c>
      <c r="F385" s="59"/>
      <c r="H385" s="59"/>
      <c r="I385" s="59"/>
    </row>
    <row r="386" spans="1:9" ht="13.5" thickBot="1">
      <c r="A386" s="7" t="s">
        <v>31</v>
      </c>
      <c r="B386" s="9">
        <v>43208</v>
      </c>
      <c r="C386" s="10">
        <v>79</v>
      </c>
      <c r="D386" s="11">
        <v>42633</v>
      </c>
      <c r="E386" s="11">
        <v>2958101</v>
      </c>
      <c r="F386" s="59"/>
      <c r="H386" s="59"/>
      <c r="I386" s="59"/>
    </row>
    <row r="387" spans="1:9" ht="13.5" thickBot="1">
      <c r="A387" s="7" t="s">
        <v>31</v>
      </c>
      <c r="B387" s="9">
        <v>43209</v>
      </c>
      <c r="C387" s="10">
        <v>79</v>
      </c>
      <c r="D387" s="11">
        <v>42633</v>
      </c>
      <c r="E387" s="11">
        <v>2958101</v>
      </c>
      <c r="F387" s="59"/>
      <c r="H387" s="59"/>
      <c r="I387" s="59"/>
    </row>
    <row r="388" spans="1:9" ht="13.5" thickBot="1">
      <c r="A388" s="7" t="s">
        <v>31</v>
      </c>
      <c r="B388" s="9">
        <v>43210</v>
      </c>
      <c r="C388" s="10">
        <v>79</v>
      </c>
      <c r="D388" s="11">
        <v>42633</v>
      </c>
      <c r="E388" s="11">
        <v>2958101</v>
      </c>
      <c r="F388" s="59"/>
      <c r="H388" s="59"/>
      <c r="I388" s="59"/>
    </row>
    <row r="389" spans="1:9" ht="13.5" thickBot="1">
      <c r="A389" s="7" t="s">
        <v>31</v>
      </c>
      <c r="B389" s="9">
        <v>43211</v>
      </c>
      <c r="C389" s="10">
        <v>79</v>
      </c>
      <c r="D389" s="11">
        <v>42633</v>
      </c>
      <c r="E389" s="11">
        <v>2958101</v>
      </c>
      <c r="F389" s="59"/>
      <c r="H389" s="59"/>
      <c r="I389" s="59"/>
    </row>
    <row r="390" spans="1:9" ht="13.5" thickBot="1">
      <c r="A390" s="7" t="s">
        <v>31</v>
      </c>
      <c r="B390" s="9">
        <v>43212</v>
      </c>
      <c r="C390" s="10">
        <v>79</v>
      </c>
      <c r="D390" s="11">
        <v>42633</v>
      </c>
      <c r="E390" s="11">
        <v>2958101</v>
      </c>
      <c r="F390" s="59"/>
      <c r="H390" s="59"/>
      <c r="I390" s="59"/>
    </row>
    <row r="391" spans="1:9" ht="13.5" thickBot="1">
      <c r="A391" s="7" t="s">
        <v>31</v>
      </c>
      <c r="B391" s="9">
        <v>43213</v>
      </c>
      <c r="C391" s="10">
        <v>79</v>
      </c>
      <c r="D391" s="11">
        <v>42633</v>
      </c>
      <c r="E391" s="11">
        <v>2958101</v>
      </c>
      <c r="F391" s="59"/>
      <c r="H391" s="59"/>
      <c r="I391" s="59"/>
    </row>
    <row r="392" spans="1:9" ht="13.5" thickBot="1">
      <c r="A392" s="7" t="s">
        <v>31</v>
      </c>
      <c r="B392" s="9">
        <v>43214</v>
      </c>
      <c r="C392" s="10">
        <v>79</v>
      </c>
      <c r="D392" s="11">
        <v>42633</v>
      </c>
      <c r="E392" s="11">
        <v>2958101</v>
      </c>
      <c r="F392" s="59"/>
      <c r="H392" s="59"/>
      <c r="I392" s="59"/>
    </row>
    <row r="393" spans="1:9" ht="13.5" thickBot="1">
      <c r="A393" s="7" t="s">
        <v>31</v>
      </c>
      <c r="B393" s="9">
        <v>43215</v>
      </c>
      <c r="C393" s="10">
        <v>79</v>
      </c>
      <c r="D393" s="11">
        <v>42633</v>
      </c>
      <c r="E393" s="11">
        <v>2958101</v>
      </c>
      <c r="F393" s="59"/>
      <c r="H393" s="59"/>
      <c r="I393" s="59"/>
    </row>
    <row r="394" spans="1:9" ht="13.5" thickBot="1">
      <c r="A394" s="7" t="s">
        <v>31</v>
      </c>
      <c r="B394" s="9">
        <v>43216</v>
      </c>
      <c r="C394" s="10">
        <v>79</v>
      </c>
      <c r="D394" s="11">
        <v>42633</v>
      </c>
      <c r="E394" s="11">
        <v>2958101</v>
      </c>
      <c r="F394" s="59"/>
      <c r="H394" s="59"/>
      <c r="I394" s="59"/>
    </row>
    <row r="395" spans="1:9" ht="13.5" thickBot="1">
      <c r="A395" s="7" t="s">
        <v>31</v>
      </c>
      <c r="B395" s="9">
        <v>43217</v>
      </c>
      <c r="C395" s="10">
        <v>79</v>
      </c>
      <c r="D395" s="11">
        <v>42633</v>
      </c>
      <c r="E395" s="11">
        <v>2958101</v>
      </c>
      <c r="F395" s="59"/>
      <c r="H395" s="59"/>
      <c r="I395" s="59"/>
    </row>
    <row r="396" spans="1:9" ht="13.5" thickBot="1">
      <c r="A396" s="7" t="s">
        <v>31</v>
      </c>
      <c r="B396" s="9">
        <v>43218</v>
      </c>
      <c r="C396" s="10">
        <v>79</v>
      </c>
      <c r="D396" s="11">
        <v>42633</v>
      </c>
      <c r="E396" s="11">
        <v>2958101</v>
      </c>
      <c r="F396" s="59"/>
      <c r="H396" s="59"/>
      <c r="I396" s="59"/>
    </row>
    <row r="397" spans="1:9" ht="13.5" thickBot="1">
      <c r="A397" s="7" t="s">
        <v>31</v>
      </c>
      <c r="B397" s="9">
        <v>43219</v>
      </c>
      <c r="C397" s="10">
        <v>79</v>
      </c>
      <c r="D397" s="11">
        <v>42633</v>
      </c>
      <c r="E397" s="11">
        <v>2958101</v>
      </c>
      <c r="F397" s="59"/>
      <c r="H397" s="59"/>
      <c r="I397" s="59"/>
    </row>
    <row r="398" spans="1:9" ht="13.5" thickBot="1">
      <c r="A398" s="7" t="s">
        <v>31</v>
      </c>
      <c r="B398" s="9">
        <v>43220</v>
      </c>
      <c r="C398" s="10">
        <v>79</v>
      </c>
      <c r="D398" s="11">
        <v>42633</v>
      </c>
      <c r="E398" s="11">
        <v>2958101</v>
      </c>
      <c r="F398" s="59"/>
      <c r="H398" s="59"/>
      <c r="I398" s="59"/>
    </row>
    <row r="399" spans="1:9" ht="13.5" thickBot="1">
      <c r="A399" s="7" t="s">
        <v>39</v>
      </c>
      <c r="B399" s="9">
        <v>43191</v>
      </c>
      <c r="C399" s="10">
        <v>150</v>
      </c>
      <c r="D399" s="11">
        <v>43193</v>
      </c>
      <c r="E399" s="11">
        <v>2958101</v>
      </c>
      <c r="F399" s="59"/>
      <c r="H399" s="59"/>
      <c r="I399" s="59"/>
    </row>
    <row r="400" spans="1:9" ht="13.5" thickBot="1">
      <c r="A400" s="7" t="s">
        <v>39</v>
      </c>
      <c r="B400" s="9">
        <v>43192</v>
      </c>
      <c r="C400" s="10">
        <v>150</v>
      </c>
      <c r="D400" s="11">
        <v>43193</v>
      </c>
      <c r="E400" s="11">
        <v>2958101</v>
      </c>
      <c r="F400" s="59"/>
      <c r="H400" s="59"/>
      <c r="I400" s="59"/>
    </row>
    <row r="401" spans="1:9" ht="13.5" thickBot="1">
      <c r="A401" s="7" t="s">
        <v>39</v>
      </c>
      <c r="B401" s="9">
        <v>43193</v>
      </c>
      <c r="C401" s="10">
        <v>150</v>
      </c>
      <c r="D401" s="11">
        <v>43193</v>
      </c>
      <c r="E401" s="11">
        <v>2958101</v>
      </c>
      <c r="F401" s="59"/>
      <c r="H401" s="59"/>
      <c r="I401" s="59"/>
    </row>
    <row r="402" spans="1:9" ht="13.5" thickBot="1">
      <c r="A402" s="7" t="s">
        <v>39</v>
      </c>
      <c r="B402" s="9">
        <v>43194</v>
      </c>
      <c r="C402" s="10">
        <v>150</v>
      </c>
      <c r="D402" s="11">
        <v>43193</v>
      </c>
      <c r="E402" s="11">
        <v>2958101</v>
      </c>
      <c r="F402" s="59"/>
      <c r="H402" s="59"/>
      <c r="I402" s="59"/>
    </row>
    <row r="403" spans="1:9" ht="13.5" thickBot="1">
      <c r="A403" s="7" t="s">
        <v>39</v>
      </c>
      <c r="B403" s="9">
        <v>43195</v>
      </c>
      <c r="C403" s="10">
        <v>150</v>
      </c>
      <c r="D403" s="11">
        <v>43193</v>
      </c>
      <c r="E403" s="11">
        <v>2958101</v>
      </c>
      <c r="F403" s="59"/>
      <c r="H403" s="59"/>
      <c r="I403" s="59"/>
    </row>
    <row r="404" spans="1:9" ht="13.5" thickBot="1">
      <c r="A404" s="7" t="s">
        <v>39</v>
      </c>
      <c r="B404" s="9">
        <v>43196</v>
      </c>
      <c r="C404" s="10">
        <v>150</v>
      </c>
      <c r="D404" s="11">
        <v>43193</v>
      </c>
      <c r="E404" s="11">
        <v>2958101</v>
      </c>
      <c r="F404" s="59"/>
      <c r="H404" s="59"/>
      <c r="I404" s="59"/>
    </row>
    <row r="405" spans="1:9" ht="13.5" thickBot="1">
      <c r="A405" s="7" t="s">
        <v>39</v>
      </c>
      <c r="B405" s="9">
        <v>43197</v>
      </c>
      <c r="C405" s="10">
        <v>150</v>
      </c>
      <c r="D405" s="11">
        <v>43193</v>
      </c>
      <c r="E405" s="11">
        <v>2958101</v>
      </c>
      <c r="F405" s="59"/>
      <c r="H405" s="59"/>
      <c r="I405" s="59"/>
    </row>
    <row r="406" spans="1:9" ht="13.5" thickBot="1">
      <c r="A406" s="7" t="s">
        <v>39</v>
      </c>
      <c r="B406" s="9">
        <v>43198</v>
      </c>
      <c r="C406" s="10">
        <v>150</v>
      </c>
      <c r="D406" s="11">
        <v>43193</v>
      </c>
      <c r="E406" s="11">
        <v>2958101</v>
      </c>
      <c r="F406" s="59"/>
      <c r="H406" s="59"/>
      <c r="I406" s="59"/>
    </row>
    <row r="407" spans="1:9" ht="13.5" thickBot="1">
      <c r="A407" s="7" t="s">
        <v>39</v>
      </c>
      <c r="B407" s="9">
        <v>43199</v>
      </c>
      <c r="C407" s="10">
        <v>150</v>
      </c>
      <c r="D407" s="11">
        <v>43193</v>
      </c>
      <c r="E407" s="11">
        <v>2958101</v>
      </c>
      <c r="F407" s="59"/>
      <c r="H407" s="59"/>
      <c r="I407" s="59"/>
    </row>
    <row r="408" spans="1:9" ht="13.5" thickBot="1">
      <c r="A408" s="7" t="s">
        <v>39</v>
      </c>
      <c r="B408" s="9">
        <v>43200</v>
      </c>
      <c r="C408" s="10">
        <v>150</v>
      </c>
      <c r="D408" s="11">
        <v>43193</v>
      </c>
      <c r="E408" s="11">
        <v>2958101</v>
      </c>
      <c r="F408" s="59"/>
      <c r="H408" s="59"/>
      <c r="I408" s="59"/>
    </row>
    <row r="409" spans="1:9" ht="13.5" thickBot="1">
      <c r="A409" s="7" t="s">
        <v>39</v>
      </c>
      <c r="B409" s="9">
        <v>43201</v>
      </c>
      <c r="C409" s="10">
        <v>150</v>
      </c>
      <c r="D409" s="11">
        <v>43193</v>
      </c>
      <c r="E409" s="11">
        <v>2958101</v>
      </c>
      <c r="F409" s="59"/>
      <c r="H409" s="59"/>
      <c r="I409" s="59"/>
    </row>
    <row r="410" spans="1:9" ht="13.5" thickBot="1">
      <c r="A410" s="7" t="s">
        <v>39</v>
      </c>
      <c r="B410" s="9">
        <v>43202</v>
      </c>
      <c r="C410" s="10">
        <v>150</v>
      </c>
      <c r="D410" s="11">
        <v>43193</v>
      </c>
      <c r="E410" s="11">
        <v>2958101</v>
      </c>
      <c r="F410" s="59"/>
      <c r="H410" s="59"/>
      <c r="I410" s="59"/>
    </row>
    <row r="411" spans="1:9" ht="13.5" thickBot="1">
      <c r="A411" s="7" t="s">
        <v>39</v>
      </c>
      <c r="B411" s="9">
        <v>43203</v>
      </c>
      <c r="C411" s="10">
        <v>150</v>
      </c>
      <c r="D411" s="11">
        <v>43193</v>
      </c>
      <c r="E411" s="11">
        <v>2958101</v>
      </c>
      <c r="F411" s="59"/>
      <c r="H411" s="59"/>
      <c r="I411" s="59"/>
    </row>
    <row r="412" spans="1:9" ht="13.5" thickBot="1">
      <c r="A412" s="7" t="s">
        <v>39</v>
      </c>
      <c r="B412" s="9">
        <v>43204</v>
      </c>
      <c r="C412" s="10">
        <v>150</v>
      </c>
      <c r="D412" s="11">
        <v>43193</v>
      </c>
      <c r="E412" s="11">
        <v>2958101</v>
      </c>
      <c r="F412" s="59"/>
      <c r="H412" s="59"/>
      <c r="I412" s="59"/>
    </row>
    <row r="413" spans="1:9" ht="13.5" thickBot="1">
      <c r="A413" s="7" t="s">
        <v>39</v>
      </c>
      <c r="B413" s="9">
        <v>43205</v>
      </c>
      <c r="C413" s="10">
        <v>150</v>
      </c>
      <c r="D413" s="11">
        <v>43193</v>
      </c>
      <c r="E413" s="11">
        <v>2958101</v>
      </c>
      <c r="F413" s="59"/>
      <c r="H413" s="59"/>
      <c r="I413" s="59"/>
    </row>
    <row r="414" spans="1:9" ht="13.5" thickBot="1">
      <c r="A414" s="7" t="s">
        <v>39</v>
      </c>
      <c r="B414" s="9">
        <v>43206</v>
      </c>
      <c r="C414" s="10">
        <v>150</v>
      </c>
      <c r="D414" s="11">
        <v>43193</v>
      </c>
      <c r="E414" s="11">
        <v>2958101</v>
      </c>
      <c r="F414" s="59"/>
      <c r="H414" s="59"/>
      <c r="I414" s="59"/>
    </row>
    <row r="415" spans="1:9" ht="13.5" thickBot="1">
      <c r="A415" s="7" t="s">
        <v>39</v>
      </c>
      <c r="B415" s="9">
        <v>43207</v>
      </c>
      <c r="C415" s="10">
        <v>150</v>
      </c>
      <c r="D415" s="11">
        <v>43193</v>
      </c>
      <c r="E415" s="11">
        <v>2958101</v>
      </c>
      <c r="F415" s="59"/>
      <c r="H415" s="59"/>
      <c r="I415" s="59"/>
    </row>
    <row r="416" spans="1:9" ht="13.5" thickBot="1">
      <c r="A416" s="7" t="s">
        <v>39</v>
      </c>
      <c r="B416" s="9">
        <v>43208</v>
      </c>
      <c r="C416" s="10">
        <v>150</v>
      </c>
      <c r="D416" s="11">
        <v>43193</v>
      </c>
      <c r="E416" s="11">
        <v>2958101</v>
      </c>
      <c r="F416" s="59"/>
      <c r="H416" s="59"/>
      <c r="I416" s="59"/>
    </row>
    <row r="417" spans="1:9" ht="13.5" thickBot="1">
      <c r="A417" s="7" t="s">
        <v>39</v>
      </c>
      <c r="B417" s="9">
        <v>43209</v>
      </c>
      <c r="C417" s="10">
        <v>150</v>
      </c>
      <c r="D417" s="11">
        <v>43193</v>
      </c>
      <c r="E417" s="11">
        <v>2958101</v>
      </c>
      <c r="F417" s="59"/>
      <c r="H417" s="59"/>
      <c r="I417" s="59"/>
    </row>
    <row r="418" spans="1:9" ht="13.5" thickBot="1">
      <c r="A418" s="7" t="s">
        <v>39</v>
      </c>
      <c r="B418" s="9">
        <v>43210</v>
      </c>
      <c r="C418" s="10">
        <v>150</v>
      </c>
      <c r="D418" s="11">
        <v>43193</v>
      </c>
      <c r="E418" s="11">
        <v>2958101</v>
      </c>
      <c r="F418" s="59"/>
      <c r="H418" s="59"/>
      <c r="I418" s="59"/>
    </row>
    <row r="419" spans="1:9" ht="13.5" thickBot="1">
      <c r="A419" s="7" t="s">
        <v>39</v>
      </c>
      <c r="B419" s="9">
        <v>43211</v>
      </c>
      <c r="C419" s="10">
        <v>150</v>
      </c>
      <c r="D419" s="11">
        <v>43193</v>
      </c>
      <c r="E419" s="11">
        <v>2958101</v>
      </c>
      <c r="F419" s="59"/>
      <c r="H419" s="59"/>
      <c r="I419" s="59"/>
    </row>
    <row r="420" spans="1:9" ht="13.5" thickBot="1">
      <c r="A420" s="7" t="s">
        <v>39</v>
      </c>
      <c r="B420" s="9">
        <v>43212</v>
      </c>
      <c r="C420" s="10">
        <v>150</v>
      </c>
      <c r="D420" s="11">
        <v>43193</v>
      </c>
      <c r="E420" s="11">
        <v>2958101</v>
      </c>
      <c r="F420" s="59"/>
      <c r="H420" s="59"/>
      <c r="I420" s="59"/>
    </row>
    <row r="421" spans="1:9" ht="13.5" thickBot="1">
      <c r="A421" s="7" t="s">
        <v>39</v>
      </c>
      <c r="B421" s="9">
        <v>43213</v>
      </c>
      <c r="C421" s="10">
        <v>150</v>
      </c>
      <c r="D421" s="11">
        <v>43193</v>
      </c>
      <c r="E421" s="11">
        <v>2958101</v>
      </c>
      <c r="F421" s="59"/>
      <c r="H421" s="59"/>
      <c r="I421" s="59"/>
    </row>
    <row r="422" spans="1:9" ht="13.5" thickBot="1">
      <c r="A422" s="7" t="s">
        <v>39</v>
      </c>
      <c r="B422" s="9">
        <v>43214</v>
      </c>
      <c r="C422" s="10">
        <v>150</v>
      </c>
      <c r="D422" s="11">
        <v>43193</v>
      </c>
      <c r="E422" s="11">
        <v>2958101</v>
      </c>
      <c r="F422" s="59"/>
      <c r="H422" s="59"/>
      <c r="I422" s="59"/>
    </row>
    <row r="423" spans="1:9" ht="13.5" thickBot="1">
      <c r="A423" s="7" t="s">
        <v>39</v>
      </c>
      <c r="B423" s="9">
        <v>43215</v>
      </c>
      <c r="C423" s="10">
        <v>150</v>
      </c>
      <c r="D423" s="11">
        <v>43193</v>
      </c>
      <c r="E423" s="11">
        <v>2958101</v>
      </c>
      <c r="F423" s="59"/>
      <c r="H423" s="59"/>
      <c r="I423" s="59"/>
    </row>
    <row r="424" spans="1:9" ht="13.5" thickBot="1">
      <c r="A424" s="7" t="s">
        <v>39</v>
      </c>
      <c r="B424" s="9">
        <v>43216</v>
      </c>
      <c r="C424" s="10">
        <v>150</v>
      </c>
      <c r="D424" s="11">
        <v>43193</v>
      </c>
      <c r="E424" s="11">
        <v>2958101</v>
      </c>
      <c r="F424" s="59"/>
      <c r="H424" s="59"/>
      <c r="I424" s="59"/>
    </row>
    <row r="425" spans="1:9" ht="13.5" thickBot="1">
      <c r="A425" s="7" t="s">
        <v>39</v>
      </c>
      <c r="B425" s="9">
        <v>43217</v>
      </c>
      <c r="C425" s="10">
        <v>150</v>
      </c>
      <c r="D425" s="11">
        <v>43193</v>
      </c>
      <c r="E425" s="11">
        <v>2958101</v>
      </c>
      <c r="F425" s="59"/>
      <c r="H425" s="59"/>
      <c r="I425" s="59"/>
    </row>
    <row r="426" spans="1:9" ht="13.5" thickBot="1">
      <c r="A426" s="7" t="s">
        <v>39</v>
      </c>
      <c r="B426" s="9">
        <v>43218</v>
      </c>
      <c r="C426" s="10">
        <v>150</v>
      </c>
      <c r="D426" s="11">
        <v>43193</v>
      </c>
      <c r="E426" s="11">
        <v>2958101</v>
      </c>
      <c r="F426" s="59"/>
      <c r="H426" s="59"/>
      <c r="I426" s="59"/>
    </row>
    <row r="427" spans="1:9" ht="13.5" thickBot="1">
      <c r="A427" s="7" t="s">
        <v>39</v>
      </c>
      <c r="B427" s="9">
        <v>43219</v>
      </c>
      <c r="C427" s="10">
        <v>150</v>
      </c>
      <c r="D427" s="11">
        <v>43193</v>
      </c>
      <c r="E427" s="11">
        <v>2958101</v>
      </c>
      <c r="F427" s="59"/>
      <c r="H427" s="59"/>
      <c r="I427" s="59"/>
    </row>
    <row r="428" spans="1:9" ht="13.5" thickBot="1">
      <c r="A428" s="7" t="s">
        <v>39</v>
      </c>
      <c r="B428" s="9">
        <v>43220</v>
      </c>
      <c r="C428" s="10">
        <v>150</v>
      </c>
      <c r="D428" s="11">
        <v>43193</v>
      </c>
      <c r="E428" s="11">
        <v>2958101</v>
      </c>
      <c r="F428" s="59"/>
      <c r="H428" s="59"/>
      <c r="I428" s="59"/>
    </row>
    <row r="429" spans="1:9" ht="13.5" thickBot="1">
      <c r="A429" s="7" t="s">
        <v>32</v>
      </c>
      <c r="B429" s="9">
        <v>43191</v>
      </c>
      <c r="C429" s="10">
        <v>110</v>
      </c>
      <c r="D429" s="11">
        <v>42509</v>
      </c>
      <c r="E429" s="11">
        <v>2958101</v>
      </c>
      <c r="F429" s="59"/>
      <c r="H429" s="59"/>
      <c r="I429" s="59"/>
    </row>
    <row r="430" spans="1:9" ht="13.5" thickBot="1">
      <c r="A430" s="7" t="s">
        <v>32</v>
      </c>
      <c r="B430" s="9">
        <v>43192</v>
      </c>
      <c r="C430" s="10">
        <v>110</v>
      </c>
      <c r="D430" s="11">
        <v>42509</v>
      </c>
      <c r="E430" s="11">
        <v>2958101</v>
      </c>
      <c r="F430" s="59"/>
      <c r="H430" s="59"/>
      <c r="I430" s="59"/>
    </row>
    <row r="431" spans="1:9" ht="13.5" thickBot="1">
      <c r="A431" s="7" t="s">
        <v>32</v>
      </c>
      <c r="B431" s="9">
        <v>43193</v>
      </c>
      <c r="C431" s="10">
        <v>110</v>
      </c>
      <c r="D431" s="11">
        <v>42509</v>
      </c>
      <c r="E431" s="11">
        <v>2958101</v>
      </c>
      <c r="F431" s="59"/>
      <c r="H431" s="59"/>
      <c r="I431" s="59"/>
    </row>
    <row r="432" spans="1:9" ht="13.5" thickBot="1">
      <c r="A432" s="7" t="s">
        <v>32</v>
      </c>
      <c r="B432" s="9">
        <v>43194</v>
      </c>
      <c r="C432" s="10">
        <v>110</v>
      </c>
      <c r="D432" s="11">
        <v>42509</v>
      </c>
      <c r="E432" s="11">
        <v>2958101</v>
      </c>
      <c r="F432" s="59"/>
      <c r="H432" s="59"/>
      <c r="I432" s="59"/>
    </row>
    <row r="433" spans="1:9" ht="13.5" thickBot="1">
      <c r="A433" s="7" t="s">
        <v>32</v>
      </c>
      <c r="B433" s="9">
        <v>43195</v>
      </c>
      <c r="C433" s="10">
        <v>110</v>
      </c>
      <c r="D433" s="11">
        <v>42509</v>
      </c>
      <c r="E433" s="11">
        <v>2958101</v>
      </c>
      <c r="F433" s="59"/>
      <c r="H433" s="59"/>
      <c r="I433" s="59"/>
    </row>
    <row r="434" spans="1:9" ht="13.5" thickBot="1">
      <c r="A434" s="7" t="s">
        <v>32</v>
      </c>
      <c r="B434" s="9">
        <v>43196</v>
      </c>
      <c r="C434" s="10">
        <v>110</v>
      </c>
      <c r="D434" s="11">
        <v>42509</v>
      </c>
      <c r="E434" s="11">
        <v>2958101</v>
      </c>
      <c r="F434" s="59"/>
      <c r="H434" s="59"/>
      <c r="I434" s="59"/>
    </row>
    <row r="435" spans="1:9" ht="13.5" thickBot="1">
      <c r="A435" s="7" t="s">
        <v>32</v>
      </c>
      <c r="B435" s="9">
        <v>43197</v>
      </c>
      <c r="C435" s="10">
        <v>110</v>
      </c>
      <c r="D435" s="11">
        <v>42509</v>
      </c>
      <c r="E435" s="11">
        <v>2958101</v>
      </c>
      <c r="F435" s="59"/>
      <c r="H435" s="59"/>
      <c r="I435" s="59"/>
    </row>
    <row r="436" spans="1:9" ht="13.5" thickBot="1">
      <c r="A436" s="7" t="s">
        <v>32</v>
      </c>
      <c r="B436" s="9">
        <v>43198</v>
      </c>
      <c r="C436" s="10">
        <v>110</v>
      </c>
      <c r="D436" s="11">
        <v>42509</v>
      </c>
      <c r="E436" s="11">
        <v>2958101</v>
      </c>
      <c r="F436" s="59"/>
      <c r="H436" s="59"/>
      <c r="I436" s="59"/>
    </row>
    <row r="437" spans="1:9" ht="13.5" thickBot="1">
      <c r="A437" s="7" t="s">
        <v>32</v>
      </c>
      <c r="B437" s="9">
        <v>43199</v>
      </c>
      <c r="C437" s="10">
        <v>110</v>
      </c>
      <c r="D437" s="11">
        <v>42509</v>
      </c>
      <c r="E437" s="11">
        <v>2958101</v>
      </c>
      <c r="F437" s="59"/>
      <c r="H437" s="59"/>
      <c r="I437" s="59"/>
    </row>
    <row r="438" spans="1:9" ht="13.5" thickBot="1">
      <c r="A438" s="7" t="s">
        <v>32</v>
      </c>
      <c r="B438" s="9">
        <v>43200</v>
      </c>
      <c r="C438" s="10">
        <v>110</v>
      </c>
      <c r="D438" s="11">
        <v>42509</v>
      </c>
      <c r="E438" s="11">
        <v>2958101</v>
      </c>
      <c r="F438" s="59"/>
      <c r="H438" s="59"/>
      <c r="I438" s="59"/>
    </row>
    <row r="439" spans="1:9" ht="13.5" thickBot="1">
      <c r="A439" s="7" t="s">
        <v>32</v>
      </c>
      <c r="B439" s="9">
        <v>43201</v>
      </c>
      <c r="C439" s="10">
        <v>110</v>
      </c>
      <c r="D439" s="11">
        <v>42509</v>
      </c>
      <c r="E439" s="11">
        <v>2958101</v>
      </c>
      <c r="F439" s="59"/>
      <c r="H439" s="59"/>
      <c r="I439" s="59"/>
    </row>
    <row r="440" spans="1:9" ht="13.5" thickBot="1">
      <c r="A440" s="7" t="s">
        <v>32</v>
      </c>
      <c r="B440" s="9">
        <v>43202</v>
      </c>
      <c r="C440" s="10">
        <v>110</v>
      </c>
      <c r="D440" s="11">
        <v>42509</v>
      </c>
      <c r="E440" s="11">
        <v>2958101</v>
      </c>
      <c r="F440" s="59"/>
      <c r="H440" s="59"/>
      <c r="I440" s="59"/>
    </row>
    <row r="441" spans="1:9" ht="13.5" thickBot="1">
      <c r="A441" s="7" t="s">
        <v>32</v>
      </c>
      <c r="B441" s="9">
        <v>43203</v>
      </c>
      <c r="C441" s="10">
        <v>110</v>
      </c>
      <c r="D441" s="11">
        <v>42509</v>
      </c>
      <c r="E441" s="11">
        <v>2958101</v>
      </c>
      <c r="F441" s="59"/>
      <c r="H441" s="59"/>
      <c r="I441" s="59"/>
    </row>
    <row r="442" spans="1:9" ht="13.5" thickBot="1">
      <c r="A442" s="7" t="s">
        <v>32</v>
      </c>
      <c r="B442" s="9">
        <v>43204</v>
      </c>
      <c r="C442" s="10">
        <v>110</v>
      </c>
      <c r="D442" s="11">
        <v>42509</v>
      </c>
      <c r="E442" s="11">
        <v>2958101</v>
      </c>
      <c r="F442" s="59"/>
      <c r="H442" s="59"/>
      <c r="I442" s="59"/>
    </row>
    <row r="443" spans="1:9" ht="13.5" thickBot="1">
      <c r="A443" s="7" t="s">
        <v>32</v>
      </c>
      <c r="B443" s="9">
        <v>43205</v>
      </c>
      <c r="C443" s="10">
        <v>110</v>
      </c>
      <c r="D443" s="11">
        <v>42509</v>
      </c>
      <c r="E443" s="11">
        <v>2958101</v>
      </c>
      <c r="F443" s="59"/>
      <c r="H443" s="59"/>
      <c r="I443" s="59"/>
    </row>
    <row r="444" spans="1:9" ht="13.5" thickBot="1">
      <c r="A444" s="7" t="s">
        <v>32</v>
      </c>
      <c r="B444" s="9">
        <v>43206</v>
      </c>
      <c r="C444" s="10">
        <v>110</v>
      </c>
      <c r="D444" s="11">
        <v>42509</v>
      </c>
      <c r="E444" s="11">
        <v>2958101</v>
      </c>
      <c r="F444" s="59"/>
      <c r="H444" s="59"/>
      <c r="I444" s="59"/>
    </row>
    <row r="445" spans="1:9" ht="13.5" thickBot="1">
      <c r="A445" s="7" t="s">
        <v>32</v>
      </c>
      <c r="B445" s="9">
        <v>43207</v>
      </c>
      <c r="C445" s="10">
        <v>110</v>
      </c>
      <c r="D445" s="11">
        <v>42509</v>
      </c>
      <c r="E445" s="11">
        <v>2958101</v>
      </c>
      <c r="F445" s="59"/>
      <c r="H445" s="59"/>
      <c r="I445" s="59"/>
    </row>
    <row r="446" spans="1:9" ht="13.5" thickBot="1">
      <c r="A446" s="7" t="s">
        <v>32</v>
      </c>
      <c r="B446" s="9">
        <v>43208</v>
      </c>
      <c r="C446" s="10">
        <v>110</v>
      </c>
      <c r="D446" s="11">
        <v>42509</v>
      </c>
      <c r="E446" s="11">
        <v>2958101</v>
      </c>
      <c r="F446" s="59"/>
      <c r="H446" s="59"/>
      <c r="I446" s="59"/>
    </row>
    <row r="447" spans="1:9" ht="13.5" thickBot="1">
      <c r="A447" s="7" t="s">
        <v>32</v>
      </c>
      <c r="B447" s="9">
        <v>43209</v>
      </c>
      <c r="C447" s="10">
        <v>110</v>
      </c>
      <c r="D447" s="11">
        <v>42509</v>
      </c>
      <c r="E447" s="11">
        <v>2958101</v>
      </c>
      <c r="F447" s="59"/>
      <c r="H447" s="59"/>
      <c r="I447" s="59"/>
    </row>
    <row r="448" spans="1:9" ht="13.5" thickBot="1">
      <c r="A448" s="7" t="s">
        <v>32</v>
      </c>
      <c r="B448" s="9">
        <v>43210</v>
      </c>
      <c r="C448" s="10">
        <v>110</v>
      </c>
      <c r="D448" s="11">
        <v>42509</v>
      </c>
      <c r="E448" s="11">
        <v>2958101</v>
      </c>
      <c r="F448" s="59"/>
      <c r="H448" s="59"/>
      <c r="I448" s="59"/>
    </row>
    <row r="449" spans="1:9" ht="13.5" thickBot="1">
      <c r="A449" s="7" t="s">
        <v>32</v>
      </c>
      <c r="B449" s="9">
        <v>43211</v>
      </c>
      <c r="C449" s="10">
        <v>110</v>
      </c>
      <c r="D449" s="11">
        <v>42509</v>
      </c>
      <c r="E449" s="11">
        <v>2958101</v>
      </c>
      <c r="F449" s="59"/>
      <c r="H449" s="59"/>
      <c r="I449" s="59"/>
    </row>
    <row r="450" spans="1:9" ht="13.5" thickBot="1">
      <c r="A450" s="7" t="s">
        <v>32</v>
      </c>
      <c r="B450" s="9">
        <v>43212</v>
      </c>
      <c r="C450" s="10">
        <v>110</v>
      </c>
      <c r="D450" s="11">
        <v>42509</v>
      </c>
      <c r="E450" s="11">
        <v>2958101</v>
      </c>
      <c r="F450" s="59"/>
      <c r="H450" s="59"/>
      <c r="I450" s="59"/>
    </row>
    <row r="451" spans="1:9" ht="13.5" thickBot="1">
      <c r="A451" s="7" t="s">
        <v>32</v>
      </c>
      <c r="B451" s="9">
        <v>43213</v>
      </c>
      <c r="C451" s="10">
        <v>110</v>
      </c>
      <c r="D451" s="11">
        <v>42509</v>
      </c>
      <c r="E451" s="11">
        <v>2958101</v>
      </c>
      <c r="F451" s="59"/>
      <c r="H451" s="59"/>
      <c r="I451" s="59"/>
    </row>
    <row r="452" spans="1:9" ht="13.5" thickBot="1">
      <c r="A452" s="7" t="s">
        <v>32</v>
      </c>
      <c r="B452" s="9">
        <v>43214</v>
      </c>
      <c r="C452" s="10">
        <v>110</v>
      </c>
      <c r="D452" s="11">
        <v>42509</v>
      </c>
      <c r="E452" s="11">
        <v>2958101</v>
      </c>
      <c r="F452" s="59"/>
      <c r="H452" s="59"/>
      <c r="I452" s="59"/>
    </row>
    <row r="453" spans="1:9" ht="13.5" thickBot="1">
      <c r="A453" s="7" t="s">
        <v>32</v>
      </c>
      <c r="B453" s="9">
        <v>43215</v>
      </c>
      <c r="C453" s="10">
        <v>110</v>
      </c>
      <c r="D453" s="11">
        <v>42509</v>
      </c>
      <c r="E453" s="11">
        <v>2958101</v>
      </c>
      <c r="F453" s="59"/>
      <c r="H453" s="59"/>
      <c r="I453" s="59"/>
    </row>
    <row r="454" spans="1:9" ht="13.5" thickBot="1">
      <c r="A454" s="7" t="s">
        <v>32</v>
      </c>
      <c r="B454" s="9">
        <v>43216</v>
      </c>
      <c r="C454" s="10">
        <v>110</v>
      </c>
      <c r="D454" s="11">
        <v>42509</v>
      </c>
      <c r="E454" s="11">
        <v>2958101</v>
      </c>
      <c r="F454" s="59"/>
      <c r="H454" s="59"/>
      <c r="I454" s="59"/>
    </row>
    <row r="455" spans="1:9" ht="13.5" thickBot="1">
      <c r="A455" s="7" t="s">
        <v>32</v>
      </c>
      <c r="B455" s="9">
        <v>43217</v>
      </c>
      <c r="C455" s="10">
        <v>110</v>
      </c>
      <c r="D455" s="11">
        <v>42509</v>
      </c>
      <c r="E455" s="11">
        <v>2958101</v>
      </c>
      <c r="F455" s="59"/>
      <c r="H455" s="59"/>
      <c r="I455" s="59"/>
    </row>
    <row r="456" spans="1:9" ht="13.5" thickBot="1">
      <c r="A456" s="7" t="s">
        <v>32</v>
      </c>
      <c r="B456" s="9">
        <v>43218</v>
      </c>
      <c r="C456" s="10">
        <v>110</v>
      </c>
      <c r="D456" s="11">
        <v>42509</v>
      </c>
      <c r="E456" s="11">
        <v>2958101</v>
      </c>
      <c r="F456" s="59"/>
      <c r="H456" s="59"/>
      <c r="I456" s="59"/>
    </row>
    <row r="457" spans="1:9" ht="13.5" thickBot="1">
      <c r="A457" s="7" t="s">
        <v>32</v>
      </c>
      <c r="B457" s="9">
        <v>43219</v>
      </c>
      <c r="C457" s="10">
        <v>110</v>
      </c>
      <c r="D457" s="11">
        <v>42509</v>
      </c>
      <c r="E457" s="11">
        <v>2958101</v>
      </c>
      <c r="F457" s="59"/>
      <c r="H457" s="59"/>
      <c r="I457" s="59"/>
    </row>
    <row r="458" spans="1:9" ht="13.5" thickBot="1">
      <c r="A458" s="7" t="s">
        <v>32</v>
      </c>
      <c r="B458" s="9">
        <v>43220</v>
      </c>
      <c r="C458" s="10">
        <v>110</v>
      </c>
      <c r="D458" s="11">
        <v>42509</v>
      </c>
      <c r="E458" s="11">
        <v>2958101</v>
      </c>
      <c r="F458" s="59"/>
      <c r="H458" s="59"/>
      <c r="I458" s="59"/>
    </row>
    <row r="459" spans="1:9" ht="13.5" thickBot="1">
      <c r="A459" s="7" t="s">
        <v>33</v>
      </c>
      <c r="B459" s="9">
        <v>43191</v>
      </c>
      <c r="C459" s="10">
        <v>49</v>
      </c>
      <c r="D459" s="11">
        <v>42971</v>
      </c>
      <c r="E459" s="11">
        <v>2958101</v>
      </c>
      <c r="F459" s="59"/>
      <c r="H459" s="59"/>
      <c r="I459" s="59"/>
    </row>
    <row r="460" spans="1:9" ht="13.5" thickBot="1">
      <c r="A460" s="7" t="s">
        <v>33</v>
      </c>
      <c r="B460" s="9">
        <v>43192</v>
      </c>
      <c r="C460" s="10">
        <v>49</v>
      </c>
      <c r="D460" s="11">
        <v>42971</v>
      </c>
      <c r="E460" s="11">
        <v>2958101</v>
      </c>
      <c r="F460" s="59"/>
      <c r="H460" s="59"/>
      <c r="I460" s="59"/>
    </row>
    <row r="461" spans="1:9" ht="13.5" thickBot="1">
      <c r="A461" s="7" t="s">
        <v>33</v>
      </c>
      <c r="B461" s="9">
        <v>43193</v>
      </c>
      <c r="C461" s="10">
        <v>49</v>
      </c>
      <c r="D461" s="11">
        <v>42971</v>
      </c>
      <c r="E461" s="11">
        <v>2958101</v>
      </c>
      <c r="F461" s="59"/>
      <c r="H461" s="59"/>
      <c r="I461" s="59"/>
    </row>
    <row r="462" spans="1:9" ht="13.5" thickBot="1">
      <c r="A462" s="7" t="s">
        <v>33</v>
      </c>
      <c r="B462" s="9">
        <v>43194</v>
      </c>
      <c r="C462" s="10">
        <v>49</v>
      </c>
      <c r="D462" s="11">
        <v>42971</v>
      </c>
      <c r="E462" s="11">
        <v>2958101</v>
      </c>
      <c r="F462" s="59"/>
      <c r="H462" s="59"/>
      <c r="I462" s="59"/>
    </row>
    <row r="463" spans="1:9" ht="13.5" thickBot="1">
      <c r="A463" s="7" t="s">
        <v>33</v>
      </c>
      <c r="B463" s="9">
        <v>43195</v>
      </c>
      <c r="C463" s="10">
        <v>49</v>
      </c>
      <c r="D463" s="11">
        <v>42971</v>
      </c>
      <c r="E463" s="11">
        <v>2958101</v>
      </c>
      <c r="F463" s="59"/>
      <c r="H463" s="59"/>
      <c r="I463" s="59"/>
    </row>
    <row r="464" spans="1:9" ht="13.5" thickBot="1">
      <c r="A464" s="7" t="s">
        <v>33</v>
      </c>
      <c r="B464" s="9">
        <v>43196</v>
      </c>
      <c r="C464" s="10">
        <v>49</v>
      </c>
      <c r="D464" s="11">
        <v>42971</v>
      </c>
      <c r="E464" s="11">
        <v>2958101</v>
      </c>
      <c r="F464" s="59"/>
      <c r="H464" s="59"/>
      <c r="I464" s="59"/>
    </row>
    <row r="465" spans="1:9" ht="13.5" thickBot="1">
      <c r="A465" s="7" t="s">
        <v>33</v>
      </c>
      <c r="B465" s="9">
        <v>43197</v>
      </c>
      <c r="C465" s="10">
        <v>49</v>
      </c>
      <c r="D465" s="11">
        <v>42971</v>
      </c>
      <c r="E465" s="11">
        <v>2958101</v>
      </c>
      <c r="F465" s="59"/>
      <c r="H465" s="59"/>
      <c r="I465" s="59"/>
    </row>
    <row r="466" spans="1:9" ht="13.5" thickBot="1">
      <c r="A466" s="7" t="s">
        <v>33</v>
      </c>
      <c r="B466" s="9">
        <v>43198</v>
      </c>
      <c r="C466" s="10">
        <v>49</v>
      </c>
      <c r="D466" s="11">
        <v>42971</v>
      </c>
      <c r="E466" s="11">
        <v>2958101</v>
      </c>
      <c r="F466" s="59"/>
      <c r="H466" s="59"/>
      <c r="I466" s="59"/>
    </row>
    <row r="467" spans="1:9" ht="13.5" thickBot="1">
      <c r="A467" s="7" t="s">
        <v>33</v>
      </c>
      <c r="B467" s="9">
        <v>43199</v>
      </c>
      <c r="C467" s="10">
        <v>49</v>
      </c>
      <c r="D467" s="11">
        <v>42971</v>
      </c>
      <c r="E467" s="11">
        <v>2958101</v>
      </c>
      <c r="F467" s="59"/>
      <c r="H467" s="59"/>
      <c r="I467" s="59"/>
    </row>
    <row r="468" spans="1:9" ht="13.5" thickBot="1">
      <c r="A468" s="7" t="s">
        <v>33</v>
      </c>
      <c r="B468" s="9">
        <v>43200</v>
      </c>
      <c r="C468" s="10">
        <v>49</v>
      </c>
      <c r="D468" s="11">
        <v>42971</v>
      </c>
      <c r="E468" s="11">
        <v>2958101</v>
      </c>
      <c r="F468" s="59"/>
      <c r="H468" s="59"/>
      <c r="I468" s="59"/>
    </row>
    <row r="469" spans="1:9" ht="13.5" thickBot="1">
      <c r="A469" s="7" t="s">
        <v>33</v>
      </c>
      <c r="B469" s="9">
        <v>43201</v>
      </c>
      <c r="C469" s="10">
        <v>49</v>
      </c>
      <c r="D469" s="11">
        <v>42971</v>
      </c>
      <c r="E469" s="11">
        <v>2958101</v>
      </c>
      <c r="F469" s="59"/>
      <c r="H469" s="59"/>
      <c r="I469" s="59"/>
    </row>
    <row r="470" spans="1:9" ht="13.5" thickBot="1">
      <c r="A470" s="7" t="s">
        <v>33</v>
      </c>
      <c r="B470" s="9">
        <v>43202</v>
      </c>
      <c r="C470" s="10">
        <v>49</v>
      </c>
      <c r="D470" s="11">
        <v>42971</v>
      </c>
      <c r="E470" s="11">
        <v>2958101</v>
      </c>
      <c r="F470" s="59"/>
      <c r="H470" s="59"/>
      <c r="I470" s="59"/>
    </row>
    <row r="471" spans="1:9" ht="13.5" thickBot="1">
      <c r="A471" s="7" t="s">
        <v>33</v>
      </c>
      <c r="B471" s="9">
        <v>43203</v>
      </c>
      <c r="C471" s="10">
        <v>49</v>
      </c>
      <c r="D471" s="11">
        <v>42971</v>
      </c>
      <c r="E471" s="11">
        <v>2958101</v>
      </c>
      <c r="F471" s="59"/>
      <c r="H471" s="59"/>
      <c r="I471" s="59"/>
    </row>
    <row r="472" spans="1:9" ht="13.5" thickBot="1">
      <c r="A472" s="7" t="s">
        <v>33</v>
      </c>
      <c r="B472" s="9">
        <v>43204</v>
      </c>
      <c r="C472" s="10">
        <v>49</v>
      </c>
      <c r="D472" s="11">
        <v>42971</v>
      </c>
      <c r="E472" s="11">
        <v>2958101</v>
      </c>
      <c r="F472" s="59"/>
      <c r="H472" s="59"/>
      <c r="I472" s="59"/>
    </row>
    <row r="473" spans="1:9" ht="13.5" thickBot="1">
      <c r="A473" s="7" t="s">
        <v>33</v>
      </c>
      <c r="B473" s="9">
        <v>43205</v>
      </c>
      <c r="C473" s="10">
        <v>49</v>
      </c>
      <c r="D473" s="11">
        <v>42971</v>
      </c>
      <c r="E473" s="11">
        <v>2958101</v>
      </c>
      <c r="F473" s="59"/>
      <c r="H473" s="59"/>
      <c r="I473" s="59"/>
    </row>
    <row r="474" spans="1:9" ht="13.5" thickBot="1">
      <c r="A474" s="7" t="s">
        <v>33</v>
      </c>
      <c r="B474" s="9">
        <v>43206</v>
      </c>
      <c r="C474" s="10">
        <v>49</v>
      </c>
      <c r="D474" s="11">
        <v>42971</v>
      </c>
      <c r="E474" s="11">
        <v>2958101</v>
      </c>
      <c r="F474" s="59"/>
      <c r="H474" s="59"/>
      <c r="I474" s="59"/>
    </row>
    <row r="475" spans="1:9" ht="13.5" thickBot="1">
      <c r="A475" s="7" t="s">
        <v>33</v>
      </c>
      <c r="B475" s="9">
        <v>43207</v>
      </c>
      <c r="C475" s="10">
        <v>49</v>
      </c>
      <c r="D475" s="11">
        <v>42971</v>
      </c>
      <c r="E475" s="11">
        <v>2958101</v>
      </c>
      <c r="F475" s="59"/>
      <c r="H475" s="59"/>
      <c r="I475" s="59"/>
    </row>
    <row r="476" spans="1:9" ht="13.5" thickBot="1">
      <c r="A476" s="7" t="s">
        <v>33</v>
      </c>
      <c r="B476" s="9">
        <v>43208</v>
      </c>
      <c r="C476" s="10">
        <v>49</v>
      </c>
      <c r="D476" s="11">
        <v>42971</v>
      </c>
      <c r="E476" s="11">
        <v>2958101</v>
      </c>
      <c r="F476" s="59"/>
      <c r="H476" s="59"/>
      <c r="I476" s="59"/>
    </row>
    <row r="477" spans="1:9" ht="13.5" thickBot="1">
      <c r="A477" s="7" t="s">
        <v>33</v>
      </c>
      <c r="B477" s="9">
        <v>43209</v>
      </c>
      <c r="C477" s="10">
        <v>49</v>
      </c>
      <c r="D477" s="11">
        <v>42971</v>
      </c>
      <c r="E477" s="11">
        <v>2958101</v>
      </c>
      <c r="F477" s="59"/>
      <c r="H477" s="59"/>
      <c r="I477" s="59"/>
    </row>
    <row r="478" spans="1:9" ht="13.5" thickBot="1">
      <c r="A478" s="7" t="s">
        <v>33</v>
      </c>
      <c r="B478" s="9">
        <v>43210</v>
      </c>
      <c r="C478" s="10">
        <v>49</v>
      </c>
      <c r="D478" s="11">
        <v>42971</v>
      </c>
      <c r="E478" s="11">
        <v>2958101</v>
      </c>
      <c r="F478" s="59"/>
      <c r="H478" s="59"/>
      <c r="I478" s="59"/>
    </row>
    <row r="479" spans="1:9" ht="13.5" thickBot="1">
      <c r="A479" s="7" t="s">
        <v>33</v>
      </c>
      <c r="B479" s="9">
        <v>43211</v>
      </c>
      <c r="C479" s="10">
        <v>49</v>
      </c>
      <c r="D479" s="11">
        <v>42971</v>
      </c>
      <c r="E479" s="11">
        <v>2958101</v>
      </c>
      <c r="F479" s="59"/>
      <c r="H479" s="59"/>
      <c r="I479" s="59"/>
    </row>
    <row r="480" spans="1:9" ht="13.5" thickBot="1">
      <c r="A480" s="7" t="s">
        <v>33</v>
      </c>
      <c r="B480" s="9">
        <v>43212</v>
      </c>
      <c r="C480" s="10">
        <v>49</v>
      </c>
      <c r="D480" s="11">
        <v>42971</v>
      </c>
      <c r="E480" s="11">
        <v>2958101</v>
      </c>
      <c r="F480" s="59"/>
      <c r="H480" s="59"/>
      <c r="I480" s="59"/>
    </row>
    <row r="481" spans="1:9" ht="13.5" thickBot="1">
      <c r="A481" s="7" t="s">
        <v>33</v>
      </c>
      <c r="B481" s="9">
        <v>43213</v>
      </c>
      <c r="C481" s="10">
        <v>49</v>
      </c>
      <c r="D481" s="11">
        <v>42971</v>
      </c>
      <c r="E481" s="11">
        <v>2958101</v>
      </c>
      <c r="F481" s="59"/>
      <c r="H481" s="59"/>
      <c r="I481" s="59"/>
    </row>
    <row r="482" spans="1:9" ht="13.5" thickBot="1">
      <c r="A482" s="7" t="s">
        <v>33</v>
      </c>
      <c r="B482" s="9">
        <v>43214</v>
      </c>
      <c r="C482" s="10">
        <v>49</v>
      </c>
      <c r="D482" s="11">
        <v>42971</v>
      </c>
      <c r="E482" s="11">
        <v>2958101</v>
      </c>
      <c r="F482" s="59"/>
      <c r="H482" s="59"/>
      <c r="I482" s="59"/>
    </row>
    <row r="483" spans="1:9" ht="13.5" thickBot="1">
      <c r="A483" s="7" t="s">
        <v>33</v>
      </c>
      <c r="B483" s="9">
        <v>43215</v>
      </c>
      <c r="C483" s="10">
        <v>49</v>
      </c>
      <c r="D483" s="11">
        <v>42971</v>
      </c>
      <c r="E483" s="11">
        <v>2958101</v>
      </c>
      <c r="F483" s="59"/>
      <c r="H483" s="59"/>
      <c r="I483" s="59"/>
    </row>
    <row r="484" spans="1:9" ht="13.5" thickBot="1">
      <c r="A484" s="7" t="s">
        <v>33</v>
      </c>
      <c r="B484" s="9">
        <v>43216</v>
      </c>
      <c r="C484" s="10">
        <v>49</v>
      </c>
      <c r="D484" s="11">
        <v>42971</v>
      </c>
      <c r="E484" s="11">
        <v>2958101</v>
      </c>
      <c r="F484" s="59"/>
      <c r="H484" s="59"/>
      <c r="I484" s="59"/>
    </row>
    <row r="485" spans="1:9" ht="13.5" thickBot="1">
      <c r="A485" s="7" t="s">
        <v>33</v>
      </c>
      <c r="B485" s="9">
        <v>43217</v>
      </c>
      <c r="C485" s="10">
        <v>49</v>
      </c>
      <c r="D485" s="11">
        <v>42971</v>
      </c>
      <c r="E485" s="11">
        <v>2958101</v>
      </c>
      <c r="F485" s="59"/>
      <c r="H485" s="59"/>
      <c r="I485" s="59"/>
    </row>
    <row r="486" spans="1:9" ht="13.5" thickBot="1">
      <c r="A486" s="7" t="s">
        <v>33</v>
      </c>
      <c r="B486" s="9">
        <v>43218</v>
      </c>
      <c r="C486" s="10">
        <v>49</v>
      </c>
      <c r="D486" s="11">
        <v>42971</v>
      </c>
      <c r="E486" s="11">
        <v>2958101</v>
      </c>
      <c r="F486" s="59"/>
      <c r="H486" s="59"/>
      <c r="I486" s="59"/>
    </row>
    <row r="487" spans="1:9" ht="13.5" thickBot="1">
      <c r="A487" s="7" t="s">
        <v>33</v>
      </c>
      <c r="B487" s="9">
        <v>43219</v>
      </c>
      <c r="C487" s="10">
        <v>49</v>
      </c>
      <c r="D487" s="11">
        <v>42971</v>
      </c>
      <c r="E487" s="11">
        <v>2958101</v>
      </c>
      <c r="F487" s="59"/>
      <c r="H487" s="59"/>
      <c r="I487" s="59"/>
    </row>
    <row r="488" spans="1:9" ht="13.5" thickBot="1">
      <c r="A488" s="7" t="s">
        <v>33</v>
      </c>
      <c r="B488" s="9">
        <v>43220</v>
      </c>
      <c r="C488" s="10">
        <v>49</v>
      </c>
      <c r="D488" s="11">
        <v>42971</v>
      </c>
      <c r="E488" s="11">
        <v>2958101</v>
      </c>
      <c r="F488" s="59"/>
      <c r="H488" s="59"/>
      <c r="I488" s="59"/>
    </row>
    <row r="489" spans="1:9" ht="13.5" thickBot="1">
      <c r="A489" s="7" t="s">
        <v>34</v>
      </c>
      <c r="B489" s="9">
        <v>43191</v>
      </c>
      <c r="C489" s="10">
        <v>106</v>
      </c>
      <c r="D489" s="11">
        <v>42580</v>
      </c>
      <c r="E489" s="11">
        <v>2958101</v>
      </c>
      <c r="F489" s="59"/>
      <c r="H489" s="59"/>
      <c r="I489" s="59"/>
    </row>
    <row r="490" spans="1:9" ht="13.5" thickBot="1">
      <c r="A490" s="7" t="s">
        <v>34</v>
      </c>
      <c r="B490" s="9">
        <v>43192</v>
      </c>
      <c r="C490" s="10">
        <v>106</v>
      </c>
      <c r="D490" s="11">
        <v>42580</v>
      </c>
      <c r="E490" s="11">
        <v>2958101</v>
      </c>
      <c r="F490" s="59"/>
      <c r="H490" s="59"/>
      <c r="I490" s="59"/>
    </row>
    <row r="491" spans="1:9" ht="13.5" thickBot="1">
      <c r="A491" s="7" t="s">
        <v>34</v>
      </c>
      <c r="B491" s="9">
        <v>43193</v>
      </c>
      <c r="C491" s="10">
        <v>106</v>
      </c>
      <c r="D491" s="11">
        <v>42580</v>
      </c>
      <c r="E491" s="11">
        <v>2958101</v>
      </c>
      <c r="F491" s="59"/>
      <c r="H491" s="59"/>
      <c r="I491" s="59"/>
    </row>
    <row r="492" spans="1:9" ht="13.5" thickBot="1">
      <c r="A492" s="7" t="s">
        <v>34</v>
      </c>
      <c r="B492" s="9">
        <v>43194</v>
      </c>
      <c r="C492" s="10">
        <v>106</v>
      </c>
      <c r="D492" s="11">
        <v>42580</v>
      </c>
      <c r="E492" s="11">
        <v>2958101</v>
      </c>
      <c r="F492" s="59"/>
      <c r="H492" s="59"/>
      <c r="I492" s="59"/>
    </row>
    <row r="493" spans="1:9" ht="13.5" thickBot="1">
      <c r="A493" s="7" t="s">
        <v>34</v>
      </c>
      <c r="B493" s="9">
        <v>43195</v>
      </c>
      <c r="C493" s="10">
        <v>106</v>
      </c>
      <c r="D493" s="11">
        <v>42580</v>
      </c>
      <c r="E493" s="11">
        <v>2958101</v>
      </c>
      <c r="F493" s="59"/>
      <c r="H493" s="59"/>
      <c r="I493" s="59"/>
    </row>
    <row r="494" spans="1:9" ht="13.5" thickBot="1">
      <c r="A494" s="7" t="s">
        <v>34</v>
      </c>
      <c r="B494" s="9">
        <v>43196</v>
      </c>
      <c r="C494" s="10">
        <v>106</v>
      </c>
      <c r="D494" s="11">
        <v>42580</v>
      </c>
      <c r="E494" s="11">
        <v>2958101</v>
      </c>
      <c r="F494" s="59"/>
      <c r="H494" s="59"/>
      <c r="I494" s="59"/>
    </row>
    <row r="495" spans="1:9" ht="13.5" thickBot="1">
      <c r="A495" s="7" t="s">
        <v>34</v>
      </c>
      <c r="B495" s="9">
        <v>43197</v>
      </c>
      <c r="C495" s="10">
        <v>106</v>
      </c>
      <c r="D495" s="11">
        <v>42580</v>
      </c>
      <c r="E495" s="11">
        <v>2958101</v>
      </c>
      <c r="F495" s="59"/>
      <c r="H495" s="59"/>
      <c r="I495" s="59"/>
    </row>
    <row r="496" spans="1:9" ht="13.5" thickBot="1">
      <c r="A496" s="7" t="s">
        <v>34</v>
      </c>
      <c r="B496" s="9">
        <v>43198</v>
      </c>
      <c r="C496" s="10">
        <v>106</v>
      </c>
      <c r="D496" s="11">
        <v>42580</v>
      </c>
      <c r="E496" s="11">
        <v>2958101</v>
      </c>
      <c r="F496" s="59"/>
      <c r="H496" s="59"/>
      <c r="I496" s="59"/>
    </row>
    <row r="497" spans="1:9" ht="13.5" thickBot="1">
      <c r="A497" s="7" t="s">
        <v>34</v>
      </c>
      <c r="B497" s="9">
        <v>43199</v>
      </c>
      <c r="C497" s="10">
        <v>106</v>
      </c>
      <c r="D497" s="11">
        <v>42580</v>
      </c>
      <c r="E497" s="11">
        <v>2958101</v>
      </c>
      <c r="F497" s="59"/>
      <c r="H497" s="59"/>
      <c r="I497" s="59"/>
    </row>
    <row r="498" spans="1:9" ht="13.5" thickBot="1">
      <c r="A498" s="7" t="s">
        <v>34</v>
      </c>
      <c r="B498" s="9">
        <v>43200</v>
      </c>
      <c r="C498" s="10">
        <v>106</v>
      </c>
      <c r="D498" s="11">
        <v>42580</v>
      </c>
      <c r="E498" s="11">
        <v>2958101</v>
      </c>
      <c r="F498" s="59"/>
      <c r="H498" s="59"/>
      <c r="I498" s="59"/>
    </row>
    <row r="499" spans="1:9" ht="13.5" thickBot="1">
      <c r="A499" s="7" t="s">
        <v>34</v>
      </c>
      <c r="B499" s="9">
        <v>43201</v>
      </c>
      <c r="C499" s="10">
        <v>106</v>
      </c>
      <c r="D499" s="11">
        <v>42580</v>
      </c>
      <c r="E499" s="11">
        <v>2958101</v>
      </c>
      <c r="F499" s="59"/>
      <c r="H499" s="59"/>
      <c r="I499" s="59"/>
    </row>
    <row r="500" spans="1:9" ht="13.5" thickBot="1">
      <c r="A500" s="7" t="s">
        <v>34</v>
      </c>
      <c r="B500" s="9">
        <v>43202</v>
      </c>
      <c r="C500" s="10">
        <v>106</v>
      </c>
      <c r="D500" s="11">
        <v>42580</v>
      </c>
      <c r="E500" s="11">
        <v>2958101</v>
      </c>
      <c r="F500" s="59"/>
      <c r="H500" s="59"/>
      <c r="I500" s="59"/>
    </row>
    <row r="501" spans="1:9" ht="13.5" thickBot="1">
      <c r="A501" s="7" t="s">
        <v>34</v>
      </c>
      <c r="B501" s="9">
        <v>43203</v>
      </c>
      <c r="C501" s="10">
        <v>106</v>
      </c>
      <c r="D501" s="11">
        <v>42580</v>
      </c>
      <c r="E501" s="11">
        <v>2958101</v>
      </c>
      <c r="F501" s="59"/>
      <c r="H501" s="59"/>
      <c r="I501" s="59"/>
    </row>
    <row r="502" spans="1:9" ht="13.5" thickBot="1">
      <c r="A502" s="7" t="s">
        <v>34</v>
      </c>
      <c r="B502" s="9">
        <v>43204</v>
      </c>
      <c r="C502" s="10">
        <v>106</v>
      </c>
      <c r="D502" s="11">
        <v>42580</v>
      </c>
      <c r="E502" s="11">
        <v>2958101</v>
      </c>
      <c r="F502" s="59"/>
      <c r="H502" s="59"/>
      <c r="I502" s="59"/>
    </row>
    <row r="503" spans="1:9" ht="13.5" thickBot="1">
      <c r="A503" s="7" t="s">
        <v>34</v>
      </c>
      <c r="B503" s="9">
        <v>43205</v>
      </c>
      <c r="C503" s="10">
        <v>106</v>
      </c>
      <c r="D503" s="11">
        <v>42580</v>
      </c>
      <c r="E503" s="11">
        <v>2958101</v>
      </c>
      <c r="F503" s="59"/>
      <c r="H503" s="59"/>
      <c r="I503" s="59"/>
    </row>
    <row r="504" spans="1:9" ht="13.5" thickBot="1">
      <c r="A504" s="7" t="s">
        <v>34</v>
      </c>
      <c r="B504" s="9">
        <v>43206</v>
      </c>
      <c r="C504" s="10">
        <v>106</v>
      </c>
      <c r="D504" s="11">
        <v>42580</v>
      </c>
      <c r="E504" s="11">
        <v>2958101</v>
      </c>
      <c r="F504" s="59"/>
      <c r="H504" s="59"/>
      <c r="I504" s="59"/>
    </row>
    <row r="505" spans="1:9" ht="13.5" thickBot="1">
      <c r="A505" s="7" t="s">
        <v>34</v>
      </c>
      <c r="B505" s="9">
        <v>43207</v>
      </c>
      <c r="C505" s="10">
        <v>106</v>
      </c>
      <c r="D505" s="11">
        <v>42580</v>
      </c>
      <c r="E505" s="11">
        <v>2958101</v>
      </c>
      <c r="F505" s="59"/>
      <c r="H505" s="59"/>
      <c r="I505" s="59"/>
    </row>
    <row r="506" spans="1:9" ht="13.5" thickBot="1">
      <c r="A506" s="7" t="s">
        <v>34</v>
      </c>
      <c r="B506" s="9">
        <v>43208</v>
      </c>
      <c r="C506" s="10">
        <v>106</v>
      </c>
      <c r="D506" s="11">
        <v>42580</v>
      </c>
      <c r="E506" s="11">
        <v>2958101</v>
      </c>
      <c r="F506" s="59"/>
      <c r="H506" s="59"/>
      <c r="I506" s="59"/>
    </row>
    <row r="507" spans="1:9" ht="13.5" thickBot="1">
      <c r="A507" s="7" t="s">
        <v>34</v>
      </c>
      <c r="B507" s="9">
        <v>43209</v>
      </c>
      <c r="C507" s="10">
        <v>106</v>
      </c>
      <c r="D507" s="11">
        <v>42580</v>
      </c>
      <c r="E507" s="11">
        <v>2958101</v>
      </c>
      <c r="F507" s="59"/>
      <c r="H507" s="59"/>
      <c r="I507" s="59"/>
    </row>
    <row r="508" spans="1:9" ht="13.5" thickBot="1">
      <c r="A508" s="7" t="s">
        <v>34</v>
      </c>
      <c r="B508" s="9">
        <v>43210</v>
      </c>
      <c r="C508" s="10">
        <v>106</v>
      </c>
      <c r="D508" s="11">
        <v>42580</v>
      </c>
      <c r="E508" s="11">
        <v>2958101</v>
      </c>
      <c r="F508" s="59"/>
      <c r="H508" s="59"/>
      <c r="I508" s="59"/>
    </row>
    <row r="509" spans="1:9" ht="13.5" thickBot="1">
      <c r="A509" s="7" t="s">
        <v>34</v>
      </c>
      <c r="B509" s="9">
        <v>43211</v>
      </c>
      <c r="C509" s="10">
        <v>106</v>
      </c>
      <c r="D509" s="11">
        <v>42580</v>
      </c>
      <c r="E509" s="11">
        <v>2958101</v>
      </c>
      <c r="F509" s="59"/>
      <c r="H509" s="59"/>
      <c r="I509" s="59"/>
    </row>
    <row r="510" spans="1:9" ht="13.5" thickBot="1">
      <c r="A510" s="7" t="s">
        <v>34</v>
      </c>
      <c r="B510" s="9">
        <v>43212</v>
      </c>
      <c r="C510" s="10">
        <v>106</v>
      </c>
      <c r="D510" s="11">
        <v>42580</v>
      </c>
      <c r="E510" s="11">
        <v>2958101</v>
      </c>
      <c r="F510" s="59"/>
      <c r="H510" s="59"/>
      <c r="I510" s="59"/>
    </row>
    <row r="511" spans="1:9" ht="13.5" thickBot="1">
      <c r="A511" s="7" t="s">
        <v>34</v>
      </c>
      <c r="B511" s="9">
        <v>43213</v>
      </c>
      <c r="C511" s="10">
        <v>106</v>
      </c>
      <c r="D511" s="11">
        <v>42580</v>
      </c>
      <c r="E511" s="11">
        <v>2958101</v>
      </c>
      <c r="F511" s="59"/>
      <c r="H511" s="59"/>
      <c r="I511" s="59"/>
    </row>
    <row r="512" spans="1:9" ht="13.5" thickBot="1">
      <c r="A512" s="7" t="s">
        <v>34</v>
      </c>
      <c r="B512" s="9">
        <v>43214</v>
      </c>
      <c r="C512" s="10">
        <v>106</v>
      </c>
      <c r="D512" s="11">
        <v>42580</v>
      </c>
      <c r="E512" s="11">
        <v>2958101</v>
      </c>
      <c r="F512" s="59"/>
      <c r="H512" s="59"/>
      <c r="I512" s="59"/>
    </row>
    <row r="513" spans="1:9" ht="13.5" thickBot="1">
      <c r="A513" s="7" t="s">
        <v>34</v>
      </c>
      <c r="B513" s="9">
        <v>43215</v>
      </c>
      <c r="C513" s="10">
        <v>106</v>
      </c>
      <c r="D513" s="11">
        <v>42580</v>
      </c>
      <c r="E513" s="11">
        <v>2958101</v>
      </c>
      <c r="F513" s="59"/>
      <c r="H513" s="59"/>
      <c r="I513" s="59"/>
    </row>
    <row r="514" spans="1:9" ht="13.5" thickBot="1">
      <c r="A514" s="7" t="s">
        <v>34</v>
      </c>
      <c r="B514" s="9">
        <v>43216</v>
      </c>
      <c r="C514" s="10">
        <v>106</v>
      </c>
      <c r="D514" s="11">
        <v>42580</v>
      </c>
      <c r="E514" s="11">
        <v>2958101</v>
      </c>
      <c r="F514" s="59"/>
      <c r="H514" s="59"/>
      <c r="I514" s="59"/>
    </row>
    <row r="515" spans="1:9" ht="13.5" thickBot="1">
      <c r="A515" s="7" t="s">
        <v>34</v>
      </c>
      <c r="B515" s="9">
        <v>43217</v>
      </c>
      <c r="C515" s="10">
        <v>106</v>
      </c>
      <c r="D515" s="11">
        <v>42580</v>
      </c>
      <c r="E515" s="11">
        <v>2958101</v>
      </c>
      <c r="F515" s="59"/>
      <c r="H515" s="59"/>
      <c r="I515" s="59"/>
    </row>
    <row r="516" spans="1:9" ht="13.5" thickBot="1">
      <c r="A516" s="7" t="s">
        <v>34</v>
      </c>
      <c r="B516" s="9">
        <v>43218</v>
      </c>
      <c r="C516" s="10">
        <v>106</v>
      </c>
      <c r="D516" s="11">
        <v>42580</v>
      </c>
      <c r="E516" s="11">
        <v>2958101</v>
      </c>
      <c r="F516" s="59"/>
      <c r="H516" s="59"/>
      <c r="I516" s="59"/>
    </row>
    <row r="517" spans="1:9" ht="13.5" thickBot="1">
      <c r="A517" s="7" t="s">
        <v>34</v>
      </c>
      <c r="B517" s="9">
        <v>43219</v>
      </c>
      <c r="C517" s="10">
        <v>106</v>
      </c>
      <c r="D517" s="11">
        <v>42580</v>
      </c>
      <c r="E517" s="11">
        <v>2958101</v>
      </c>
      <c r="F517" s="59"/>
      <c r="H517" s="59"/>
      <c r="I517" s="59"/>
    </row>
    <row r="518" spans="1:9" ht="13.5" thickBot="1">
      <c r="A518" s="7" t="s">
        <v>34</v>
      </c>
      <c r="B518" s="9">
        <v>43220</v>
      </c>
      <c r="C518" s="10">
        <v>106</v>
      </c>
      <c r="D518" s="11">
        <v>42580</v>
      </c>
      <c r="E518" s="11">
        <v>2958101</v>
      </c>
      <c r="F518" s="59"/>
      <c r="H518" s="59"/>
      <c r="I518" s="59"/>
    </row>
    <row r="519" spans="1:9" ht="13.5" thickBot="1">
      <c r="A519" s="7" t="s">
        <v>35</v>
      </c>
      <c r="B519" s="9">
        <v>43191</v>
      </c>
      <c r="C519" s="10">
        <v>158</v>
      </c>
      <c r="D519" s="11">
        <v>42916</v>
      </c>
      <c r="E519" s="11">
        <v>2958101</v>
      </c>
      <c r="F519" s="59"/>
      <c r="H519" s="59"/>
      <c r="I519" s="59"/>
    </row>
    <row r="520" spans="1:9" ht="13.5" thickBot="1">
      <c r="A520" s="7" t="s">
        <v>35</v>
      </c>
      <c r="B520" s="9">
        <v>43192</v>
      </c>
      <c r="C520" s="10">
        <v>158</v>
      </c>
      <c r="D520" s="11">
        <v>42916</v>
      </c>
      <c r="E520" s="11">
        <v>2958101</v>
      </c>
      <c r="F520" s="59"/>
      <c r="H520" s="59"/>
      <c r="I520" s="59"/>
    </row>
    <row r="521" spans="1:9" ht="13.5" thickBot="1">
      <c r="A521" s="7" t="s">
        <v>35</v>
      </c>
      <c r="B521" s="9">
        <v>43193</v>
      </c>
      <c r="C521" s="10">
        <v>158</v>
      </c>
      <c r="D521" s="11">
        <v>42916</v>
      </c>
      <c r="E521" s="11">
        <v>2958101</v>
      </c>
      <c r="F521" s="59"/>
      <c r="H521" s="59"/>
      <c r="I521" s="59"/>
    </row>
    <row r="522" spans="1:9" ht="13.5" thickBot="1">
      <c r="A522" s="7" t="s">
        <v>35</v>
      </c>
      <c r="B522" s="9">
        <v>43194</v>
      </c>
      <c r="C522" s="10">
        <v>158</v>
      </c>
      <c r="D522" s="11">
        <v>42916</v>
      </c>
      <c r="E522" s="11">
        <v>2958101</v>
      </c>
      <c r="F522" s="59"/>
      <c r="H522" s="59"/>
      <c r="I522" s="59"/>
    </row>
    <row r="523" spans="1:9" ht="13.5" thickBot="1">
      <c r="A523" s="7" t="s">
        <v>35</v>
      </c>
      <c r="B523" s="9">
        <v>43195</v>
      </c>
      <c r="C523" s="10">
        <v>158</v>
      </c>
      <c r="D523" s="11">
        <v>42916</v>
      </c>
      <c r="E523" s="11">
        <v>2958101</v>
      </c>
      <c r="F523" s="59"/>
      <c r="H523" s="59"/>
      <c r="I523" s="59"/>
    </row>
    <row r="524" spans="1:9" ht="13.5" thickBot="1">
      <c r="A524" s="7" t="s">
        <v>35</v>
      </c>
      <c r="B524" s="9">
        <v>43196</v>
      </c>
      <c r="C524" s="10">
        <v>158</v>
      </c>
      <c r="D524" s="11">
        <v>42916</v>
      </c>
      <c r="E524" s="11">
        <v>2958101</v>
      </c>
      <c r="F524" s="59"/>
      <c r="H524" s="59"/>
      <c r="I524" s="59"/>
    </row>
    <row r="525" spans="1:9" ht="13.5" thickBot="1">
      <c r="A525" s="7" t="s">
        <v>35</v>
      </c>
      <c r="B525" s="9">
        <v>43197</v>
      </c>
      <c r="C525" s="10">
        <v>158</v>
      </c>
      <c r="D525" s="11">
        <v>42916</v>
      </c>
      <c r="E525" s="11">
        <v>2958101</v>
      </c>
      <c r="F525" s="59"/>
      <c r="H525" s="59"/>
      <c r="I525" s="59"/>
    </row>
    <row r="526" spans="1:9" ht="13.5" thickBot="1">
      <c r="A526" s="7" t="s">
        <v>35</v>
      </c>
      <c r="B526" s="9">
        <v>43198</v>
      </c>
      <c r="C526" s="10">
        <v>158</v>
      </c>
      <c r="D526" s="11">
        <v>42916</v>
      </c>
      <c r="E526" s="11">
        <v>2958101</v>
      </c>
      <c r="F526" s="59"/>
      <c r="H526" s="59"/>
      <c r="I526" s="59"/>
    </row>
    <row r="527" spans="1:9" ht="13.5" thickBot="1">
      <c r="A527" s="7" t="s">
        <v>35</v>
      </c>
      <c r="B527" s="9">
        <v>43199</v>
      </c>
      <c r="C527" s="10">
        <v>158</v>
      </c>
      <c r="D527" s="11">
        <v>42916</v>
      </c>
      <c r="E527" s="11">
        <v>2958101</v>
      </c>
      <c r="F527" s="59"/>
      <c r="H527" s="59"/>
      <c r="I527" s="59"/>
    </row>
    <row r="528" spans="1:9" ht="13.5" thickBot="1">
      <c r="A528" s="7" t="s">
        <v>35</v>
      </c>
      <c r="B528" s="9">
        <v>43200</v>
      </c>
      <c r="C528" s="10">
        <v>158</v>
      </c>
      <c r="D528" s="11">
        <v>42916</v>
      </c>
      <c r="E528" s="11">
        <v>2958101</v>
      </c>
      <c r="F528" s="59"/>
      <c r="H528" s="59"/>
      <c r="I528" s="59"/>
    </row>
    <row r="529" spans="1:9" ht="13.5" thickBot="1">
      <c r="A529" s="7" t="s">
        <v>35</v>
      </c>
      <c r="B529" s="9">
        <v>43201</v>
      </c>
      <c r="C529" s="10">
        <v>158</v>
      </c>
      <c r="D529" s="11">
        <v>42916</v>
      </c>
      <c r="E529" s="11">
        <v>2958101</v>
      </c>
      <c r="F529" s="59"/>
      <c r="H529" s="59"/>
      <c r="I529" s="59"/>
    </row>
    <row r="530" spans="1:9" ht="13.5" thickBot="1">
      <c r="A530" s="7" t="s">
        <v>35</v>
      </c>
      <c r="B530" s="9">
        <v>43202</v>
      </c>
      <c r="C530" s="10">
        <v>158</v>
      </c>
      <c r="D530" s="11">
        <v>42916</v>
      </c>
      <c r="E530" s="11">
        <v>2958101</v>
      </c>
      <c r="F530" s="59"/>
      <c r="H530" s="59"/>
      <c r="I530" s="59"/>
    </row>
    <row r="531" spans="1:9" ht="13.5" thickBot="1">
      <c r="A531" s="7" t="s">
        <v>35</v>
      </c>
      <c r="B531" s="9">
        <v>43203</v>
      </c>
      <c r="C531" s="10">
        <v>158</v>
      </c>
      <c r="D531" s="11">
        <v>42916</v>
      </c>
      <c r="E531" s="11">
        <v>2958101</v>
      </c>
      <c r="F531" s="59"/>
      <c r="H531" s="59"/>
      <c r="I531" s="59"/>
    </row>
    <row r="532" spans="1:9" ht="13.5" thickBot="1">
      <c r="A532" s="7" t="s">
        <v>35</v>
      </c>
      <c r="B532" s="9">
        <v>43204</v>
      </c>
      <c r="C532" s="10">
        <v>158</v>
      </c>
      <c r="D532" s="11">
        <v>42916</v>
      </c>
      <c r="E532" s="11">
        <v>2958101</v>
      </c>
      <c r="F532" s="59"/>
      <c r="H532" s="59"/>
      <c r="I532" s="59"/>
    </row>
    <row r="533" spans="1:9" ht="13.5" thickBot="1">
      <c r="A533" s="7" t="s">
        <v>35</v>
      </c>
      <c r="B533" s="9">
        <v>43205</v>
      </c>
      <c r="C533" s="10">
        <v>158</v>
      </c>
      <c r="D533" s="11">
        <v>42916</v>
      </c>
      <c r="E533" s="11">
        <v>2958101</v>
      </c>
      <c r="F533" s="59"/>
      <c r="H533" s="59"/>
      <c r="I533" s="59"/>
    </row>
    <row r="534" spans="1:9" ht="13.5" thickBot="1">
      <c r="A534" s="7" t="s">
        <v>35</v>
      </c>
      <c r="B534" s="9">
        <v>43206</v>
      </c>
      <c r="C534" s="10">
        <v>158</v>
      </c>
      <c r="D534" s="11">
        <v>42916</v>
      </c>
      <c r="E534" s="11">
        <v>2958101</v>
      </c>
      <c r="F534" s="59"/>
      <c r="H534" s="59"/>
      <c r="I534" s="59"/>
    </row>
    <row r="535" spans="1:9" ht="13.5" thickBot="1">
      <c r="A535" s="7" t="s">
        <v>35</v>
      </c>
      <c r="B535" s="9">
        <v>43207</v>
      </c>
      <c r="C535" s="10">
        <v>158</v>
      </c>
      <c r="D535" s="11">
        <v>42916</v>
      </c>
      <c r="E535" s="11">
        <v>2958101</v>
      </c>
      <c r="F535" s="59"/>
      <c r="H535" s="59"/>
      <c r="I535" s="59"/>
    </row>
    <row r="536" spans="1:9" ht="13.5" thickBot="1">
      <c r="A536" s="7" t="s">
        <v>35</v>
      </c>
      <c r="B536" s="9">
        <v>43208</v>
      </c>
      <c r="C536" s="10">
        <v>158</v>
      </c>
      <c r="D536" s="11">
        <v>42916</v>
      </c>
      <c r="E536" s="11">
        <v>2958101</v>
      </c>
      <c r="F536" s="59"/>
      <c r="H536" s="59"/>
      <c r="I536" s="59"/>
    </row>
    <row r="537" spans="1:9" ht="13.5" thickBot="1">
      <c r="A537" s="7" t="s">
        <v>35</v>
      </c>
      <c r="B537" s="9">
        <v>43209</v>
      </c>
      <c r="C537" s="10">
        <v>158</v>
      </c>
      <c r="D537" s="11">
        <v>42916</v>
      </c>
      <c r="E537" s="11">
        <v>2958101</v>
      </c>
      <c r="F537" s="59"/>
      <c r="H537" s="59"/>
      <c r="I537" s="59"/>
    </row>
    <row r="538" spans="1:9" ht="13.5" thickBot="1">
      <c r="A538" s="7" t="s">
        <v>35</v>
      </c>
      <c r="B538" s="9">
        <v>43210</v>
      </c>
      <c r="C538" s="10">
        <v>158</v>
      </c>
      <c r="D538" s="11">
        <v>42916</v>
      </c>
      <c r="E538" s="11">
        <v>2958101</v>
      </c>
      <c r="F538" s="59"/>
      <c r="H538" s="59"/>
      <c r="I538" s="59"/>
    </row>
    <row r="539" spans="1:9" ht="13.5" thickBot="1">
      <c r="A539" s="7" t="s">
        <v>35</v>
      </c>
      <c r="B539" s="9">
        <v>43211</v>
      </c>
      <c r="C539" s="10">
        <v>158</v>
      </c>
      <c r="D539" s="11">
        <v>42916</v>
      </c>
      <c r="E539" s="11">
        <v>2958101</v>
      </c>
      <c r="F539" s="59"/>
      <c r="H539" s="59"/>
      <c r="I539" s="59"/>
    </row>
    <row r="540" spans="1:9" ht="13.5" thickBot="1">
      <c r="A540" s="7" t="s">
        <v>35</v>
      </c>
      <c r="B540" s="9">
        <v>43212</v>
      </c>
      <c r="C540" s="10">
        <v>158</v>
      </c>
      <c r="D540" s="11">
        <v>42916</v>
      </c>
      <c r="E540" s="11">
        <v>2958101</v>
      </c>
      <c r="F540" s="59"/>
      <c r="H540" s="59"/>
      <c r="I540" s="59"/>
    </row>
    <row r="541" spans="1:9" ht="13.5" thickBot="1">
      <c r="A541" s="7" t="s">
        <v>35</v>
      </c>
      <c r="B541" s="9">
        <v>43213</v>
      </c>
      <c r="C541" s="10">
        <v>158</v>
      </c>
      <c r="D541" s="11">
        <v>42916</v>
      </c>
      <c r="E541" s="11">
        <v>2958101</v>
      </c>
      <c r="F541" s="59"/>
      <c r="H541" s="59"/>
      <c r="I541" s="59"/>
    </row>
    <row r="542" spans="1:9" ht="13.5" thickBot="1">
      <c r="A542" s="7" t="s">
        <v>35</v>
      </c>
      <c r="B542" s="9">
        <v>43214</v>
      </c>
      <c r="C542" s="10">
        <v>158</v>
      </c>
      <c r="D542" s="11">
        <v>42916</v>
      </c>
      <c r="E542" s="11">
        <v>2958101</v>
      </c>
      <c r="F542" s="59"/>
      <c r="H542" s="59"/>
      <c r="I542" s="59"/>
    </row>
    <row r="543" spans="1:9" ht="13.5" thickBot="1">
      <c r="A543" s="7" t="s">
        <v>35</v>
      </c>
      <c r="B543" s="9">
        <v>43215</v>
      </c>
      <c r="C543" s="10">
        <v>158</v>
      </c>
      <c r="D543" s="11">
        <v>42916</v>
      </c>
      <c r="E543" s="11">
        <v>2958101</v>
      </c>
      <c r="F543" s="59"/>
      <c r="H543" s="59"/>
      <c r="I543" s="59"/>
    </row>
    <row r="544" spans="1:9" ht="13.5" thickBot="1">
      <c r="A544" s="7" t="s">
        <v>35</v>
      </c>
      <c r="B544" s="9">
        <v>43216</v>
      </c>
      <c r="C544" s="10">
        <v>158</v>
      </c>
      <c r="D544" s="11">
        <v>42916</v>
      </c>
      <c r="E544" s="11">
        <v>2958101</v>
      </c>
      <c r="F544" s="59"/>
      <c r="H544" s="59"/>
      <c r="I544" s="59"/>
    </row>
    <row r="545" spans="1:9" ht="13.5" thickBot="1">
      <c r="A545" s="7" t="s">
        <v>35</v>
      </c>
      <c r="B545" s="9">
        <v>43217</v>
      </c>
      <c r="C545" s="10">
        <v>158</v>
      </c>
      <c r="D545" s="11">
        <v>42916</v>
      </c>
      <c r="E545" s="11">
        <v>2958101</v>
      </c>
      <c r="F545" s="59"/>
      <c r="H545" s="59"/>
      <c r="I545" s="59"/>
    </row>
    <row r="546" spans="1:9" ht="13.5" thickBot="1">
      <c r="A546" s="7" t="s">
        <v>35</v>
      </c>
      <c r="B546" s="9">
        <v>43218</v>
      </c>
      <c r="C546" s="10">
        <v>158</v>
      </c>
      <c r="D546" s="11">
        <v>42916</v>
      </c>
      <c r="E546" s="11">
        <v>2958101</v>
      </c>
      <c r="F546" s="59"/>
      <c r="H546" s="59"/>
      <c r="I546" s="59"/>
    </row>
    <row r="547" spans="1:9" ht="13.5" thickBot="1">
      <c r="A547" s="7" t="s">
        <v>35</v>
      </c>
      <c r="B547" s="9">
        <v>43219</v>
      </c>
      <c r="C547" s="10">
        <v>158</v>
      </c>
      <c r="D547" s="11">
        <v>42916</v>
      </c>
      <c r="E547" s="11">
        <v>2958101</v>
      </c>
      <c r="F547" s="59"/>
      <c r="H547" s="59"/>
      <c r="I547" s="59"/>
    </row>
    <row r="548" spans="1:9" ht="13.5" thickBot="1">
      <c r="A548" s="7" t="s">
        <v>35</v>
      </c>
      <c r="B548" s="9">
        <v>43220</v>
      </c>
      <c r="C548" s="10">
        <v>158</v>
      </c>
      <c r="D548" s="11">
        <v>42916</v>
      </c>
      <c r="E548" s="11">
        <v>2958101</v>
      </c>
      <c r="F548" s="59"/>
      <c r="H548" s="59"/>
      <c r="I548" s="59"/>
    </row>
    <row r="549" spans="1:9" ht="13.5" thickBot="1">
      <c r="A549" s="7" t="s">
        <v>36</v>
      </c>
      <c r="B549" s="9">
        <v>43191</v>
      </c>
      <c r="C549" s="10">
        <v>27</v>
      </c>
      <c r="D549" s="11">
        <v>40870</v>
      </c>
      <c r="E549" s="11">
        <v>2958101</v>
      </c>
      <c r="F549" s="59"/>
      <c r="H549" s="59"/>
      <c r="I549" s="59"/>
    </row>
    <row r="550" spans="1:9" ht="13.5" thickBot="1">
      <c r="A550" s="7" t="s">
        <v>36</v>
      </c>
      <c r="B550" s="9">
        <v>43192</v>
      </c>
      <c r="C550" s="10">
        <v>27</v>
      </c>
      <c r="D550" s="11">
        <v>40870</v>
      </c>
      <c r="E550" s="11">
        <v>2958101</v>
      </c>
      <c r="F550" s="59"/>
      <c r="H550" s="59"/>
      <c r="I550" s="59"/>
    </row>
    <row r="551" spans="1:9" ht="13.5" thickBot="1">
      <c r="A551" s="7" t="s">
        <v>36</v>
      </c>
      <c r="B551" s="9">
        <v>43193</v>
      </c>
      <c r="C551" s="10">
        <v>27</v>
      </c>
      <c r="D551" s="11">
        <v>40870</v>
      </c>
      <c r="E551" s="11">
        <v>2958101</v>
      </c>
      <c r="F551" s="59"/>
      <c r="H551" s="59"/>
      <c r="I551" s="59"/>
    </row>
    <row r="552" spans="1:9" ht="13.5" thickBot="1">
      <c r="A552" s="7" t="s">
        <v>36</v>
      </c>
      <c r="B552" s="9">
        <v>43194</v>
      </c>
      <c r="C552" s="10">
        <v>27</v>
      </c>
      <c r="D552" s="11">
        <v>40870</v>
      </c>
      <c r="E552" s="11">
        <v>2958101</v>
      </c>
      <c r="F552" s="59"/>
      <c r="H552" s="59"/>
      <c r="I552" s="59"/>
    </row>
    <row r="553" spans="1:9" ht="13.5" thickBot="1">
      <c r="A553" s="7" t="s">
        <v>36</v>
      </c>
      <c r="B553" s="9">
        <v>43195</v>
      </c>
      <c r="C553" s="10">
        <v>27</v>
      </c>
      <c r="D553" s="11">
        <v>40870</v>
      </c>
      <c r="E553" s="11">
        <v>2958101</v>
      </c>
      <c r="F553" s="59"/>
      <c r="H553" s="59"/>
      <c r="I553" s="59"/>
    </row>
    <row r="554" spans="1:9" ht="13.5" thickBot="1">
      <c r="A554" s="7" t="s">
        <v>36</v>
      </c>
      <c r="B554" s="9">
        <v>43196</v>
      </c>
      <c r="C554" s="10">
        <v>27</v>
      </c>
      <c r="D554" s="11">
        <v>40870</v>
      </c>
      <c r="E554" s="11">
        <v>2958101</v>
      </c>
      <c r="F554" s="59"/>
      <c r="H554" s="59"/>
      <c r="I554" s="59"/>
    </row>
    <row r="555" spans="1:9" ht="13.5" thickBot="1">
      <c r="A555" s="7" t="s">
        <v>36</v>
      </c>
      <c r="B555" s="9">
        <v>43197</v>
      </c>
      <c r="C555" s="10">
        <v>27</v>
      </c>
      <c r="D555" s="11">
        <v>40870</v>
      </c>
      <c r="E555" s="11">
        <v>2958101</v>
      </c>
      <c r="F555" s="59"/>
      <c r="H555" s="59"/>
      <c r="I555" s="59"/>
    </row>
    <row r="556" spans="1:9" ht="13.5" thickBot="1">
      <c r="A556" s="7" t="s">
        <v>36</v>
      </c>
      <c r="B556" s="9">
        <v>43198</v>
      </c>
      <c r="C556" s="10">
        <v>27</v>
      </c>
      <c r="D556" s="11">
        <v>40870</v>
      </c>
      <c r="E556" s="11">
        <v>2958101</v>
      </c>
      <c r="F556" s="59"/>
      <c r="H556" s="59"/>
      <c r="I556" s="59"/>
    </row>
    <row r="557" spans="1:9" ht="13.5" thickBot="1">
      <c r="A557" s="7" t="s">
        <v>36</v>
      </c>
      <c r="B557" s="9">
        <v>43199</v>
      </c>
      <c r="C557" s="10">
        <v>27</v>
      </c>
      <c r="D557" s="11">
        <v>40870</v>
      </c>
      <c r="E557" s="11">
        <v>2958101</v>
      </c>
      <c r="F557" s="59"/>
      <c r="H557" s="59"/>
      <c r="I557" s="59"/>
    </row>
    <row r="558" spans="1:9" ht="13.5" thickBot="1">
      <c r="A558" s="7" t="s">
        <v>36</v>
      </c>
      <c r="B558" s="9">
        <v>43200</v>
      </c>
      <c r="C558" s="10">
        <v>27</v>
      </c>
      <c r="D558" s="11">
        <v>40870</v>
      </c>
      <c r="E558" s="11">
        <v>2958101</v>
      </c>
      <c r="F558" s="59"/>
      <c r="H558" s="59"/>
      <c r="I558" s="59"/>
    </row>
    <row r="559" spans="1:9" ht="13.5" thickBot="1">
      <c r="A559" s="7" t="s">
        <v>36</v>
      </c>
      <c r="B559" s="9">
        <v>43201</v>
      </c>
      <c r="C559" s="10">
        <v>27</v>
      </c>
      <c r="D559" s="11">
        <v>40870</v>
      </c>
      <c r="E559" s="11">
        <v>2958101</v>
      </c>
      <c r="F559" s="59"/>
      <c r="H559" s="59"/>
      <c r="I559" s="59"/>
    </row>
    <row r="560" spans="1:9" ht="13.5" thickBot="1">
      <c r="A560" s="7" t="s">
        <v>36</v>
      </c>
      <c r="B560" s="9">
        <v>43202</v>
      </c>
      <c r="C560" s="10">
        <v>27</v>
      </c>
      <c r="D560" s="11">
        <v>40870</v>
      </c>
      <c r="E560" s="11">
        <v>2958101</v>
      </c>
      <c r="F560" s="59"/>
      <c r="H560" s="59"/>
      <c r="I560" s="59"/>
    </row>
    <row r="561" spans="1:9" ht="13.5" thickBot="1">
      <c r="A561" s="7" t="s">
        <v>36</v>
      </c>
      <c r="B561" s="9">
        <v>43203</v>
      </c>
      <c r="C561" s="10">
        <v>27</v>
      </c>
      <c r="D561" s="11">
        <v>40870</v>
      </c>
      <c r="E561" s="11">
        <v>2958101</v>
      </c>
      <c r="F561" s="59"/>
      <c r="H561" s="59"/>
      <c r="I561" s="59"/>
    </row>
    <row r="562" spans="1:9" ht="13.5" thickBot="1">
      <c r="A562" s="7" t="s">
        <v>36</v>
      </c>
      <c r="B562" s="9">
        <v>43204</v>
      </c>
      <c r="C562" s="10">
        <v>27</v>
      </c>
      <c r="D562" s="11">
        <v>40870</v>
      </c>
      <c r="E562" s="11">
        <v>2958101</v>
      </c>
      <c r="F562" s="59"/>
      <c r="H562" s="59"/>
      <c r="I562" s="59"/>
    </row>
    <row r="563" spans="1:9" ht="13.5" thickBot="1">
      <c r="A563" s="7" t="s">
        <v>36</v>
      </c>
      <c r="B563" s="9">
        <v>43205</v>
      </c>
      <c r="C563" s="10">
        <v>27</v>
      </c>
      <c r="D563" s="11">
        <v>40870</v>
      </c>
      <c r="E563" s="11">
        <v>2958101</v>
      </c>
      <c r="F563" s="59"/>
      <c r="H563" s="59"/>
      <c r="I563" s="59"/>
    </row>
    <row r="564" spans="1:9" ht="13.5" thickBot="1">
      <c r="A564" s="7" t="s">
        <v>36</v>
      </c>
      <c r="B564" s="9">
        <v>43206</v>
      </c>
      <c r="C564" s="10">
        <v>27</v>
      </c>
      <c r="D564" s="11">
        <v>40870</v>
      </c>
      <c r="E564" s="11">
        <v>2958101</v>
      </c>
      <c r="F564" s="59"/>
      <c r="H564" s="59"/>
      <c r="I564" s="59"/>
    </row>
    <row r="565" spans="1:9" ht="13.5" thickBot="1">
      <c r="A565" s="7" t="s">
        <v>36</v>
      </c>
      <c r="B565" s="9">
        <v>43207</v>
      </c>
      <c r="C565" s="10">
        <v>27</v>
      </c>
      <c r="D565" s="11">
        <v>40870</v>
      </c>
      <c r="E565" s="11">
        <v>2958101</v>
      </c>
      <c r="F565" s="59"/>
      <c r="H565" s="59"/>
      <c r="I565" s="59"/>
    </row>
    <row r="566" spans="1:9" ht="13.5" thickBot="1">
      <c r="A566" s="7" t="s">
        <v>36</v>
      </c>
      <c r="B566" s="9">
        <v>43208</v>
      </c>
      <c r="C566" s="10">
        <v>27</v>
      </c>
      <c r="D566" s="11">
        <v>40870</v>
      </c>
      <c r="E566" s="11">
        <v>2958101</v>
      </c>
      <c r="F566" s="59"/>
      <c r="H566" s="59"/>
      <c r="I566" s="59"/>
    </row>
    <row r="567" spans="1:9" ht="13.5" thickBot="1">
      <c r="A567" s="7" t="s">
        <v>36</v>
      </c>
      <c r="B567" s="9">
        <v>43209</v>
      </c>
      <c r="C567" s="10">
        <v>27</v>
      </c>
      <c r="D567" s="11">
        <v>40870</v>
      </c>
      <c r="E567" s="11">
        <v>2958101</v>
      </c>
      <c r="F567" s="59"/>
      <c r="H567" s="59"/>
      <c r="I567" s="59"/>
    </row>
    <row r="568" spans="1:9" ht="13.5" thickBot="1">
      <c r="A568" s="7" t="s">
        <v>36</v>
      </c>
      <c r="B568" s="9">
        <v>43210</v>
      </c>
      <c r="C568" s="10">
        <v>27</v>
      </c>
      <c r="D568" s="11">
        <v>40870</v>
      </c>
      <c r="E568" s="11">
        <v>2958101</v>
      </c>
      <c r="F568" s="59"/>
      <c r="H568" s="59"/>
      <c r="I568" s="59"/>
    </row>
    <row r="569" spans="1:9" ht="13.5" thickBot="1">
      <c r="A569" s="7" t="s">
        <v>36</v>
      </c>
      <c r="B569" s="9">
        <v>43211</v>
      </c>
      <c r="C569" s="10">
        <v>27</v>
      </c>
      <c r="D569" s="11">
        <v>40870</v>
      </c>
      <c r="E569" s="11">
        <v>2958101</v>
      </c>
      <c r="F569" s="59"/>
      <c r="H569" s="59"/>
      <c r="I569" s="59"/>
    </row>
    <row r="570" spans="1:9" ht="13.5" thickBot="1">
      <c r="A570" s="7" t="s">
        <v>36</v>
      </c>
      <c r="B570" s="9">
        <v>43212</v>
      </c>
      <c r="C570" s="10">
        <v>27</v>
      </c>
      <c r="D570" s="11">
        <v>40870</v>
      </c>
      <c r="E570" s="11">
        <v>2958101</v>
      </c>
      <c r="F570" s="59"/>
      <c r="H570" s="59"/>
      <c r="I570" s="59"/>
    </row>
    <row r="571" spans="1:9" ht="13.5" thickBot="1">
      <c r="A571" s="7" t="s">
        <v>36</v>
      </c>
      <c r="B571" s="9">
        <v>43213</v>
      </c>
      <c r="C571" s="10">
        <v>27</v>
      </c>
      <c r="D571" s="11">
        <v>40870</v>
      </c>
      <c r="E571" s="11">
        <v>2958101</v>
      </c>
      <c r="F571" s="59"/>
      <c r="H571" s="59"/>
      <c r="I571" s="59"/>
    </row>
    <row r="572" spans="1:9" ht="13.5" thickBot="1">
      <c r="A572" s="7" t="s">
        <v>36</v>
      </c>
      <c r="B572" s="9">
        <v>43214</v>
      </c>
      <c r="C572" s="10">
        <v>27</v>
      </c>
      <c r="D572" s="11">
        <v>40870</v>
      </c>
      <c r="E572" s="11">
        <v>2958101</v>
      </c>
      <c r="F572" s="59"/>
      <c r="H572" s="59"/>
      <c r="I572" s="59"/>
    </row>
    <row r="573" spans="1:9" ht="13.5" thickBot="1">
      <c r="A573" s="7" t="s">
        <v>36</v>
      </c>
      <c r="B573" s="9">
        <v>43215</v>
      </c>
      <c r="C573" s="10">
        <v>27</v>
      </c>
      <c r="D573" s="11">
        <v>40870</v>
      </c>
      <c r="E573" s="11">
        <v>2958101</v>
      </c>
      <c r="F573" s="59"/>
      <c r="H573" s="59"/>
      <c r="I573" s="59"/>
    </row>
    <row r="574" spans="1:9" ht="13.5" thickBot="1">
      <c r="A574" s="7" t="s">
        <v>36</v>
      </c>
      <c r="B574" s="9">
        <v>43216</v>
      </c>
      <c r="C574" s="10">
        <v>27</v>
      </c>
      <c r="D574" s="11">
        <v>40870</v>
      </c>
      <c r="E574" s="11">
        <v>2958101</v>
      </c>
      <c r="F574" s="59"/>
      <c r="H574" s="59"/>
      <c r="I574" s="59"/>
    </row>
    <row r="575" spans="1:9" ht="13.5" thickBot="1">
      <c r="A575" s="7" t="s">
        <v>36</v>
      </c>
      <c r="B575" s="9">
        <v>43217</v>
      </c>
      <c r="C575" s="10">
        <v>27</v>
      </c>
      <c r="D575" s="11">
        <v>40870</v>
      </c>
      <c r="E575" s="11">
        <v>2958101</v>
      </c>
      <c r="F575" s="59"/>
      <c r="H575" s="59"/>
      <c r="I575" s="59"/>
    </row>
    <row r="576" spans="1:9" ht="13.5" thickBot="1">
      <c r="A576" s="7" t="s">
        <v>36</v>
      </c>
      <c r="B576" s="9">
        <v>43218</v>
      </c>
      <c r="C576" s="10">
        <v>27</v>
      </c>
      <c r="D576" s="11">
        <v>40870</v>
      </c>
      <c r="E576" s="11">
        <v>2958101</v>
      </c>
      <c r="F576" s="59"/>
      <c r="H576" s="59"/>
      <c r="I576" s="59"/>
    </row>
    <row r="577" spans="1:9" ht="13.5" thickBot="1">
      <c r="A577" s="7" t="s">
        <v>36</v>
      </c>
      <c r="B577" s="9">
        <v>43219</v>
      </c>
      <c r="C577" s="10">
        <v>27</v>
      </c>
      <c r="D577" s="11">
        <v>40870</v>
      </c>
      <c r="E577" s="11">
        <v>2958101</v>
      </c>
      <c r="F577" s="59"/>
      <c r="H577" s="59"/>
      <c r="I577" s="59"/>
    </row>
    <row r="578" spans="1:9" ht="13.5" thickBot="1">
      <c r="A578" s="7" t="s">
        <v>36</v>
      </c>
      <c r="B578" s="9">
        <v>43220</v>
      </c>
      <c r="C578" s="10">
        <v>27</v>
      </c>
      <c r="D578" s="11">
        <v>40870</v>
      </c>
      <c r="E578" s="11">
        <v>2958101</v>
      </c>
      <c r="F578" s="59"/>
      <c r="H578" s="59"/>
      <c r="I578" s="59"/>
    </row>
  </sheetData>
  <mergeCells count="13">
    <mergeCell ref="A1:E1"/>
    <mergeCell ref="A2:E2"/>
    <mergeCell ref="A3:E3"/>
    <mergeCell ref="A4:E4"/>
    <mergeCell ref="F5:F35"/>
    <mergeCell ref="H5:H35"/>
    <mergeCell ref="I5:I35"/>
    <mergeCell ref="A36:E36"/>
    <mergeCell ref="A37:E37"/>
    <mergeCell ref="F38:F578"/>
    <mergeCell ref="H38:H578"/>
    <mergeCell ref="I38:I578"/>
    <mergeCell ref="G5:G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6"/>
    </sheetView>
  </sheetViews>
  <sheetFormatPr defaultRowHeight="12.75" customHeight="1"/>
  <cols>
    <col min="1" max="1" width="17.5703125" style="55" bestFit="1" customWidth="1"/>
    <col min="2" max="2" width="22.5703125" style="55" bestFit="1" customWidth="1"/>
    <col min="3" max="3" width="78.28515625" style="55" bestFit="1" customWidth="1"/>
    <col min="4" max="4" width="17.5703125" style="55" bestFit="1" customWidth="1"/>
    <col min="5" max="5" width="9.140625" style="55"/>
    <col min="6" max="6" width="22.5703125" style="55" bestFit="1" customWidth="1"/>
    <col min="7" max="16384" width="9.140625" style="55"/>
  </cols>
  <sheetData>
    <row r="1" spans="1:8" ht="21" customHeight="1">
      <c r="A1" s="61" t="s">
        <v>183</v>
      </c>
      <c r="B1" s="59"/>
      <c r="C1" s="59"/>
      <c r="D1" s="59"/>
    </row>
    <row r="2" spans="1:8" ht="31.5" customHeight="1">
      <c r="A2" s="62" t="s">
        <v>40</v>
      </c>
      <c r="B2" s="59"/>
      <c r="C2" s="59"/>
      <c r="D2" s="59"/>
    </row>
    <row r="3" spans="1:8" ht="13.5" thickBot="1">
      <c r="A3" s="60" t="s">
        <v>41</v>
      </c>
      <c r="B3" s="59"/>
      <c r="C3" s="59"/>
      <c r="D3" s="59"/>
      <c r="F3" s="56" t="s">
        <v>42</v>
      </c>
    </row>
    <row r="4" spans="1:8" ht="13.5" thickBot="1">
      <c r="A4" s="57" t="s">
        <v>43</v>
      </c>
      <c r="B4" s="57" t="s">
        <v>44</v>
      </c>
      <c r="C4" s="57" t="s">
        <v>45</v>
      </c>
      <c r="D4" s="57" t="s">
        <v>46</v>
      </c>
      <c r="E4" s="59"/>
      <c r="F4" s="57" t="s">
        <v>44</v>
      </c>
      <c r="G4" s="59"/>
      <c r="H4" s="59"/>
    </row>
    <row r="5" spans="1:8" ht="13.5" thickBot="1">
      <c r="A5" s="7" t="s">
        <v>47</v>
      </c>
      <c r="B5" s="7" t="s">
        <v>48</v>
      </c>
      <c r="C5" s="12" t="s">
        <v>49</v>
      </c>
      <c r="D5" s="13" t="s">
        <v>50</v>
      </c>
      <c r="E5" s="59"/>
      <c r="F5" s="14" t="s">
        <v>101</v>
      </c>
      <c r="G5" s="59"/>
      <c r="H5" s="59"/>
    </row>
    <row r="6" spans="1:8" ht="13.5" thickBot="1">
      <c r="A6" s="7" t="s">
        <v>47</v>
      </c>
      <c r="B6" s="7" t="s">
        <v>51</v>
      </c>
      <c r="C6" s="12" t="s">
        <v>52</v>
      </c>
      <c r="D6" s="13" t="s">
        <v>50</v>
      </c>
      <c r="E6" s="59"/>
      <c r="G6" s="59"/>
      <c r="H6" s="59"/>
    </row>
    <row r="7" spans="1:8" ht="13.5" thickBot="1">
      <c r="A7" s="7" t="s">
        <v>47</v>
      </c>
      <c r="B7" s="7" t="s">
        <v>53</v>
      </c>
      <c r="C7" s="12" t="s">
        <v>54</v>
      </c>
      <c r="D7" s="13" t="s">
        <v>50</v>
      </c>
      <c r="E7" s="59"/>
      <c r="G7" s="59"/>
      <c r="H7" s="59"/>
    </row>
    <row r="8" spans="1:8" ht="13.5" thickBot="1">
      <c r="A8" s="7" t="s">
        <v>47</v>
      </c>
      <c r="B8" s="7" t="s">
        <v>55</v>
      </c>
      <c r="C8" s="12" t="s">
        <v>56</v>
      </c>
      <c r="D8" s="13" t="s">
        <v>50</v>
      </c>
      <c r="E8" s="59"/>
      <c r="G8" s="59"/>
      <c r="H8" s="59"/>
    </row>
    <row r="9" spans="1:8" ht="13.5" thickBot="1">
      <c r="A9" s="7" t="s">
        <v>47</v>
      </c>
      <c r="B9" s="7" t="s">
        <v>57</v>
      </c>
      <c r="C9" s="12" t="s">
        <v>58</v>
      </c>
      <c r="D9" s="13" t="s">
        <v>50</v>
      </c>
      <c r="E9" s="59"/>
      <c r="G9" s="59"/>
      <c r="H9" s="59"/>
    </row>
    <row r="10" spans="1:8" ht="13.5" thickBot="1">
      <c r="A10" s="7" t="s">
        <v>47</v>
      </c>
      <c r="B10" s="7" t="s">
        <v>59</v>
      </c>
      <c r="C10" s="12" t="s">
        <v>60</v>
      </c>
      <c r="D10" s="13" t="s">
        <v>50</v>
      </c>
      <c r="E10" s="59"/>
      <c r="G10" s="59"/>
      <c r="H10" s="59"/>
    </row>
    <row r="11" spans="1:8" ht="13.5" thickBot="1">
      <c r="A11" s="7" t="s">
        <v>47</v>
      </c>
      <c r="B11" s="7" t="s">
        <v>61</v>
      </c>
      <c r="C11" s="12" t="s">
        <v>62</v>
      </c>
      <c r="D11" s="13" t="s">
        <v>50</v>
      </c>
      <c r="E11" s="59"/>
      <c r="G11" s="59"/>
      <c r="H11" s="59"/>
    </row>
    <row r="12" spans="1:8" ht="13.5" thickBot="1">
      <c r="A12" s="7" t="s">
        <v>47</v>
      </c>
      <c r="B12" s="7" t="s">
        <v>63</v>
      </c>
      <c r="C12" s="12" t="s">
        <v>64</v>
      </c>
      <c r="D12" s="13" t="s">
        <v>50</v>
      </c>
      <c r="E12" s="59"/>
      <c r="G12" s="59"/>
      <c r="H12" s="59"/>
    </row>
    <row r="13" spans="1:8" ht="13.5" thickBot="1">
      <c r="A13" s="7" t="s">
        <v>47</v>
      </c>
      <c r="B13" s="7" t="s">
        <v>65</v>
      </c>
      <c r="C13" s="12" t="s">
        <v>66</v>
      </c>
      <c r="D13" s="13" t="s">
        <v>50</v>
      </c>
      <c r="E13" s="59"/>
      <c r="G13" s="59"/>
      <c r="H13" s="59"/>
    </row>
    <row r="14" spans="1:8" ht="13.5" thickBot="1">
      <c r="A14" s="7" t="s">
        <v>47</v>
      </c>
      <c r="B14" s="7" t="s">
        <v>67</v>
      </c>
      <c r="C14" s="12" t="s">
        <v>68</v>
      </c>
      <c r="D14" s="13" t="s">
        <v>50</v>
      </c>
      <c r="E14" s="59"/>
      <c r="G14" s="59"/>
      <c r="H14" s="59"/>
    </row>
    <row r="15" spans="1:8" ht="13.5" thickBot="1">
      <c r="A15" s="7" t="s">
        <v>69</v>
      </c>
      <c r="B15" s="7" t="s">
        <v>70</v>
      </c>
      <c r="C15" s="12" t="s">
        <v>71</v>
      </c>
      <c r="D15" s="13" t="s">
        <v>72</v>
      </c>
      <c r="E15" s="59"/>
      <c r="G15" s="59"/>
      <c r="H15" s="59"/>
    </row>
    <row r="16" spans="1:8" ht="13.5" thickBot="1">
      <c r="A16" s="7" t="s">
        <v>69</v>
      </c>
      <c r="B16" s="7" t="s">
        <v>73</v>
      </c>
      <c r="C16" s="12" t="s">
        <v>74</v>
      </c>
      <c r="D16" s="13" t="s">
        <v>72</v>
      </c>
      <c r="E16" s="59"/>
      <c r="G16" s="59"/>
      <c r="H16" s="59"/>
    </row>
    <row r="17" spans="1:8" ht="13.5" thickBot="1">
      <c r="A17" s="7" t="s">
        <v>69</v>
      </c>
      <c r="B17" s="7" t="s">
        <v>75</v>
      </c>
      <c r="C17" s="12" t="s">
        <v>76</v>
      </c>
      <c r="D17" s="13" t="s">
        <v>72</v>
      </c>
      <c r="E17" s="59"/>
      <c r="G17" s="59"/>
      <c r="H17" s="59"/>
    </row>
    <row r="18" spans="1:8" ht="13.5" thickBot="1">
      <c r="A18" s="7" t="s">
        <v>69</v>
      </c>
      <c r="B18" s="7" t="s">
        <v>77</v>
      </c>
      <c r="C18" s="12" t="s">
        <v>78</v>
      </c>
      <c r="D18" s="13" t="s">
        <v>72</v>
      </c>
      <c r="E18" s="59"/>
      <c r="G18" s="59"/>
      <c r="H18" s="59"/>
    </row>
    <row r="19" spans="1:8" ht="13.5" thickBot="1">
      <c r="A19" s="7" t="s">
        <v>69</v>
      </c>
      <c r="B19" s="7" t="s">
        <v>79</v>
      </c>
      <c r="C19" s="12" t="s">
        <v>80</v>
      </c>
      <c r="D19" s="13" t="s">
        <v>72</v>
      </c>
      <c r="E19" s="59"/>
      <c r="G19" s="59"/>
      <c r="H19" s="59"/>
    </row>
    <row r="20" spans="1:8" ht="13.5" thickBot="1">
      <c r="A20" s="7" t="s">
        <v>69</v>
      </c>
      <c r="B20" s="7" t="s">
        <v>81</v>
      </c>
      <c r="C20" s="12" t="s">
        <v>82</v>
      </c>
      <c r="D20" s="13" t="s">
        <v>72</v>
      </c>
      <c r="E20" s="59"/>
      <c r="G20" s="59"/>
      <c r="H20" s="59"/>
    </row>
    <row r="21" spans="1:8" ht="13.5" thickBot="1">
      <c r="A21" s="7" t="s">
        <v>47</v>
      </c>
      <c r="B21" s="7" t="s">
        <v>83</v>
      </c>
      <c r="C21" s="12" t="s">
        <v>84</v>
      </c>
      <c r="D21" s="13" t="s">
        <v>72</v>
      </c>
      <c r="E21" s="59"/>
      <c r="G21" s="59"/>
      <c r="H21" s="59"/>
    </row>
    <row r="22" spans="1:8" ht="13.5" thickBot="1">
      <c r="A22" s="7" t="s">
        <v>47</v>
      </c>
      <c r="B22" s="7" t="s">
        <v>85</v>
      </c>
      <c r="C22" s="12" t="s">
        <v>86</v>
      </c>
      <c r="D22" s="13" t="s">
        <v>72</v>
      </c>
      <c r="E22" s="59"/>
      <c r="G22" s="59"/>
      <c r="H22" s="59"/>
    </row>
    <row r="23" spans="1:8" ht="13.5" thickBot="1">
      <c r="A23" s="7" t="s">
        <v>47</v>
      </c>
      <c r="B23" s="7" t="s">
        <v>87</v>
      </c>
      <c r="C23" s="12" t="s">
        <v>88</v>
      </c>
      <c r="D23" s="13" t="s">
        <v>72</v>
      </c>
      <c r="E23" s="59"/>
      <c r="G23" s="59"/>
      <c r="H23" s="59"/>
    </row>
    <row r="24" spans="1:8" ht="13.5" thickBot="1">
      <c r="A24" s="7" t="s">
        <v>47</v>
      </c>
      <c r="B24" s="7" t="s">
        <v>89</v>
      </c>
      <c r="C24" s="12" t="s">
        <v>90</v>
      </c>
      <c r="D24" s="13" t="s">
        <v>72</v>
      </c>
      <c r="E24" s="59"/>
      <c r="G24" s="59"/>
      <c r="H24" s="59"/>
    </row>
    <row r="25" spans="1:8" ht="13.5" thickBot="1">
      <c r="A25" s="7" t="s">
        <v>47</v>
      </c>
      <c r="B25" s="7" t="s">
        <v>91</v>
      </c>
      <c r="C25" s="12" t="s">
        <v>92</v>
      </c>
      <c r="D25" s="13" t="s">
        <v>72</v>
      </c>
      <c r="E25" s="59"/>
      <c r="G25" s="59"/>
      <c r="H25" s="59"/>
    </row>
    <row r="26" spans="1:8" ht="13.5" thickBot="1">
      <c r="A26" s="7" t="s">
        <v>47</v>
      </c>
      <c r="B26" s="7" t="s">
        <v>93</v>
      </c>
      <c r="C26" s="12" t="s">
        <v>94</v>
      </c>
      <c r="D26" s="13" t="s">
        <v>72</v>
      </c>
      <c r="E26" s="59"/>
      <c r="G26" s="59"/>
      <c r="H26" s="59"/>
    </row>
    <row r="27" spans="1:8" ht="13.5" thickBot="1">
      <c r="A27" s="7" t="s">
        <v>69</v>
      </c>
      <c r="B27" s="7" t="s">
        <v>83</v>
      </c>
      <c r="C27" s="12" t="s">
        <v>84</v>
      </c>
      <c r="D27" s="13" t="s">
        <v>72</v>
      </c>
      <c r="E27" s="59"/>
      <c r="G27" s="59"/>
      <c r="H27" s="59"/>
    </row>
    <row r="28" spans="1:8" ht="13.5" thickBot="1">
      <c r="A28" s="7" t="s">
        <v>47</v>
      </c>
      <c r="B28" s="7" t="s">
        <v>95</v>
      </c>
      <c r="C28" s="12" t="s">
        <v>96</v>
      </c>
      <c r="D28" s="13" t="s">
        <v>72</v>
      </c>
      <c r="E28" s="59"/>
      <c r="G28" s="59"/>
      <c r="H28" s="59"/>
    </row>
    <row r="29" spans="1:8" ht="13.5" thickBot="1">
      <c r="A29" s="7" t="s">
        <v>47</v>
      </c>
      <c r="B29" s="7" t="s">
        <v>97</v>
      </c>
      <c r="C29" s="12" t="s">
        <v>98</v>
      </c>
      <c r="D29" s="13" t="s">
        <v>72</v>
      </c>
      <c r="E29" s="59"/>
      <c r="G29" s="59"/>
      <c r="H29" s="59"/>
    </row>
    <row r="30" spans="1:8" ht="13.5" thickBot="1">
      <c r="A30" s="7" t="s">
        <v>47</v>
      </c>
      <c r="B30" s="7" t="s">
        <v>99</v>
      </c>
      <c r="C30" s="12" t="s">
        <v>100</v>
      </c>
      <c r="D30" s="13" t="s">
        <v>72</v>
      </c>
      <c r="E30" s="59"/>
      <c r="G30" s="59"/>
      <c r="H30" s="59"/>
    </row>
    <row r="31" spans="1:8" ht="12.75" customHeight="1">
      <c r="A31" s="59"/>
      <c r="B31" s="59"/>
      <c r="C31" s="59"/>
      <c r="D31" s="59"/>
    </row>
  </sheetData>
  <mergeCells count="7">
    <mergeCell ref="G4:G30"/>
    <mergeCell ref="H4:H30"/>
    <mergeCell ref="A31:D31"/>
    <mergeCell ref="A1:D1"/>
    <mergeCell ref="A2:D2"/>
    <mergeCell ref="A3:D3"/>
    <mergeCell ref="E4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0"/>
  <sheetViews>
    <sheetView workbookViewId="0">
      <selection activeCell="A2" sqref="A2:H4"/>
    </sheetView>
  </sheetViews>
  <sheetFormatPr defaultRowHeight="12.75" customHeight="1"/>
  <cols>
    <col min="1" max="1" width="18.28515625" style="19" bestFit="1" customWidth="1"/>
    <col min="2" max="2" width="17" style="19" customWidth="1"/>
    <col min="3" max="3" width="24.28515625" style="19" customWidth="1"/>
    <col min="4" max="4" width="12.5703125" style="19" customWidth="1"/>
    <col min="5" max="5" width="22.85546875" style="19" customWidth="1"/>
    <col min="6" max="6" width="14.42578125" style="19" customWidth="1"/>
    <col min="7" max="7" width="33.42578125" style="19" customWidth="1"/>
    <col min="8" max="8" width="22.28515625" style="19" customWidth="1"/>
    <col min="9" max="16384" width="9.140625" style="19"/>
  </cols>
  <sheetData>
    <row r="1" spans="1:10" ht="15">
      <c r="A1" s="18">
        <v>43191</v>
      </c>
    </row>
    <row r="2" spans="1:10" ht="14.25">
      <c r="A2" s="64" t="s">
        <v>131</v>
      </c>
      <c r="B2" s="64"/>
      <c r="C2" s="64"/>
      <c r="D2" s="64"/>
      <c r="E2" s="64"/>
      <c r="F2" s="64"/>
      <c r="G2" s="64"/>
      <c r="H2" s="64"/>
    </row>
    <row r="3" spans="1:10" s="20" customFormat="1" ht="18" customHeight="1">
      <c r="A3" s="64"/>
      <c r="B3" s="64"/>
      <c r="C3" s="64"/>
      <c r="D3" s="64"/>
      <c r="E3" s="64"/>
      <c r="F3" s="64"/>
      <c r="G3" s="64"/>
      <c r="H3" s="64"/>
    </row>
    <row r="4" spans="1:10" ht="14.25">
      <c r="A4" s="64"/>
      <c r="B4" s="64"/>
      <c r="C4" s="64"/>
      <c r="D4" s="64"/>
      <c r="E4" s="64"/>
      <c r="F4" s="64"/>
      <c r="G4" s="64"/>
      <c r="H4" s="64"/>
    </row>
    <row r="5" spans="1:10" ht="14.25" customHeight="1">
      <c r="A5" s="63" t="s">
        <v>13</v>
      </c>
      <c r="B5" s="63" t="s">
        <v>132</v>
      </c>
      <c r="C5" s="63" t="s">
        <v>133</v>
      </c>
      <c r="D5" s="63" t="s">
        <v>134</v>
      </c>
      <c r="E5" s="63" t="s">
        <v>135</v>
      </c>
      <c r="F5" s="63" t="s">
        <v>136</v>
      </c>
      <c r="G5" s="63" t="s">
        <v>137</v>
      </c>
      <c r="H5" s="63" t="s">
        <v>149</v>
      </c>
    </row>
    <row r="6" spans="1:10" ht="14.25">
      <c r="A6" s="63"/>
      <c r="B6" s="63"/>
      <c r="C6" s="63"/>
      <c r="D6" s="63"/>
      <c r="E6" s="63"/>
      <c r="F6" s="63"/>
      <c r="G6" s="63"/>
      <c r="H6" s="63"/>
    </row>
    <row r="7" spans="1:10" s="21" customFormat="1" ht="24.75" customHeight="1">
      <c r="A7" s="63"/>
      <c r="B7" s="63"/>
      <c r="C7" s="63"/>
      <c r="D7" s="63"/>
      <c r="E7" s="63"/>
      <c r="F7" s="63"/>
      <c r="G7" s="63"/>
      <c r="H7" s="63"/>
    </row>
    <row r="8" spans="1:10" ht="15">
      <c r="A8" s="44" t="s">
        <v>138</v>
      </c>
      <c r="B8" s="22">
        <f t="shared" ref="B8:H8" si="0">AVERAGE(B9:B38)</f>
        <v>683.66685045338534</v>
      </c>
      <c r="C8" s="22">
        <f t="shared" si="0"/>
        <v>794.40876969606404</v>
      </c>
      <c r="D8" s="22">
        <f t="shared" si="0"/>
        <v>110.74191924267852</v>
      </c>
      <c r="E8" s="22">
        <f t="shared" si="0"/>
        <v>1412</v>
      </c>
      <c r="F8" s="22">
        <f t="shared" si="0"/>
        <v>821.47308913308916</v>
      </c>
      <c r="G8" s="43">
        <f t="shared" si="0"/>
        <v>0.3772588522588522</v>
      </c>
      <c r="H8" s="51">
        <f t="shared" si="0"/>
        <v>13.266666666666667</v>
      </c>
    </row>
    <row r="9" spans="1:10" s="25" customFormat="1">
      <c r="A9" s="45">
        <v>43191</v>
      </c>
      <c r="B9" s="23">
        <f>AVERAGEIFS('HA System-wide STPPF'!F$4:F$747,'HA System-wide STPPF'!$A$4:$A$747,'BOARD SLIDE DATA'!$A9,'HA System-wide STPPF'!$M$4:$M$747,"1")</f>
        <v>556.33602299526137</v>
      </c>
      <c r="C9" s="23">
        <f>AVERAGEIFS('HA System-wide STPPF'!G$4:G$747,'HA System-wide STPPF'!$A$4:$A$747,'BOARD SLIDE DATA'!$A9,'HA System-wide STPPF'!M$4:M$747,"1")</f>
        <v>594.29406548320048</v>
      </c>
      <c r="D9" s="23">
        <f>AVERAGEIFS('HA System-wide STPPF'!H$4:H$747,'HA System-wide STPPF'!$A$4:$A$747,'BOARD SLIDE DATA'!$A9,'HA System-wide STPPF'!M$4:M$747,"1")</f>
        <v>37.958042487938769</v>
      </c>
      <c r="E9" s="24">
        <v>1272</v>
      </c>
      <c r="F9" s="23">
        <f>AVERAGEIFS('DA System-wide STPPF'!E$4:E$747,'DA System-wide STPPF'!$A$4:$A$747,'BOARD SLIDE DATA'!$A9,'DA System-wide STPPF'!$M$4:$M$747,"1")</f>
        <v>558.36923076923074</v>
      </c>
      <c r="G9" s="47">
        <f>COUNTIFS('HA System-wide STPPF'!$A$4:$A$747,'BOARD SLIDE DATA'!$A9,'HA System-wide STPPF'!$N$4:$N$747,1,'HA System-wide STPPF'!$M$4:$M$747,"1")/H9</f>
        <v>0.15384615384615385</v>
      </c>
      <c r="H9" s="46">
        <f>COUNTIFS('HA System-wide STPPF'!$A$4:$A$747,'BOARD SLIDE DATA'!$A9,'HA System-wide STPPF'!$M$4:$M$747,"1")</f>
        <v>13</v>
      </c>
      <c r="J9" s="26"/>
    </row>
    <row r="10" spans="1:10" s="27" customFormat="1">
      <c r="A10" s="45">
        <v>43192</v>
      </c>
      <c r="B10" s="23">
        <f>AVERAGEIFS('HA System-wide STPPF'!F$4:F$747,'HA System-wide STPPF'!$A$4:$A$747,'BOARD SLIDE DATA'!$A10,'HA System-wide STPPF'!$M$4:$M$747,"1")</f>
        <v>702.10247606928579</v>
      </c>
      <c r="C10" s="23">
        <f>AVERAGEIFS('HA System-wide STPPF'!G$4:G$747,'HA System-wide STPPF'!$A$4:$A$747,'BOARD SLIDE DATA'!$A10,'HA System-wide STPPF'!M$4:M$747,"1")</f>
        <v>717.55105742974354</v>
      </c>
      <c r="D10" s="23">
        <f>AVERAGEIFS('HA System-wide STPPF'!H$4:H$747,'HA System-wide STPPF'!$A$4:$A$747,'BOARD SLIDE DATA'!$A10,'HA System-wide STPPF'!M$4:M$747,"1")</f>
        <v>15.448581360458</v>
      </c>
      <c r="E10" s="24">
        <v>1272</v>
      </c>
      <c r="F10" s="23">
        <f>AVERAGEIFS('DA System-wide STPPF'!E$4:E$747,'DA System-wide STPPF'!$A$4:$A$747,'BOARD SLIDE DATA'!$A10,'DA System-wide STPPF'!$M$4:$M$747,"1")</f>
        <v>736.05833333333339</v>
      </c>
      <c r="G10" s="47">
        <f>COUNTIFS('HA System-wide STPPF'!$A$4:$A$747,'BOARD SLIDE DATA'!$A10,'HA System-wide STPPF'!$N$4:$N$747,1,'HA System-wide STPPF'!$M$4:$M$747,"1")/H10</f>
        <v>0.66666666666666663</v>
      </c>
      <c r="H10" s="46">
        <f>COUNTIFS('HA System-wide STPPF'!$A$4:$A$747,'BOARD SLIDE DATA'!$A10,'HA System-wide STPPF'!$M$4:$M$747,"1")</f>
        <v>12</v>
      </c>
      <c r="J10" s="26"/>
    </row>
    <row r="11" spans="1:10" s="27" customFormat="1">
      <c r="A11" s="45">
        <v>43193</v>
      </c>
      <c r="B11" s="23">
        <f>AVERAGEIFS('HA System-wide STPPF'!F$4:F$747,'HA System-wide STPPF'!$A$4:$A$747,'BOARD SLIDE DATA'!$A11,'HA System-wide STPPF'!$M$4:$M$747,"1")</f>
        <v>595.98627173545117</v>
      </c>
      <c r="C11" s="23">
        <f>AVERAGEIFS('HA System-wide STPPF'!G$4:G$747,'HA System-wide STPPF'!$A$4:$A$747,'BOARD SLIDE DATA'!$A11,'HA System-wide STPPF'!M$4:M$747,"1")</f>
        <v>683.17351082506582</v>
      </c>
      <c r="D11" s="23">
        <f>AVERAGEIFS('HA System-wide STPPF'!H$4:H$747,'HA System-wide STPPF'!$A$4:$A$747,'BOARD SLIDE DATA'!$A11,'HA System-wide STPPF'!M$4:M$747,"1")</f>
        <v>87.187239089614749</v>
      </c>
      <c r="E11" s="24">
        <v>1422</v>
      </c>
      <c r="F11" s="23">
        <f>AVERAGEIFS('DA System-wide STPPF'!E$4:E$747,'DA System-wide STPPF'!$A$4:$A$747,'BOARD SLIDE DATA'!$A11,'DA System-wide STPPF'!$M$4:$M$747,"1")</f>
        <v>814.0999999999998</v>
      </c>
      <c r="G11" s="47">
        <f>COUNTIFS('HA System-wide STPPF'!$A$4:$A$747,'BOARD SLIDE DATA'!$A11,'HA System-wide STPPF'!$N$4:$N$747,1,'HA System-wide STPPF'!$M$4:$M$747,"1")/H11</f>
        <v>0.23076923076923078</v>
      </c>
      <c r="H11" s="46">
        <f>COUNTIFS('HA System-wide STPPF'!$A$4:$A$747,'BOARD SLIDE DATA'!$A11,'HA System-wide STPPF'!$M$4:$M$747,"1")</f>
        <v>13</v>
      </c>
      <c r="J11" s="26"/>
    </row>
    <row r="12" spans="1:10" s="27" customFormat="1">
      <c r="A12" s="45">
        <v>43194</v>
      </c>
      <c r="B12" s="23">
        <f>AVERAGEIFS('HA System-wide STPPF'!F$4:F$747,'HA System-wide STPPF'!$A$4:$A$747,'BOARD SLIDE DATA'!$A12,'HA System-wide STPPF'!$M$4:$M$747,"1")</f>
        <v>816.43413959343354</v>
      </c>
      <c r="C12" s="23">
        <f>AVERAGEIFS('HA System-wide STPPF'!G$4:G$747,'HA System-wide STPPF'!$A$4:$A$747,'BOARD SLIDE DATA'!$A12,'HA System-wide STPPF'!M$4:M$747,"1")</f>
        <v>861.34698091526673</v>
      </c>
      <c r="D12" s="23">
        <f>AVERAGEIFS('HA System-wide STPPF'!H$4:H$747,'HA System-wide STPPF'!$A$4:$A$747,'BOARD SLIDE DATA'!$A12,'HA System-wide STPPF'!M$4:M$747,"1")</f>
        <v>44.91284132183177</v>
      </c>
      <c r="E12" s="24">
        <v>1422</v>
      </c>
      <c r="F12" s="23">
        <f>AVERAGEIFS('DA System-wide STPPF'!E$4:E$747,'DA System-wide STPPF'!$A$4:$A$747,'BOARD SLIDE DATA'!$A12,'DA System-wide STPPF'!$M$4:$M$747,"1")</f>
        <v>968.29230769230776</v>
      </c>
      <c r="G12" s="47">
        <f>COUNTIFS('HA System-wide STPPF'!$A$4:$A$747,'BOARD SLIDE DATA'!$A12,'HA System-wide STPPF'!$N$4:$N$747,1,'HA System-wide STPPF'!$M$4:$M$747,"1")/H12</f>
        <v>0.30769230769230771</v>
      </c>
      <c r="H12" s="46">
        <f>COUNTIFS('HA System-wide STPPF'!$A$4:$A$747,'BOARD SLIDE DATA'!$A12,'HA System-wide STPPF'!$M$4:$M$747,"1")</f>
        <v>13</v>
      </c>
      <c r="J12" s="26"/>
    </row>
    <row r="13" spans="1:10" s="27" customFormat="1">
      <c r="A13" s="45">
        <v>43195</v>
      </c>
      <c r="B13" s="23">
        <f>AVERAGEIFS('HA System-wide STPPF'!F$4:F$747,'HA System-wide STPPF'!$A$4:$A$747,'BOARD SLIDE DATA'!$A13,'HA System-wide STPPF'!$M$4:$M$747,"1")</f>
        <v>728.39842336309925</v>
      </c>
      <c r="C13" s="23">
        <f>AVERAGEIFS('HA System-wide STPPF'!G$4:G$747,'HA System-wide STPPF'!$A$4:$A$747,'BOARD SLIDE DATA'!$A13,'HA System-wide STPPF'!M$4:M$747,"1")</f>
        <v>789.98595170450039</v>
      </c>
      <c r="D13" s="23">
        <f>AVERAGEIFS('HA System-wide STPPF'!H$4:H$747,'HA System-wide STPPF'!$A$4:$A$747,'BOARD SLIDE DATA'!$A13,'HA System-wide STPPF'!M$4:M$747,"1")</f>
        <v>61.58752834140062</v>
      </c>
      <c r="E13" s="24">
        <v>1422</v>
      </c>
      <c r="F13" s="23">
        <f>AVERAGEIFS('DA System-wide STPPF'!E$4:E$747,'DA System-wide STPPF'!$A$4:$A$747,'BOARD SLIDE DATA'!$A13,'DA System-wide STPPF'!$M$4:$M$747,"1")</f>
        <v>788.53076923076924</v>
      </c>
      <c r="G13" s="47">
        <f>COUNTIFS('HA System-wide STPPF'!$A$4:$A$747,'BOARD SLIDE DATA'!$A13,'HA System-wide STPPF'!$N$4:$N$747,1,'HA System-wide STPPF'!$M$4:$M$747,"1")/H13</f>
        <v>0.53846153846153844</v>
      </c>
      <c r="H13" s="46">
        <f>COUNTIFS('HA System-wide STPPF'!$A$4:$A$747,'BOARD SLIDE DATA'!$A13,'HA System-wide STPPF'!$M$4:$M$747,"1")</f>
        <v>13</v>
      </c>
      <c r="J13" s="26"/>
    </row>
    <row r="14" spans="1:10" s="27" customFormat="1">
      <c r="A14" s="45">
        <v>43196</v>
      </c>
      <c r="B14" s="23">
        <f>AVERAGEIFS('HA System-wide STPPF'!F$4:F$747,'HA System-wide STPPF'!$A$4:$A$747,'BOARD SLIDE DATA'!$A14,'HA System-wide STPPF'!$M$4:$M$747,"1")</f>
        <v>568.39560427054096</v>
      </c>
      <c r="C14" s="23">
        <f>AVERAGEIFS('HA System-wide STPPF'!G$4:G$747,'HA System-wide STPPF'!$A$4:$A$747,'BOARD SLIDE DATA'!$A14,'HA System-wide STPPF'!M$4:M$747,"1")</f>
        <v>604.1788649276707</v>
      </c>
      <c r="D14" s="23">
        <f>AVERAGEIFS('HA System-wide STPPF'!H$4:H$747,'HA System-wide STPPF'!$A$4:$A$747,'BOARD SLIDE DATA'!$A14,'HA System-wide STPPF'!M$4:M$747,"1")</f>
        <v>35.783260657129389</v>
      </c>
      <c r="E14" s="24">
        <v>1422</v>
      </c>
      <c r="F14" s="23">
        <f>AVERAGEIFS('DA System-wide STPPF'!E$4:E$747,'DA System-wide STPPF'!$A$4:$A$747,'BOARD SLIDE DATA'!$A14,'DA System-wide STPPF'!$M$4:$M$747,"1")</f>
        <v>755.34615384615381</v>
      </c>
      <c r="G14" s="47">
        <f>COUNTIFS('HA System-wide STPPF'!$A$4:$A$747,'BOARD SLIDE DATA'!$A14,'HA System-wide STPPF'!$N$4:$N$747,1,'HA System-wide STPPF'!$M$4:$M$747,"1")/H14</f>
        <v>0.15384615384615385</v>
      </c>
      <c r="H14" s="46">
        <f>COUNTIFS('HA System-wide STPPF'!$A$4:$A$747,'BOARD SLIDE DATA'!$A14,'HA System-wide STPPF'!$M$4:$M$747,"1")</f>
        <v>13</v>
      </c>
      <c r="J14" s="26"/>
    </row>
    <row r="15" spans="1:10" s="27" customFormat="1">
      <c r="A15" s="45">
        <v>43197</v>
      </c>
      <c r="B15" s="23">
        <f>AVERAGEIFS('HA System-wide STPPF'!F$4:F$747,'HA System-wide STPPF'!$A$4:$A$747,'BOARD SLIDE DATA'!$A15,'HA System-wide STPPF'!$M$4:$M$747,"1")</f>
        <v>662.93675590980115</v>
      </c>
      <c r="C15" s="23">
        <f>AVERAGEIFS('HA System-wide STPPF'!G$4:G$747,'HA System-wide STPPF'!$A$4:$A$747,'BOARD SLIDE DATA'!$A15,'HA System-wide STPPF'!M$4:M$747,"1")</f>
        <v>736.75492489354792</v>
      </c>
      <c r="D15" s="23">
        <f>AVERAGEIFS('HA System-wide STPPF'!H$4:H$747,'HA System-wide STPPF'!$A$4:$A$747,'BOARD SLIDE DATA'!$A15,'HA System-wide STPPF'!M$4:M$747,"1")</f>
        <v>73.818168983746446</v>
      </c>
      <c r="E15" s="24">
        <v>1422</v>
      </c>
      <c r="F15" s="23">
        <f>AVERAGEIFS('DA System-wide STPPF'!E$4:E$747,'DA System-wide STPPF'!$A$4:$A$747,'BOARD SLIDE DATA'!$A15,'DA System-wide STPPF'!$M$4:$M$747,"1")</f>
        <v>805.07499999999993</v>
      </c>
      <c r="G15" s="47">
        <f>COUNTIFS('HA System-wide STPPF'!$A$4:$A$747,'BOARD SLIDE DATA'!$A15,'HA System-wide STPPF'!$N$4:$N$747,1,'HA System-wide STPPF'!$M$4:$M$747,"1")/H15</f>
        <v>0.25</v>
      </c>
      <c r="H15" s="46">
        <f>COUNTIFS('HA System-wide STPPF'!$A$4:$A$747,'BOARD SLIDE DATA'!$A15,'HA System-wide STPPF'!$M$4:$M$747,"1")</f>
        <v>12</v>
      </c>
      <c r="J15" s="26"/>
    </row>
    <row r="16" spans="1:10" s="27" customFormat="1">
      <c r="A16" s="45">
        <v>43198</v>
      </c>
      <c r="B16" s="23">
        <f>AVERAGEIFS('HA System-wide STPPF'!F$4:F$747,'HA System-wide STPPF'!$A$4:$A$747,'BOARD SLIDE DATA'!$A16,'HA System-wide STPPF'!$M$4:$M$747,"1")</f>
        <v>809.9939112793769</v>
      </c>
      <c r="C16" s="23">
        <f>AVERAGEIFS('HA System-wide STPPF'!G$4:G$747,'HA System-wide STPPF'!$A$4:$A$747,'BOARD SLIDE DATA'!$A16,'HA System-wide STPPF'!M$4:M$747,"1")</f>
        <v>899.03588689983712</v>
      </c>
      <c r="D16" s="23">
        <f>AVERAGEIFS('HA System-wide STPPF'!H$4:H$747,'HA System-wide STPPF'!$A$4:$A$747,'BOARD SLIDE DATA'!$A16,'HA System-wide STPPF'!M$4:M$747,"1")</f>
        <v>89.041975620462608</v>
      </c>
      <c r="E16" s="24">
        <v>1422</v>
      </c>
      <c r="F16" s="23">
        <f>AVERAGEIFS('DA System-wide STPPF'!E$4:E$747,'DA System-wide STPPF'!$A$4:$A$747,'BOARD SLIDE DATA'!$A16,'DA System-wide STPPF'!$M$4:$M$747,"1")</f>
        <v>917.96923076923076</v>
      </c>
      <c r="G16" s="47">
        <f>COUNTIFS('HA System-wide STPPF'!$A$4:$A$747,'BOARD SLIDE DATA'!$A16,'HA System-wide STPPF'!$N$4:$N$747,1,'HA System-wide STPPF'!$M$4:$M$747,"1")/H16</f>
        <v>0.69230769230769229</v>
      </c>
      <c r="H16" s="46">
        <f>COUNTIFS('HA System-wide STPPF'!$A$4:$A$747,'BOARD SLIDE DATA'!$A16,'HA System-wide STPPF'!$M$4:$M$747,"1")</f>
        <v>13</v>
      </c>
      <c r="J16" s="26"/>
    </row>
    <row r="17" spans="1:10" s="27" customFormat="1">
      <c r="A17" s="45">
        <v>43199</v>
      </c>
      <c r="B17" s="23">
        <f>AVERAGEIFS('HA System-wide STPPF'!F$4:F$747,'HA System-wide STPPF'!$A$4:$A$747,'BOARD SLIDE DATA'!$A17,'HA System-wide STPPF'!$M$4:$M$747,"1")</f>
        <v>559.40955278221054</v>
      </c>
      <c r="C17" s="23">
        <f>AVERAGEIFS('HA System-wide STPPF'!G$4:G$747,'HA System-wide STPPF'!$A$4:$A$747,'BOARD SLIDE DATA'!$A17,'HA System-wide STPPF'!M$4:M$747,"1")</f>
        <v>595.71959547625386</v>
      </c>
      <c r="D17" s="23">
        <f>AVERAGEIFS('HA System-wide STPPF'!H$4:H$747,'HA System-wide STPPF'!$A$4:$A$747,'BOARD SLIDE DATA'!$A17,'HA System-wide STPPF'!M$4:M$747,"1")</f>
        <v>36.310042694043233</v>
      </c>
      <c r="E17" s="24">
        <v>1422</v>
      </c>
      <c r="F17" s="23">
        <f>AVERAGEIFS('DA System-wide STPPF'!E$4:E$747,'DA System-wide STPPF'!$A$4:$A$747,'BOARD SLIDE DATA'!$A17,'DA System-wide STPPF'!$M$4:$M$747,"1")</f>
        <v>677.7538461538461</v>
      </c>
      <c r="G17" s="47">
        <f>COUNTIFS('HA System-wide STPPF'!$A$4:$A$747,'BOARD SLIDE DATA'!$A17,'HA System-wide STPPF'!$N$4:$N$747,1,'HA System-wide STPPF'!$M$4:$M$747,"1")/H17</f>
        <v>0.23076923076923078</v>
      </c>
      <c r="H17" s="46">
        <f>COUNTIFS('HA System-wide STPPF'!$A$4:$A$747,'BOARD SLIDE DATA'!$A17,'HA System-wide STPPF'!$M$4:$M$747,"1")</f>
        <v>13</v>
      </c>
      <c r="J17" s="26"/>
    </row>
    <row r="18" spans="1:10" s="27" customFormat="1">
      <c r="A18" s="45">
        <v>43200</v>
      </c>
      <c r="B18" s="23">
        <f>AVERAGEIFS('HA System-wide STPPF'!F$4:F$747,'HA System-wide STPPF'!$A$4:$A$747,'BOARD SLIDE DATA'!$A18,'HA System-wide STPPF'!$M$4:$M$747,"1")</f>
        <v>848.53463043230704</v>
      </c>
      <c r="C18" s="23">
        <f>AVERAGEIFS('HA System-wide STPPF'!G$4:G$747,'HA System-wide STPPF'!$A$4:$A$747,'BOARD SLIDE DATA'!$A18,'HA System-wide STPPF'!M$4:M$747,"1")</f>
        <v>932.06064441351862</v>
      </c>
      <c r="D18" s="23">
        <f>AVERAGEIFS('HA System-wide STPPF'!H$4:H$747,'HA System-wide STPPF'!$A$4:$A$747,'BOARD SLIDE DATA'!$A18,'HA System-wide STPPF'!M$4:M$747,"1")</f>
        <v>83.526013981212145</v>
      </c>
      <c r="E18" s="24">
        <v>1422</v>
      </c>
      <c r="F18" s="23">
        <f>AVERAGEIFS('DA System-wide STPPF'!E$4:E$747,'DA System-wide STPPF'!$A$4:$A$747,'BOARD SLIDE DATA'!$A18,'DA System-wide STPPF'!$M$4:$M$747,"1")</f>
        <v>889.17692307692312</v>
      </c>
      <c r="G18" s="47">
        <f>COUNTIFS('HA System-wide STPPF'!$A$4:$A$747,'BOARD SLIDE DATA'!$A18,'HA System-wide STPPF'!$N$4:$N$747,1,'HA System-wide STPPF'!$M$4:$M$747,"1")/H18</f>
        <v>0.15384615384615385</v>
      </c>
      <c r="H18" s="46">
        <f>COUNTIFS('HA System-wide STPPF'!$A$4:$A$747,'BOARD SLIDE DATA'!$A18,'HA System-wide STPPF'!$M$4:$M$747,"1")</f>
        <v>13</v>
      </c>
      <c r="J18" s="26"/>
    </row>
    <row r="19" spans="1:10" s="27" customFormat="1">
      <c r="A19" s="45">
        <v>43201</v>
      </c>
      <c r="B19" s="23">
        <f>AVERAGEIFS('HA System-wide STPPF'!F$4:F$747,'HA System-wide STPPF'!$A$4:$A$747,'BOARD SLIDE DATA'!$A19,'HA System-wide STPPF'!$M$4:$M$747,"1")</f>
        <v>550.06151337218068</v>
      </c>
      <c r="C19" s="23">
        <f>AVERAGEIFS('HA System-wide STPPF'!G$4:G$747,'HA System-wide STPPF'!$A$4:$A$747,'BOARD SLIDE DATA'!$A19,'HA System-wide STPPF'!M$4:M$747,"1")</f>
        <v>815.34550330571506</v>
      </c>
      <c r="D19" s="23">
        <f>AVERAGEIFS('HA System-wide STPPF'!H$4:H$747,'HA System-wide STPPF'!$A$4:$A$747,'BOARD SLIDE DATA'!$A19,'HA System-wide STPPF'!M$4:M$747,"1")</f>
        <v>265.28398993353414</v>
      </c>
      <c r="E19" s="24">
        <v>1422</v>
      </c>
      <c r="F19" s="23">
        <f>AVERAGEIFS('DA System-wide STPPF'!E$4:E$747,'DA System-wide STPPF'!$A$4:$A$747,'BOARD SLIDE DATA'!$A19,'DA System-wide STPPF'!$M$4:$M$747,"1")</f>
        <v>943.10769230769245</v>
      </c>
      <c r="G19" s="47">
        <f>COUNTIFS('HA System-wide STPPF'!$A$4:$A$747,'BOARD SLIDE DATA'!$A19,'HA System-wide STPPF'!$N$4:$N$747,1,'HA System-wide STPPF'!$M$4:$M$747,"1")/H19</f>
        <v>7.6923076923076927E-2</v>
      </c>
      <c r="H19" s="46">
        <f>COUNTIFS('HA System-wide STPPF'!$A$4:$A$747,'BOARD SLIDE DATA'!$A19,'HA System-wide STPPF'!$M$4:$M$747,"1")</f>
        <v>13</v>
      </c>
      <c r="J19" s="26"/>
    </row>
    <row r="20" spans="1:10" s="27" customFormat="1">
      <c r="A20" s="45">
        <v>43202</v>
      </c>
      <c r="B20" s="23">
        <f>AVERAGEIFS('HA System-wide STPPF'!F$4:F$747,'HA System-wide STPPF'!$A$4:$A$747,'BOARD SLIDE DATA'!$A20,'HA System-wide STPPF'!$M$4:$M$747,"1")</f>
        <v>645.86220958214892</v>
      </c>
      <c r="C20" s="23">
        <f>AVERAGEIFS('HA System-wide STPPF'!G$4:G$747,'HA System-wide STPPF'!$A$4:$A$747,'BOARD SLIDE DATA'!$A20,'HA System-wide STPPF'!M$4:M$747,"1")</f>
        <v>718.89063189313413</v>
      </c>
      <c r="D20" s="23">
        <f>AVERAGEIFS('HA System-wide STPPF'!H$4:H$747,'HA System-wide STPPF'!$A$4:$A$747,'BOARD SLIDE DATA'!$A20,'HA System-wide STPPF'!M$4:M$747,"1")</f>
        <v>73.028422310984695</v>
      </c>
      <c r="E20" s="24">
        <v>1422</v>
      </c>
      <c r="F20" s="23">
        <f>AVERAGEIFS('DA System-wide STPPF'!E$4:E$747,'DA System-wide STPPF'!$A$4:$A$747,'BOARD SLIDE DATA'!$A20,'DA System-wide STPPF'!$M$4:$M$747,"1")</f>
        <v>807.95384615384626</v>
      </c>
      <c r="G20" s="47">
        <f>COUNTIFS('HA System-wide STPPF'!$A$4:$A$747,'BOARD SLIDE DATA'!$A20,'HA System-wide STPPF'!$N$4:$N$747,1,'HA System-wide STPPF'!$M$4:$M$747,"1")/H20</f>
        <v>0</v>
      </c>
      <c r="H20" s="46">
        <f>COUNTIFS('HA System-wide STPPF'!$A$4:$A$747,'BOARD SLIDE DATA'!$A20,'HA System-wide STPPF'!$M$4:$M$747,"1")</f>
        <v>13</v>
      </c>
      <c r="J20" s="26"/>
    </row>
    <row r="21" spans="1:10" s="27" customFormat="1">
      <c r="A21" s="45">
        <v>43203</v>
      </c>
      <c r="B21" s="23">
        <f>AVERAGEIFS('HA System-wide STPPF'!F$4:F$747,'HA System-wide STPPF'!$A$4:$A$747,'BOARD SLIDE DATA'!$A21,'HA System-wide STPPF'!$M$4:$M$747,"1")</f>
        <v>557.38785013979555</v>
      </c>
      <c r="C21" s="23">
        <f>AVERAGEIFS('HA System-wide STPPF'!G$4:G$747,'HA System-wide STPPF'!$A$4:$A$747,'BOARD SLIDE DATA'!$A21,'HA System-wide STPPF'!M$4:M$747,"1")</f>
        <v>714.7804758485247</v>
      </c>
      <c r="D21" s="23">
        <f>AVERAGEIFS('HA System-wide STPPF'!H$4:H$747,'HA System-wide STPPF'!$A$4:$A$747,'BOARD SLIDE DATA'!$A21,'HA System-wide STPPF'!M$4:M$747,"1")</f>
        <v>157.39262570872884</v>
      </c>
      <c r="E21" s="24">
        <v>1422</v>
      </c>
      <c r="F21" s="23">
        <f>AVERAGEIFS('DA System-wide STPPF'!E$4:E$747,'DA System-wide STPPF'!$A$4:$A$747,'BOARD SLIDE DATA'!$A21,'DA System-wide STPPF'!$M$4:$M$747,"1")</f>
        <v>934.49999999999989</v>
      </c>
      <c r="G21" s="47">
        <f>COUNTIFS('HA System-wide STPPF'!$A$4:$A$747,'BOARD SLIDE DATA'!$A21,'HA System-wide STPPF'!$N$4:$N$747,1,'HA System-wide STPPF'!$M$4:$M$747,"1")/H21</f>
        <v>0</v>
      </c>
      <c r="H21" s="46">
        <f>COUNTIFS('HA System-wide STPPF'!$A$4:$A$747,'BOARD SLIDE DATA'!$A21,'HA System-wide STPPF'!$M$4:$M$747,"1")</f>
        <v>13</v>
      </c>
      <c r="J21" s="26"/>
    </row>
    <row r="22" spans="1:10" s="27" customFormat="1">
      <c r="A22" s="45">
        <v>43204</v>
      </c>
      <c r="B22" s="23">
        <f>AVERAGEIFS('HA System-wide STPPF'!F$4:F$747,'HA System-wide STPPF'!$A$4:$A$747,'BOARD SLIDE DATA'!$A22,'HA System-wide STPPF'!$M$4:$M$747,"1")</f>
        <v>739.28299075490054</v>
      </c>
      <c r="C22" s="23">
        <f>AVERAGEIFS('HA System-wide STPPF'!G$4:G$747,'HA System-wide STPPF'!$A$4:$A$747,'BOARD SLIDE DATA'!$A22,'HA System-wide STPPF'!M$4:M$747,"1")</f>
        <v>971.06956796931206</v>
      </c>
      <c r="D22" s="23">
        <f>AVERAGEIFS('HA System-wide STPPF'!H$4:H$747,'HA System-wide STPPF'!$A$4:$A$747,'BOARD SLIDE DATA'!$A22,'HA System-wide STPPF'!M$4:M$747,"1")</f>
        <v>231.7865772144113</v>
      </c>
      <c r="E22" s="24">
        <v>1422</v>
      </c>
      <c r="F22" s="23">
        <f>AVERAGEIFS('DA System-wide STPPF'!E$4:E$747,'DA System-wide STPPF'!$A$4:$A$747,'BOARD SLIDE DATA'!$A22,'DA System-wide STPPF'!$M$4:$M$747,"1")</f>
        <v>971.03846153846155</v>
      </c>
      <c r="G22" s="47">
        <f>COUNTIFS('HA System-wide STPPF'!$A$4:$A$747,'BOARD SLIDE DATA'!$A22,'HA System-wide STPPF'!$N$4:$N$747,1,'HA System-wide STPPF'!$M$4:$M$747,"1")/H22</f>
        <v>0.46153846153846156</v>
      </c>
      <c r="H22" s="46">
        <f>COUNTIFS('HA System-wide STPPF'!$A$4:$A$747,'BOARD SLIDE DATA'!$A22,'HA System-wide STPPF'!$M$4:$M$747,"1")</f>
        <v>13</v>
      </c>
      <c r="J22" s="26"/>
    </row>
    <row r="23" spans="1:10" s="27" customFormat="1">
      <c r="A23" s="45">
        <v>43205</v>
      </c>
      <c r="B23" s="23">
        <f>AVERAGEIFS('HA System-wide STPPF'!F$4:F$747,'HA System-wide STPPF'!$A$4:$A$747,'BOARD SLIDE DATA'!$A23,'HA System-wide STPPF'!$M$4:$M$747,"1")</f>
        <v>924.7394036499835</v>
      </c>
      <c r="C23" s="23">
        <f>AVERAGEIFS('HA System-wide STPPF'!G$4:G$747,'HA System-wide STPPF'!$A$4:$A$747,'BOARD SLIDE DATA'!$A23,'HA System-wide STPPF'!M$4:M$747,"1")</f>
        <v>1069.9426263405187</v>
      </c>
      <c r="D23" s="23">
        <f>AVERAGEIFS('HA System-wide STPPF'!H$4:H$747,'HA System-wide STPPF'!$A$4:$A$747,'BOARD SLIDE DATA'!$A23,'HA System-wide STPPF'!M$4:M$747,"1")</f>
        <v>145.20322269053418</v>
      </c>
      <c r="E23" s="24">
        <v>1422</v>
      </c>
      <c r="F23" s="23">
        <f>AVERAGEIFS('DA System-wide STPPF'!E$4:E$747,'DA System-wide STPPF'!$A$4:$A$747,'BOARD SLIDE DATA'!$A23,'DA System-wide STPPF'!$M$4:$M$747,"1")</f>
        <v>1031.2923076923075</v>
      </c>
      <c r="G23" s="47">
        <f>COUNTIFS('HA System-wide STPPF'!$A$4:$A$747,'BOARD SLIDE DATA'!$A23,'HA System-wide STPPF'!$N$4:$N$747,1,'HA System-wide STPPF'!$M$4:$M$747,"1")/H23</f>
        <v>0.92307692307692313</v>
      </c>
      <c r="H23" s="46">
        <f>COUNTIFS('HA System-wide STPPF'!$A$4:$A$747,'BOARD SLIDE DATA'!$A23,'HA System-wide STPPF'!$M$4:$M$747,"1")</f>
        <v>13</v>
      </c>
      <c r="J23" s="26"/>
    </row>
    <row r="24" spans="1:10" s="27" customFormat="1">
      <c r="A24" s="45">
        <v>43206</v>
      </c>
      <c r="B24" s="23">
        <f>AVERAGEIFS('HA System-wide STPPF'!F$4:F$747,'HA System-wide STPPF'!$A$4:$A$747,'BOARD SLIDE DATA'!$A24,'HA System-wide STPPF'!$M$4:$M$747,"1")</f>
        <v>619.58588018668695</v>
      </c>
      <c r="C24" s="23">
        <f>AVERAGEIFS('HA System-wide STPPF'!G$4:G$747,'HA System-wide STPPF'!$A$4:$A$747,'BOARD SLIDE DATA'!$A24,'HA System-wide STPPF'!M$4:M$747,"1")</f>
        <v>924.89465009783441</v>
      </c>
      <c r="D24" s="23">
        <f>AVERAGEIFS('HA System-wide STPPF'!H$4:H$747,'HA System-wide STPPF'!$A$4:$A$747,'BOARD SLIDE DATA'!$A24,'HA System-wide STPPF'!M$4:M$747,"1")</f>
        <v>305.3087699111486</v>
      </c>
      <c r="E24" s="24">
        <v>1422</v>
      </c>
      <c r="F24" s="23">
        <f>AVERAGEIFS('DA System-wide STPPF'!E$4:E$747,'DA System-wide STPPF'!$A$4:$A$747,'BOARD SLIDE DATA'!$A24,'DA System-wide STPPF'!$M$4:$M$747,"1")</f>
        <v>1053.9230769230771</v>
      </c>
      <c r="G24" s="47">
        <f>COUNTIFS('HA System-wide STPPF'!$A$4:$A$747,'BOARD SLIDE DATA'!$A24,'HA System-wide STPPF'!$N$4:$N$747,1,'HA System-wide STPPF'!$M$4:$M$747,"1")/H24</f>
        <v>7.6923076923076927E-2</v>
      </c>
      <c r="H24" s="46">
        <f>COUNTIFS('HA System-wide STPPF'!$A$4:$A$747,'BOARD SLIDE DATA'!$A24,'HA System-wide STPPF'!$M$4:$M$747,"1")</f>
        <v>13</v>
      </c>
      <c r="J24" s="26"/>
    </row>
    <row r="25" spans="1:10" s="27" customFormat="1">
      <c r="A25" s="45">
        <v>43207</v>
      </c>
      <c r="B25" s="23">
        <f>AVERAGEIFS('HA System-wide STPPF'!F$4:F$747,'HA System-wide STPPF'!$A$4:$A$747,'BOARD SLIDE DATA'!$A25,'HA System-wide STPPF'!$M$4:$M$747,"1")</f>
        <v>740.52936022298968</v>
      </c>
      <c r="C25" s="23">
        <f>AVERAGEIFS('HA System-wide STPPF'!G$4:G$747,'HA System-wide STPPF'!$A$4:$A$747,'BOARD SLIDE DATA'!$A25,'HA System-wide STPPF'!M$4:M$747,"1")</f>
        <v>854.35503004676877</v>
      </c>
      <c r="D25" s="23">
        <f>AVERAGEIFS('HA System-wide STPPF'!H$4:H$747,'HA System-wide STPPF'!$A$4:$A$747,'BOARD SLIDE DATA'!$A25,'HA System-wide STPPF'!M$4:M$747,"1")</f>
        <v>113.82566982377705</v>
      </c>
      <c r="E25" s="24">
        <v>1422</v>
      </c>
      <c r="F25" s="23">
        <f>AVERAGEIFS('DA System-wide STPPF'!E$4:E$747,'DA System-wide STPPF'!$A$4:$A$747,'BOARD SLIDE DATA'!$A25,'DA System-wide STPPF'!$M$4:$M$747,"1")</f>
        <v>955.47857142857151</v>
      </c>
      <c r="G25" s="47">
        <f>COUNTIFS('HA System-wide STPPF'!$A$4:$A$747,'BOARD SLIDE DATA'!$A25,'HA System-wide STPPF'!$N$4:$N$747,1,'HA System-wide STPPF'!$M$4:$M$747,"1")/H25</f>
        <v>7.1428571428571425E-2</v>
      </c>
      <c r="H25" s="46">
        <f>COUNTIFS('HA System-wide STPPF'!$A$4:$A$747,'BOARD SLIDE DATA'!$A25,'HA System-wide STPPF'!$M$4:$M$747,"1")</f>
        <v>14</v>
      </c>
      <c r="J25" s="26"/>
    </row>
    <row r="26" spans="1:10" s="27" customFormat="1">
      <c r="A26" s="45">
        <v>43208</v>
      </c>
      <c r="B26" s="23">
        <f>AVERAGEIFS('HA System-wide STPPF'!F$4:F$747,'HA System-wide STPPF'!$A$4:$A$747,'BOARD SLIDE DATA'!$A26,'HA System-wide STPPF'!$M$4:$M$747,"1")</f>
        <v>597.33522388885615</v>
      </c>
      <c r="C26" s="23">
        <f>AVERAGEIFS('HA System-wide STPPF'!G$4:G$747,'HA System-wide STPPF'!$A$4:$A$747,'BOARD SLIDE DATA'!$A26,'HA System-wide STPPF'!M$4:M$747,"1")</f>
        <v>798.29921234063966</v>
      </c>
      <c r="D26" s="23">
        <f>AVERAGEIFS('HA System-wide STPPF'!H$4:H$747,'HA System-wide STPPF'!$A$4:$A$747,'BOARD SLIDE DATA'!$A26,'HA System-wide STPPF'!M$4:M$747,"1")</f>
        <v>200.96398845178237</v>
      </c>
      <c r="E26" s="24">
        <v>1422</v>
      </c>
      <c r="F26" s="23">
        <f>AVERAGEIFS('DA System-wide STPPF'!E$4:E$747,'DA System-wide STPPF'!$A$4:$A$747,'BOARD SLIDE DATA'!$A26,'DA System-wide STPPF'!$M$4:$M$747,"1")</f>
        <v>900.55714285714282</v>
      </c>
      <c r="G26" s="47">
        <f>COUNTIFS('HA System-wide STPPF'!$A$4:$A$747,'BOARD SLIDE DATA'!$A26,'HA System-wide STPPF'!$N$4:$N$747,1,'HA System-wide STPPF'!$M$4:$M$747,"1")/H26</f>
        <v>7.1428571428571425E-2</v>
      </c>
      <c r="H26" s="46">
        <f>COUNTIFS('HA System-wide STPPF'!$A$4:$A$747,'BOARD SLIDE DATA'!$A26,'HA System-wide STPPF'!$M$4:$M$747,"1")</f>
        <v>14</v>
      </c>
      <c r="J26" s="26"/>
    </row>
    <row r="27" spans="1:10" s="27" customFormat="1">
      <c r="A27" s="45">
        <v>43209</v>
      </c>
      <c r="B27" s="23">
        <f>AVERAGEIFS('HA System-wide STPPF'!F$4:F$747,'HA System-wide STPPF'!$A$4:$A$747,'BOARD SLIDE DATA'!$A27,'HA System-wide STPPF'!$M$4:$M$747,"1")</f>
        <v>678.82796868830178</v>
      </c>
      <c r="C27" s="23">
        <f>AVERAGEIFS('HA System-wide STPPF'!G$4:G$747,'HA System-wide STPPF'!$A$4:$A$747,'BOARD SLIDE DATA'!$A27,'HA System-wide STPPF'!M$4:M$747,"1")</f>
        <v>761.59171711357669</v>
      </c>
      <c r="D27" s="23">
        <f>AVERAGEIFS('HA System-wide STPPF'!H$4:H$747,'HA System-wide STPPF'!$A$4:$A$747,'BOARD SLIDE DATA'!$A27,'HA System-wide STPPF'!M$4:M$747,"1")</f>
        <v>82.763748425274713</v>
      </c>
      <c r="E27" s="24">
        <v>1422</v>
      </c>
      <c r="F27" s="23">
        <f>AVERAGEIFS('DA System-wide STPPF'!E$4:E$747,'DA System-wide STPPF'!$A$4:$A$747,'BOARD SLIDE DATA'!$A27,'DA System-wide STPPF'!$M$4:$M$747,"1")</f>
        <v>583.12142857142851</v>
      </c>
      <c r="G27" s="47">
        <f>COUNTIFS('HA System-wide STPPF'!$A$4:$A$747,'BOARD SLIDE DATA'!$A27,'HA System-wide STPPF'!$N$4:$N$747,1,'HA System-wide STPPF'!$M$4:$M$747,"1")/H27</f>
        <v>0.42857142857142855</v>
      </c>
      <c r="H27" s="46">
        <f>COUNTIFS('HA System-wide STPPF'!$A$4:$A$747,'BOARD SLIDE DATA'!$A27,'HA System-wide STPPF'!$M$4:$M$747,"1")</f>
        <v>14</v>
      </c>
      <c r="J27" s="26"/>
    </row>
    <row r="28" spans="1:10" s="27" customFormat="1">
      <c r="A28" s="45">
        <v>43210</v>
      </c>
      <c r="B28" s="23">
        <f>AVERAGEIFS('HA System-wide STPPF'!F$4:F$747,'HA System-wide STPPF'!$A$4:$A$747,'BOARD SLIDE DATA'!$A28,'HA System-wide STPPF'!$M$4:$M$747,"1")</f>
        <v>457.20353562330371</v>
      </c>
      <c r="C28" s="23">
        <f>AVERAGEIFS('HA System-wide STPPF'!G$4:G$747,'HA System-wide STPPF'!$A$4:$A$747,'BOARD SLIDE DATA'!$A28,'HA System-wide STPPF'!M$4:M$747,"1")</f>
        <v>737.32103628649406</v>
      </c>
      <c r="D28" s="23">
        <f>AVERAGEIFS('HA System-wide STPPF'!H$4:H$747,'HA System-wide STPPF'!$A$4:$A$747,'BOARD SLIDE DATA'!$A28,'HA System-wide STPPF'!M$4:M$747,"1")</f>
        <v>280.11750066319013</v>
      </c>
      <c r="E28" s="24">
        <v>1422</v>
      </c>
      <c r="F28" s="23">
        <f>AVERAGEIFS('DA System-wide STPPF'!E$4:E$747,'DA System-wide STPPF'!$A$4:$A$747,'BOARD SLIDE DATA'!$A28,'DA System-wide STPPF'!$M$4:$M$747,"1")</f>
        <v>736.19230769230774</v>
      </c>
      <c r="G28" s="47">
        <f>COUNTIFS('HA System-wide STPPF'!$A$4:$A$747,'BOARD SLIDE DATA'!$A28,'HA System-wide STPPF'!$N$4:$N$747,1,'HA System-wide STPPF'!$M$4:$M$747,"1")/H28</f>
        <v>0.30769230769230771</v>
      </c>
      <c r="H28" s="46">
        <f>COUNTIFS('HA System-wide STPPF'!$A$4:$A$747,'BOARD SLIDE DATA'!$A28,'HA System-wide STPPF'!$M$4:$M$747,"1")</f>
        <v>13</v>
      </c>
      <c r="J28" s="26"/>
    </row>
    <row r="29" spans="1:10" s="27" customFormat="1">
      <c r="A29" s="45">
        <v>43211</v>
      </c>
      <c r="B29" s="23">
        <f>AVERAGEIFS('HA System-wide STPPF'!F$4:F$747,'HA System-wide STPPF'!$A$4:$A$747,'BOARD SLIDE DATA'!$A29,'HA System-wide STPPF'!$M$4:$M$747,"1")</f>
        <v>792.02655265045871</v>
      </c>
      <c r="C29" s="23">
        <f>AVERAGEIFS('HA System-wide STPPF'!G$4:G$747,'HA System-wide STPPF'!$A$4:$A$747,'BOARD SLIDE DATA'!$A29,'HA System-wide STPPF'!M$4:M$747,"1")</f>
        <v>884.4368815146928</v>
      </c>
      <c r="D29" s="23">
        <f>AVERAGEIFS('HA System-wide STPPF'!H$4:H$747,'HA System-wide STPPF'!$A$4:$A$747,'BOARD SLIDE DATA'!$A29,'HA System-wide STPPF'!M$4:M$747,"1")</f>
        <v>92.410328864233648</v>
      </c>
      <c r="E29" s="24">
        <v>1422</v>
      </c>
      <c r="F29" s="23">
        <f>AVERAGEIFS('DA System-wide STPPF'!E$4:E$747,'DA System-wide STPPF'!$A$4:$A$747,'BOARD SLIDE DATA'!$A29,'DA System-wide STPPF'!$M$4:$M$747,"1")</f>
        <v>775.61428571428576</v>
      </c>
      <c r="G29" s="47">
        <f>COUNTIFS('HA System-wide STPPF'!$A$4:$A$747,'BOARD SLIDE DATA'!$A29,'HA System-wide STPPF'!$N$4:$N$747,1,'HA System-wide STPPF'!$M$4:$M$747,"1")/H29</f>
        <v>0.9285714285714286</v>
      </c>
      <c r="H29" s="46">
        <f>COUNTIFS('HA System-wide STPPF'!$A$4:$A$747,'BOARD SLIDE DATA'!$A29,'HA System-wide STPPF'!$M$4:$M$747,"1")</f>
        <v>14</v>
      </c>
      <c r="J29" s="26"/>
    </row>
    <row r="30" spans="1:10" s="27" customFormat="1">
      <c r="A30" s="45">
        <v>43212</v>
      </c>
      <c r="B30" s="23">
        <f>AVERAGEIFS('HA System-wide STPPF'!F$4:F$747,'HA System-wide STPPF'!$A$4:$A$747,'BOARD SLIDE DATA'!$A30,'HA System-wide STPPF'!$M$4:$M$747,"1")</f>
        <v>826.97467617128768</v>
      </c>
      <c r="C30" s="23">
        <f>AVERAGEIFS('HA System-wide STPPF'!G$4:G$747,'HA System-wide STPPF'!$A$4:$A$747,'BOARD SLIDE DATA'!$A30,'HA System-wide STPPF'!M$4:M$747,"1")</f>
        <v>860.89419679632977</v>
      </c>
      <c r="D30" s="23">
        <f>AVERAGEIFS('HA System-wide STPPF'!H$4:H$747,'HA System-wide STPPF'!$A$4:$A$747,'BOARD SLIDE DATA'!$A30,'HA System-wide STPPF'!M$4:M$747,"1")</f>
        <v>33.919520625041578</v>
      </c>
      <c r="E30" s="24">
        <v>1422</v>
      </c>
      <c r="F30" s="23">
        <f>AVERAGEIFS('DA System-wide STPPF'!E$4:E$747,'DA System-wide STPPF'!$A$4:$A$747,'BOARD SLIDE DATA'!$A30,'DA System-wide STPPF'!$M$4:$M$747,"1")</f>
        <v>752.44285714285706</v>
      </c>
      <c r="G30" s="47">
        <f>COUNTIFS('HA System-wide STPPF'!$A$4:$A$747,'BOARD SLIDE DATA'!$A30,'HA System-wide STPPF'!$N$4:$N$747,1,'HA System-wide STPPF'!$M$4:$M$747,"1")/H30</f>
        <v>1</v>
      </c>
      <c r="H30" s="46">
        <f>COUNTIFS('HA System-wide STPPF'!$A$4:$A$747,'BOARD SLIDE DATA'!$A30,'HA System-wide STPPF'!$M$4:$M$747,"1")</f>
        <v>14</v>
      </c>
      <c r="J30" s="26"/>
    </row>
    <row r="31" spans="1:10" s="27" customFormat="1">
      <c r="A31" s="45">
        <v>43213</v>
      </c>
      <c r="B31" s="23">
        <f>AVERAGEIFS('HA System-wide STPPF'!F$4:F$747,'HA System-wide STPPF'!$A$4:$A$747,'BOARD SLIDE DATA'!$A31,'HA System-wide STPPF'!$M$4:$M$747,"1")</f>
        <v>916.93057076369337</v>
      </c>
      <c r="C31" s="23">
        <f>AVERAGEIFS('HA System-wide STPPF'!G$4:G$747,'HA System-wide STPPF'!$A$4:$A$747,'BOARD SLIDE DATA'!$A31,'HA System-wide STPPF'!M$4:M$747,"1")</f>
        <v>997.78462360618346</v>
      </c>
      <c r="D31" s="23">
        <f>AVERAGEIFS('HA System-wide STPPF'!H$4:H$747,'HA System-wide STPPF'!$A$4:$A$747,'BOARD SLIDE DATA'!$A31,'HA System-wide STPPF'!M$4:M$747,"1")</f>
        <v>80.854052842489764</v>
      </c>
      <c r="E31" s="24">
        <v>1422</v>
      </c>
      <c r="F31" s="23">
        <f>AVERAGEIFS('DA System-wide STPPF'!E$4:E$747,'DA System-wide STPPF'!$A$4:$A$747,'BOARD SLIDE DATA'!$A31,'DA System-wide STPPF'!$M$4:$M$747,"1")</f>
        <v>849.67142857142858</v>
      </c>
      <c r="G31" s="47">
        <f>COUNTIFS('HA System-wide STPPF'!$A$4:$A$747,'BOARD SLIDE DATA'!$A31,'HA System-wide STPPF'!$N$4:$N$747,1,'HA System-wide STPPF'!$M$4:$M$747,"1")/H31</f>
        <v>0.9285714285714286</v>
      </c>
      <c r="H31" s="46">
        <f>COUNTIFS('HA System-wide STPPF'!$A$4:$A$747,'BOARD SLIDE DATA'!$A31,'HA System-wide STPPF'!$M$4:$M$747,"1")</f>
        <v>14</v>
      </c>
      <c r="J31" s="26"/>
    </row>
    <row r="32" spans="1:10" s="27" customFormat="1">
      <c r="A32" s="45">
        <v>43214</v>
      </c>
      <c r="B32" s="23">
        <f>AVERAGEIFS('HA System-wide STPPF'!F$4:F$747,'HA System-wide STPPF'!$A$4:$A$747,'BOARD SLIDE DATA'!$A32,'HA System-wide STPPF'!$M$4:$M$747,"1")</f>
        <v>838.19266699278319</v>
      </c>
      <c r="C32" s="23">
        <f>AVERAGEIFS('HA System-wide STPPF'!G$4:G$747,'HA System-wide STPPF'!$A$4:$A$747,'BOARD SLIDE DATA'!$A32,'HA System-wide STPPF'!M$4:M$747,"1")</f>
        <v>915.33960456569264</v>
      </c>
      <c r="D32" s="23">
        <f>AVERAGEIFS('HA System-wide STPPF'!H$4:H$747,'HA System-wide STPPF'!$A$4:$A$747,'BOARD SLIDE DATA'!$A32,'HA System-wide STPPF'!M$4:M$747,"1")</f>
        <v>77.146937572908854</v>
      </c>
      <c r="E32" s="24">
        <v>1422</v>
      </c>
      <c r="F32" s="23">
        <f>AVERAGEIFS('DA System-wide STPPF'!E$4:E$747,'DA System-wide STPPF'!$A$4:$A$747,'BOARD SLIDE DATA'!$A32,'DA System-wide STPPF'!$M$4:$M$747,"1")</f>
        <v>936.19230769230751</v>
      </c>
      <c r="G32" s="47">
        <f>COUNTIFS('HA System-wide STPPF'!$A$4:$A$747,'BOARD SLIDE DATA'!$A32,'HA System-wide STPPF'!$N$4:$N$747,1,'HA System-wide STPPF'!$M$4:$M$747,"1")/H32</f>
        <v>0.46153846153846156</v>
      </c>
      <c r="H32" s="46">
        <f>COUNTIFS('HA System-wide STPPF'!$A$4:$A$747,'BOARD SLIDE DATA'!$A32,'HA System-wide STPPF'!$M$4:$M$747,"1")</f>
        <v>13</v>
      </c>
      <c r="J32" s="26"/>
    </row>
    <row r="33" spans="1:10" s="27" customFormat="1">
      <c r="A33" s="45">
        <v>43215</v>
      </c>
      <c r="B33" s="23">
        <f>AVERAGEIFS('HA System-wide STPPF'!F$4:F$747,'HA System-wide STPPF'!$A$4:$A$747,'BOARD SLIDE DATA'!$A33,'HA System-wide STPPF'!$M$4:$M$747,"1")</f>
        <v>233.6315905557706</v>
      </c>
      <c r="C33" s="23">
        <f>AVERAGEIFS('HA System-wide STPPF'!G$4:G$747,'HA System-wide STPPF'!$A$4:$A$747,'BOARD SLIDE DATA'!$A33,'HA System-wide STPPF'!M$4:M$747,"1")</f>
        <v>237.95933054572126</v>
      </c>
      <c r="D33" s="23">
        <f>AVERAGEIFS('HA System-wide STPPF'!H$4:H$747,'HA System-wide STPPF'!$A$4:$A$747,'BOARD SLIDE DATA'!$A33,'HA System-wide STPPF'!M$4:M$747,"1")</f>
        <v>4.3277399899501425</v>
      </c>
      <c r="E33" s="24">
        <v>1422</v>
      </c>
      <c r="F33" s="23">
        <f>AVERAGEIFS('DA System-wide STPPF'!E$4:E$747,'DA System-wide STPPF'!$A$4:$A$747,'BOARD SLIDE DATA'!$A33,'DA System-wide STPPF'!$M$4:$M$747,"1")</f>
        <v>251.73571428571427</v>
      </c>
      <c r="G33" s="47">
        <f>COUNTIFS('HA System-wide STPPF'!$A$4:$A$747,'BOARD SLIDE DATA'!$A33,'HA System-wide STPPF'!$N$4:$N$747,1,'HA System-wide STPPF'!$M$4:$M$747,"1")/H33</f>
        <v>0</v>
      </c>
      <c r="H33" s="46">
        <f>COUNTIFS('HA System-wide STPPF'!$A$4:$A$747,'BOARD SLIDE DATA'!$A33,'HA System-wide STPPF'!$M$4:$M$747,"1")</f>
        <v>14</v>
      </c>
      <c r="J33" s="26"/>
    </row>
    <row r="34" spans="1:10" s="27" customFormat="1">
      <c r="A34" s="45">
        <v>43216</v>
      </c>
      <c r="B34" s="23">
        <f>AVERAGEIFS('HA System-wide STPPF'!F$4:F$747,'HA System-wide STPPF'!$A$4:$A$747,'BOARD SLIDE DATA'!$A34,'HA System-wide STPPF'!$M$4:$M$747,"1")</f>
        <v>831.46479713072779</v>
      </c>
      <c r="C34" s="23">
        <f>AVERAGEIFS('HA System-wide STPPF'!G$4:G$747,'HA System-wide STPPF'!$A$4:$A$747,'BOARD SLIDE DATA'!$A34,'HA System-wide STPPF'!M$4:M$747,"1")</f>
        <v>898.68632564379811</v>
      </c>
      <c r="D34" s="23">
        <f>AVERAGEIFS('HA System-wide STPPF'!H$4:H$747,'HA System-wide STPPF'!$A$4:$A$747,'BOARD SLIDE DATA'!$A34,'HA System-wide STPPF'!M$4:M$747,"1")</f>
        <v>67.221528513069785</v>
      </c>
      <c r="E34" s="24">
        <v>1422</v>
      </c>
      <c r="F34" s="23">
        <f>AVERAGEIFS('DA System-wide STPPF'!E$4:E$747,'DA System-wide STPPF'!$A$4:$A$747,'BOARD SLIDE DATA'!$A34,'DA System-wide STPPF'!$M$4:$M$747,"1")</f>
        <v>985.74999999999989</v>
      </c>
      <c r="G34" s="47">
        <f>COUNTIFS('HA System-wide STPPF'!$A$4:$A$747,'BOARD SLIDE DATA'!$A34,'HA System-wide STPPF'!$N$4:$N$747,1,'HA System-wide STPPF'!$M$4:$M$747,"1")/H34</f>
        <v>0.21428571428571427</v>
      </c>
      <c r="H34" s="46">
        <f>COUNTIFS('HA System-wide STPPF'!$A$4:$A$747,'BOARD SLIDE DATA'!$A34,'HA System-wide STPPF'!$M$4:$M$747,"1")</f>
        <v>14</v>
      </c>
      <c r="J34" s="26"/>
    </row>
    <row r="35" spans="1:10" s="27" customFormat="1">
      <c r="A35" s="45">
        <v>43217</v>
      </c>
      <c r="B35" s="23">
        <f>AVERAGEIFS('HA System-wide STPPF'!F$4:F$747,'HA System-wide STPPF'!$A$4:$A$747,'BOARD SLIDE DATA'!$A35,'HA System-wide STPPF'!$M$4:$M$747,"1")</f>
        <v>702.48005118234391</v>
      </c>
      <c r="C35" s="23">
        <f>AVERAGEIFS('HA System-wide STPPF'!G$4:G$747,'HA System-wide STPPF'!$A$4:$A$747,'BOARD SLIDE DATA'!$A35,'HA System-wide STPPF'!M$4:M$747,"1")</f>
        <v>777.05626631057896</v>
      </c>
      <c r="D35" s="23">
        <f>AVERAGEIFS('HA System-wide STPPF'!H$4:H$747,'HA System-wide STPPF'!$A$4:$A$747,'BOARD SLIDE DATA'!$A35,'HA System-wide STPPF'!M$4:M$747,"1")</f>
        <v>74.576215128235418</v>
      </c>
      <c r="E35" s="24">
        <v>1422</v>
      </c>
      <c r="F35" s="23">
        <f>AVERAGEIFS('DA System-wide STPPF'!E$4:E$747,'DA System-wide STPPF'!$A$4:$A$747,'BOARD SLIDE DATA'!$A35,'DA System-wide STPPF'!$M$4:$M$747,"1")</f>
        <v>901.45</v>
      </c>
      <c r="G35" s="47">
        <f>COUNTIFS('HA System-wide STPPF'!$A$4:$A$747,'BOARD SLIDE DATA'!$A35,'HA System-wide STPPF'!$N$4:$N$747,1,'HA System-wide STPPF'!$M$4:$M$747,"1")/H35</f>
        <v>0.14285714285714285</v>
      </c>
      <c r="H35" s="46">
        <f>COUNTIFS('HA System-wide STPPF'!$A$4:$A$747,'BOARD SLIDE DATA'!$A35,'HA System-wide STPPF'!$M$4:$M$747,"1")</f>
        <v>14</v>
      </c>
      <c r="J35" s="26"/>
    </row>
    <row r="36" spans="1:10" s="27" customFormat="1">
      <c r="A36" s="45">
        <v>43218</v>
      </c>
      <c r="B36" s="23">
        <f>AVERAGEIFS('HA System-wide STPPF'!F$4:F$747,'HA System-wide STPPF'!$A$4:$A$747,'BOARD SLIDE DATA'!$A36,'HA System-wide STPPF'!$M$4:$M$747,"1")</f>
        <v>898.1510011956143</v>
      </c>
      <c r="C36" s="23">
        <f>AVERAGEIFS('HA System-wide STPPF'!G$4:G$747,'HA System-wide STPPF'!$A$4:$A$747,'BOARD SLIDE DATA'!$A36,'HA System-wide STPPF'!M$4:M$747,"1")</f>
        <v>1018.4523384132689</v>
      </c>
      <c r="D36" s="23">
        <f>AVERAGEIFS('HA System-wide STPPF'!H$4:H$747,'HA System-wide STPPF'!$A$4:$A$747,'BOARD SLIDE DATA'!$A36,'HA System-wide STPPF'!M$4:M$747,"1")</f>
        <v>120.30133721765351</v>
      </c>
      <c r="E36" s="24">
        <v>1422</v>
      </c>
      <c r="F36" s="23">
        <f>AVERAGEIFS('DA System-wide STPPF'!E$4:E$747,'DA System-wide STPPF'!$A$4:$A$747,'BOARD SLIDE DATA'!$A36,'DA System-wide STPPF'!$M$4:$M$747,"1")</f>
        <v>861.80714285714294</v>
      </c>
      <c r="G36" s="47">
        <f>COUNTIFS('HA System-wide STPPF'!$A$4:$A$747,'BOARD SLIDE DATA'!$A36,'HA System-wide STPPF'!$N$4:$N$747,1,'HA System-wide STPPF'!$M$4:$M$747,"1")/H36</f>
        <v>1</v>
      </c>
      <c r="H36" s="46">
        <f>COUNTIFS('HA System-wide STPPF'!$A$4:$A$747,'BOARD SLIDE DATA'!$A36,'HA System-wide STPPF'!$M$4:$M$747,"1")</f>
        <v>14</v>
      </c>
      <c r="J36" s="26"/>
    </row>
    <row r="37" spans="1:10" s="27" customFormat="1">
      <c r="A37" s="45">
        <v>43219</v>
      </c>
      <c r="B37" s="23">
        <f>AVERAGEIFS('HA System-wide STPPF'!F$4:F$747,'HA System-wide STPPF'!$A$4:$A$747,'BOARD SLIDE DATA'!$A37,'HA System-wide STPPF'!$M$4:$M$747,"1")</f>
        <v>658.99966121716716</v>
      </c>
      <c r="C37" s="23">
        <f>AVERAGEIFS('HA System-wide STPPF'!G$4:G$747,'HA System-wide STPPF'!$A$4:$A$747,'BOARD SLIDE DATA'!$A37,'HA System-wide STPPF'!M$4:M$747,"1")</f>
        <v>763.10968369640204</v>
      </c>
      <c r="D37" s="23">
        <f>AVERAGEIFS('HA System-wide STPPF'!H$4:H$747,'HA System-wide STPPF'!$A$4:$A$747,'BOARD SLIDE DATA'!$A37,'HA System-wide STPPF'!M$4:M$747,"1")</f>
        <v>104.11002247923352</v>
      </c>
      <c r="E37" s="24">
        <v>1422</v>
      </c>
      <c r="F37" s="23">
        <f>AVERAGEIFS('DA System-wide STPPF'!E$4:E$747,'DA System-wide STPPF'!$A$4:$A$747,'BOARD SLIDE DATA'!$A37,'DA System-wide STPPF'!$M$4:$M$747,"1")</f>
        <v>838.43846153846164</v>
      </c>
      <c r="G37" s="47">
        <f>COUNTIFS('HA System-wide STPPF'!$A$4:$A$747,'BOARD SLIDE DATA'!$A37,'HA System-wide STPPF'!$N$4:$N$747,1,'HA System-wide STPPF'!$M$4:$M$747,"1")/H37</f>
        <v>0.23076923076923078</v>
      </c>
      <c r="H37" s="46">
        <f>COUNTIFS('HA System-wide STPPF'!$A$4:$A$747,'BOARD SLIDE DATA'!$A37,'HA System-wide STPPF'!$M$4:$M$747,"1")</f>
        <v>13</v>
      </c>
      <c r="J37" s="26"/>
    </row>
    <row r="38" spans="1:10" s="27" customFormat="1">
      <c r="A38" s="45">
        <v>43220</v>
      </c>
      <c r="B38" s="23">
        <f>AVERAGEIFS('HA System-wide STPPF'!F$4:F$747,'HA System-wide STPPF'!$A$4:$A$747,'BOARD SLIDE DATA'!$A38,'HA System-wide STPPF'!$M$4:$M$747,"1")</f>
        <v>451.81022120179381</v>
      </c>
      <c r="C38" s="23">
        <f>AVERAGEIFS('HA System-wide STPPF'!G$4:G$747,'HA System-wide STPPF'!$A$4:$A$747,'BOARD SLIDE DATA'!$A38,'HA System-wide STPPF'!M$4:M$747,"1")</f>
        <v>697.95190557812975</v>
      </c>
      <c r="D38" s="23">
        <f>AVERAGEIFS('HA System-wide STPPF'!H$4:H$747,'HA System-wide STPPF'!$A$4:$A$747,'BOARD SLIDE DATA'!$A38,'HA System-wide STPPF'!M$4:M$747,"1")</f>
        <v>246.14168437633595</v>
      </c>
      <c r="E38" s="24">
        <v>1422</v>
      </c>
      <c r="F38" s="23">
        <f>AVERAGEIFS('DA System-wide STPPF'!E$4:E$747,'DA System-wide STPPF'!$A$4:$A$747,'BOARD SLIDE DATA'!$A38,'DA System-wide STPPF'!$M$4:$M$747,"1")</f>
        <v>663.2538461538461</v>
      </c>
      <c r="G38" s="47">
        <f>COUNTIFS('HA System-wide STPPF'!$A$4:$A$747,'BOARD SLIDE DATA'!$A38,'HA System-wide STPPF'!$N$4:$N$747,1,'HA System-wide STPPF'!$M$4:$M$747,"1")/H38</f>
        <v>0.61538461538461542</v>
      </c>
      <c r="H38" s="46">
        <f>COUNTIFS('HA System-wide STPPF'!$A$4:$A$747,'BOARD SLIDE DATA'!$A38,'HA System-wide STPPF'!$M$4:$M$747,"1")</f>
        <v>13</v>
      </c>
      <c r="J38" s="26"/>
    </row>
    <row r="39" spans="1:10" ht="12.75" customHeight="1" thickBot="1"/>
    <row r="40" spans="1:10" ht="16.5" customHeight="1" thickBot="1">
      <c r="A40" s="28" t="s">
        <v>139</v>
      </c>
      <c r="B40" s="29"/>
      <c r="C40" s="29"/>
      <c r="D40" s="29"/>
      <c r="E40" s="29"/>
      <c r="F40" s="29"/>
      <c r="G40" s="30"/>
      <c r="H40" s="31"/>
      <c r="I40" s="31"/>
      <c r="J40" s="31"/>
    </row>
  </sheetData>
  <mergeCells count="9">
    <mergeCell ref="H5:H7"/>
    <mergeCell ref="A2:H4"/>
    <mergeCell ref="A5:A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sqref="A1:D1"/>
    </sheetView>
  </sheetViews>
  <sheetFormatPr defaultRowHeight="12.75"/>
  <cols>
    <col min="1" max="16384" width="9.140625" style="26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D21" sqref="D21"/>
    </sheetView>
  </sheetViews>
  <sheetFormatPr defaultRowHeight="15"/>
  <cols>
    <col min="1" max="1" width="18.28515625" style="32" bestFit="1" customWidth="1"/>
    <col min="2" max="2" width="18.28515625" style="32" customWidth="1"/>
    <col min="3" max="6" width="21" style="32" customWidth="1"/>
    <col min="7" max="16384" width="9.140625" style="32"/>
  </cols>
  <sheetData>
    <row r="1" spans="1:14">
      <c r="A1" s="69"/>
      <c r="B1" s="70"/>
      <c r="C1" s="70"/>
      <c r="D1" s="70"/>
      <c r="E1" s="70"/>
      <c r="F1" s="71"/>
    </row>
    <row r="2" spans="1:14" ht="18">
      <c r="A2" s="65" t="s">
        <v>141</v>
      </c>
      <c r="B2" s="66"/>
      <c r="C2" s="66"/>
      <c r="D2" s="66"/>
      <c r="E2" s="66"/>
      <c r="F2" s="67"/>
    </row>
    <row r="3" spans="1:14" ht="15.75" thickBot="1">
      <c r="A3" s="72"/>
      <c r="B3" s="73"/>
      <c r="C3" s="73"/>
      <c r="D3" s="73"/>
      <c r="E3" s="73"/>
      <c r="F3" s="74"/>
    </row>
    <row r="4" spans="1:14" ht="25.5" customHeight="1">
      <c r="A4" s="75" t="s">
        <v>140</v>
      </c>
      <c r="B4" s="76" t="s">
        <v>142</v>
      </c>
      <c r="C4" s="77" t="s">
        <v>143</v>
      </c>
      <c r="D4" s="78"/>
      <c r="E4" s="78"/>
      <c r="F4" s="79"/>
    </row>
    <row r="5" spans="1:14" ht="12" customHeight="1">
      <c r="A5" s="75"/>
      <c r="B5" s="76"/>
      <c r="C5" s="80" t="s">
        <v>144</v>
      </c>
      <c r="D5" s="80"/>
      <c r="E5" s="81" t="s">
        <v>145</v>
      </c>
      <c r="F5" s="82"/>
    </row>
    <row r="6" spans="1:14" ht="12" customHeight="1">
      <c r="A6" s="75"/>
      <c r="B6" s="76"/>
      <c r="C6" s="80"/>
      <c r="D6" s="80"/>
      <c r="E6" s="81"/>
      <c r="F6" s="82"/>
    </row>
    <row r="7" spans="1:14" ht="12" customHeight="1">
      <c r="A7" s="75"/>
      <c r="B7" s="76"/>
      <c r="C7" s="80"/>
      <c r="D7" s="80"/>
      <c r="E7" s="81"/>
      <c r="F7" s="82"/>
    </row>
    <row r="8" spans="1:14" ht="15" customHeight="1">
      <c r="A8" s="75"/>
      <c r="B8" s="76"/>
      <c r="C8" s="50" t="s">
        <v>107</v>
      </c>
      <c r="D8" s="50" t="s">
        <v>146</v>
      </c>
      <c r="E8" s="48" t="s">
        <v>107</v>
      </c>
      <c r="F8" s="49" t="s">
        <v>147</v>
      </c>
    </row>
    <row r="9" spans="1:14" ht="15.75">
      <c r="A9" s="33">
        <v>42826</v>
      </c>
      <c r="B9" s="34"/>
      <c r="C9" s="35"/>
      <c r="D9" s="35"/>
      <c r="E9" s="35"/>
      <c r="F9" s="36"/>
      <c r="M9" s="37"/>
      <c r="N9" s="37"/>
    </row>
    <row r="10" spans="1:14" ht="15.75">
      <c r="A10" s="33">
        <v>42856</v>
      </c>
      <c r="B10" s="34"/>
      <c r="C10" s="35"/>
      <c r="D10" s="35"/>
      <c r="E10" s="35"/>
      <c r="F10" s="36"/>
      <c r="M10" s="37"/>
      <c r="N10" s="37"/>
    </row>
    <row r="11" spans="1:14" ht="15.75">
      <c r="A11" s="33">
        <v>42887</v>
      </c>
      <c r="B11" s="34"/>
      <c r="C11" s="35"/>
      <c r="D11" s="35"/>
      <c r="E11" s="35"/>
      <c r="F11" s="36"/>
      <c r="M11" s="37"/>
      <c r="N11" s="37"/>
    </row>
    <row r="12" spans="1:14" ht="15.75">
      <c r="A12" s="33">
        <v>42917</v>
      </c>
      <c r="B12" s="34"/>
      <c r="C12" s="35"/>
      <c r="D12" s="35"/>
      <c r="E12" s="35"/>
      <c r="F12" s="36"/>
      <c r="M12" s="37"/>
      <c r="N12" s="37"/>
    </row>
    <row r="13" spans="1:14" ht="15.75">
      <c r="A13" s="33">
        <v>42948</v>
      </c>
      <c r="B13" s="34">
        <v>544.62532251713992</v>
      </c>
      <c r="C13" s="35">
        <v>5.6760743353999998E-2</v>
      </c>
      <c r="D13" s="35">
        <v>5.7990705965E-2</v>
      </c>
      <c r="E13" s="35">
        <v>5.3436399046999997E-2</v>
      </c>
      <c r="F13" s="36">
        <v>5.4339260921999998E-2</v>
      </c>
      <c r="M13" s="37"/>
      <c r="N13" s="37"/>
    </row>
    <row r="14" spans="1:14" ht="15.75">
      <c r="A14" s="38">
        <v>42979</v>
      </c>
      <c r="B14" s="34">
        <v>528.17945325349069</v>
      </c>
      <c r="C14" s="35">
        <v>6.2709237318000002E-2</v>
      </c>
      <c r="D14" s="35">
        <v>6.5975702026000005E-2</v>
      </c>
      <c r="E14" s="35">
        <v>5.6562293818999999E-2</v>
      </c>
      <c r="F14" s="36">
        <v>6.0161542396000002E-2</v>
      </c>
    </row>
    <row r="15" spans="1:14" ht="15.75">
      <c r="A15" s="38">
        <v>43009</v>
      </c>
      <c r="B15" s="34">
        <v>611.53</v>
      </c>
      <c r="C15" s="35">
        <v>5.5219034073000002E-2</v>
      </c>
      <c r="D15" s="35">
        <v>5.8254073705999998E-2</v>
      </c>
      <c r="E15" s="35">
        <v>5.5627327047999997E-2</v>
      </c>
      <c r="F15" s="36">
        <v>5.8802489899999998E-2</v>
      </c>
    </row>
    <row r="16" spans="1:14" ht="15.75">
      <c r="A16" s="33">
        <v>43040</v>
      </c>
      <c r="B16" s="34">
        <v>502.46</v>
      </c>
      <c r="C16" s="35">
        <v>6.3659571383999997E-2</v>
      </c>
      <c r="D16" s="35">
        <v>6.5742487749000003E-2</v>
      </c>
      <c r="E16" s="35">
        <v>5.8692451823000001E-2</v>
      </c>
      <c r="F16" s="36">
        <v>5.9940669378000001E-2</v>
      </c>
    </row>
    <row r="17" spans="1:6" ht="15.75">
      <c r="A17" s="33">
        <v>43070</v>
      </c>
      <c r="B17" s="34">
        <v>414.01</v>
      </c>
      <c r="C17" s="35">
        <v>5.8907595281000001E-2</v>
      </c>
      <c r="D17" s="35">
        <v>6.2898231277999997E-2</v>
      </c>
      <c r="E17" s="35">
        <v>5.5628494202000001E-2</v>
      </c>
      <c r="F17" s="36">
        <v>5.6685017656000002E-2</v>
      </c>
    </row>
    <row r="18" spans="1:6" ht="15.75">
      <c r="A18" s="33">
        <v>43101</v>
      </c>
      <c r="B18" s="42">
        <v>570.63497724455033</v>
      </c>
      <c r="C18" s="35">
        <v>6.1859510998000002E-2</v>
      </c>
      <c r="D18" s="35">
        <v>6.2744872012000005E-2</v>
      </c>
      <c r="E18" s="35">
        <v>6.0255410618000001E-2</v>
      </c>
      <c r="F18" s="36">
        <v>6.1931650101999997E-2</v>
      </c>
    </row>
    <row r="19" spans="1:6" ht="16.5" thickBot="1">
      <c r="A19" s="33">
        <v>43132</v>
      </c>
      <c r="B19" s="52">
        <v>496.44421175619811</v>
      </c>
      <c r="C19" s="53">
        <v>7.3896996207000007E-2</v>
      </c>
      <c r="D19" s="53">
        <v>7.3137294142000001E-2</v>
      </c>
      <c r="E19" s="53">
        <v>6.2578047523999994E-2</v>
      </c>
      <c r="F19" s="54">
        <v>6.2939788489999995E-2</v>
      </c>
    </row>
    <row r="20" spans="1:6" ht="16.5" thickBot="1">
      <c r="A20" s="33">
        <v>43160</v>
      </c>
      <c r="B20" s="39">
        <v>630.98201109431182</v>
      </c>
      <c r="C20" s="40">
        <v>7.6288963963441758E-2</v>
      </c>
      <c r="D20" s="40">
        <v>7.0144930713484752E-2</v>
      </c>
      <c r="E20" s="40">
        <v>7.1456262836509632E-2</v>
      </c>
      <c r="F20" s="41">
        <v>6.2850701201837361E-2</v>
      </c>
    </row>
    <row r="21" spans="1:6" ht="16.5" thickBot="1">
      <c r="A21" s="33">
        <v>43191</v>
      </c>
      <c r="B21" s="39">
        <v>795.11213598360052</v>
      </c>
      <c r="C21" s="40">
        <f>'DA System-wide STPPF'!P37</f>
        <v>7.148568541473066E-2</v>
      </c>
      <c r="D21" s="40">
        <f>'DA System-wide STPPF'!R37</f>
        <v>7.6639183155618545E-2</v>
      </c>
      <c r="E21" s="40">
        <f>'HA System-wide STPPF'!P37</f>
        <v>6.2078267792E-2</v>
      </c>
      <c r="F21" s="41">
        <f>'HA System-wide STPPF'!R37</f>
        <v>6.6794071233999996E-2</v>
      </c>
    </row>
    <row r="23" spans="1:6">
      <c r="B23" s="68" t="s">
        <v>148</v>
      </c>
      <c r="C23" s="68"/>
      <c r="D23" s="68"/>
      <c r="E23" s="68"/>
      <c r="F23" s="68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725"/>
  <sheetViews>
    <sheetView tabSelected="1" topLeftCell="I1" workbookViewId="0">
      <selection activeCell="N8" sqref="N8"/>
    </sheetView>
  </sheetViews>
  <sheetFormatPr defaultRowHeight="12.75" customHeight="1"/>
  <cols>
    <col min="1" max="1" width="29" style="55" bestFit="1" customWidth="1"/>
    <col min="2" max="2" width="12.42578125" style="55" bestFit="1" customWidth="1"/>
    <col min="3" max="3" width="15" style="55" bestFit="1" customWidth="1"/>
    <col min="4" max="4" width="7.42578125" style="55" bestFit="1" customWidth="1"/>
    <col min="5" max="5" width="8.7109375" style="55" bestFit="1" customWidth="1"/>
    <col min="6" max="6" width="17.5703125" style="55" bestFit="1" customWidth="1"/>
    <col min="7" max="7" width="18.85546875" style="55" bestFit="1" customWidth="1"/>
    <col min="8" max="8" width="16.28515625" style="55" bestFit="1" customWidth="1"/>
    <col min="9" max="9" width="23.85546875" style="55" bestFit="1" customWidth="1"/>
    <col min="10" max="10" width="25.140625" style="55" bestFit="1" customWidth="1"/>
    <col min="11" max="11" width="22.5703125" style="55" bestFit="1" customWidth="1"/>
    <col min="12" max="12" width="23.85546875" style="55" bestFit="1" customWidth="1"/>
    <col min="13" max="14" width="23.85546875" style="55" customWidth="1"/>
    <col min="15" max="15" width="9.140625" style="55"/>
    <col min="16" max="16" width="30.140625" style="55" bestFit="1" customWidth="1"/>
    <col min="17" max="17" width="22.5703125" style="55" bestFit="1" customWidth="1"/>
    <col min="18" max="18" width="21.28515625" style="55" bestFit="1" customWidth="1"/>
    <col min="19" max="20" width="18.85546875" style="55" bestFit="1" customWidth="1"/>
    <col min="21" max="16384" width="9.140625" style="55"/>
  </cols>
  <sheetData>
    <row r="1" spans="1:20" ht="21" customHeight="1">
      <c r="A1" s="61" t="s">
        <v>102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P1" s="59"/>
      <c r="Q1" s="59"/>
      <c r="R1" s="59"/>
      <c r="S1" s="59"/>
      <c r="T1" s="59"/>
    </row>
    <row r="2" spans="1:20" ht="13.5" thickBot="1">
      <c r="A2" s="83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P2" s="83" t="s">
        <v>104</v>
      </c>
      <c r="Q2" s="59"/>
      <c r="R2" s="59"/>
      <c r="S2" s="59"/>
      <c r="T2" s="59"/>
    </row>
    <row r="3" spans="1:20" ht="13.5" thickBot="1">
      <c r="A3" s="57" t="s">
        <v>13</v>
      </c>
      <c r="B3" s="57" t="s">
        <v>105</v>
      </c>
      <c r="C3" s="57" t="s">
        <v>106</v>
      </c>
      <c r="D3" s="57" t="s">
        <v>107</v>
      </c>
      <c r="E3" s="57" t="s">
        <v>108</v>
      </c>
      <c r="F3" s="57" t="s">
        <v>109</v>
      </c>
      <c r="G3" s="57" t="s">
        <v>110</v>
      </c>
      <c r="H3" s="57" t="s">
        <v>111</v>
      </c>
      <c r="I3" s="57" t="s">
        <v>112</v>
      </c>
      <c r="J3" s="57" t="s">
        <v>113</v>
      </c>
      <c r="K3" s="57" t="s">
        <v>114</v>
      </c>
      <c r="L3" s="57" t="s">
        <v>115</v>
      </c>
      <c r="M3" s="16"/>
      <c r="N3" s="16"/>
      <c r="O3" s="59"/>
      <c r="P3" s="57" t="s">
        <v>13</v>
      </c>
      <c r="Q3" s="57" t="s">
        <v>116</v>
      </c>
      <c r="R3" s="57" t="s">
        <v>117</v>
      </c>
      <c r="S3" s="57" t="s">
        <v>118</v>
      </c>
      <c r="T3" s="57" t="s">
        <v>119</v>
      </c>
    </row>
    <row r="4" spans="1:20" ht="13.5" thickBot="1">
      <c r="A4" s="12" t="s">
        <v>153</v>
      </c>
      <c r="B4" s="10">
        <v>1</v>
      </c>
      <c r="C4" s="15">
        <v>31522.23046875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58">
        <v>0</v>
      </c>
      <c r="J4" s="58">
        <v>0</v>
      </c>
      <c r="K4" s="58">
        <v>0</v>
      </c>
      <c r="L4" s="58">
        <v>0</v>
      </c>
      <c r="M4" s="17">
        <f>IF(F4&gt;5,1,0)</f>
        <v>0</v>
      </c>
      <c r="N4" s="17">
        <f>IF(G4&gt;E4,1,0)</f>
        <v>0</v>
      </c>
      <c r="O4" s="59"/>
      <c r="P4" s="12" t="s">
        <v>153</v>
      </c>
      <c r="Q4" s="58">
        <v>7.0728732549000001E-2</v>
      </c>
      <c r="R4" s="58">
        <v>0.10056996092000001</v>
      </c>
      <c r="S4" s="58">
        <v>6.4679779973000007E-2</v>
      </c>
      <c r="T4" s="58">
        <v>9.4521008343999999E-2</v>
      </c>
    </row>
    <row r="5" spans="1:20" ht="13.5" thickBot="1">
      <c r="A5" s="12" t="s">
        <v>153</v>
      </c>
      <c r="B5" s="10">
        <v>2</v>
      </c>
      <c r="C5" s="15">
        <v>29805.369140625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58">
        <v>0</v>
      </c>
      <c r="J5" s="58">
        <v>0</v>
      </c>
      <c r="K5" s="58">
        <v>0</v>
      </c>
      <c r="L5" s="58">
        <v>0</v>
      </c>
      <c r="M5" s="17">
        <f t="shared" ref="M5:M68" si="0">IF(F5&gt;5,1,0)</f>
        <v>0</v>
      </c>
      <c r="N5" s="17">
        <f t="shared" ref="N5:N68" si="1">IF(G5&gt;E5,1,0)</f>
        <v>0</v>
      </c>
      <c r="O5" s="59"/>
      <c r="P5" s="12" t="s">
        <v>154</v>
      </c>
      <c r="Q5" s="58">
        <v>4.0232412008999997E-2</v>
      </c>
      <c r="R5" s="58">
        <v>3.2976424769999998E-2</v>
      </c>
      <c r="S5" s="58">
        <v>4.3232936117999998E-2</v>
      </c>
      <c r="T5" s="58">
        <v>3.5976948878999999E-2</v>
      </c>
    </row>
    <row r="6" spans="1:20" ht="13.5" thickBot="1">
      <c r="A6" s="12" t="s">
        <v>153</v>
      </c>
      <c r="B6" s="10">
        <v>3</v>
      </c>
      <c r="C6" s="15">
        <v>28647.681640625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58">
        <v>0</v>
      </c>
      <c r="J6" s="58">
        <v>0</v>
      </c>
      <c r="K6" s="58">
        <v>0</v>
      </c>
      <c r="L6" s="58">
        <v>0</v>
      </c>
      <c r="M6" s="17">
        <f t="shared" si="0"/>
        <v>0</v>
      </c>
      <c r="N6" s="17">
        <f t="shared" si="1"/>
        <v>0</v>
      </c>
      <c r="O6" s="59"/>
      <c r="P6" s="12" t="s">
        <v>155</v>
      </c>
      <c r="Q6" s="58">
        <v>0.10481683916499999</v>
      </c>
      <c r="R6" s="58">
        <v>0.16210265146</v>
      </c>
      <c r="S6" s="58">
        <v>0.14088196953400001</v>
      </c>
      <c r="T6" s="58">
        <v>0.19828311568199999</v>
      </c>
    </row>
    <row r="7" spans="1:20" ht="13.5" thickBot="1">
      <c r="A7" s="12" t="s">
        <v>153</v>
      </c>
      <c r="B7" s="10">
        <v>4</v>
      </c>
      <c r="C7" s="15">
        <v>27874.947265625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58">
        <v>0</v>
      </c>
      <c r="J7" s="58">
        <v>0</v>
      </c>
      <c r="K7" s="58">
        <v>0</v>
      </c>
      <c r="L7" s="58">
        <v>0</v>
      </c>
      <c r="M7" s="17">
        <f t="shared" si="0"/>
        <v>0</v>
      </c>
      <c r="N7" s="17">
        <f t="shared" si="1"/>
        <v>0</v>
      </c>
      <c r="O7" s="59"/>
      <c r="P7" s="12" t="s">
        <v>156</v>
      </c>
      <c r="Q7" s="58">
        <v>1.9739755101000001E-2</v>
      </c>
      <c r="R7" s="58">
        <v>4.7386706055999997E-2</v>
      </c>
      <c r="S7" s="58">
        <v>1.7719768205999999E-2</v>
      </c>
      <c r="T7" s="58">
        <v>4.4324929575999997E-2</v>
      </c>
    </row>
    <row r="8" spans="1:20" ht="13.5" thickBot="1">
      <c r="A8" s="12" t="s">
        <v>153</v>
      </c>
      <c r="B8" s="10">
        <v>5</v>
      </c>
      <c r="C8" s="15">
        <v>27515.810546875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58">
        <v>0</v>
      </c>
      <c r="J8" s="58">
        <v>0</v>
      </c>
      <c r="K8" s="58">
        <v>0</v>
      </c>
      <c r="L8" s="58">
        <v>0</v>
      </c>
      <c r="M8" s="17">
        <f t="shared" si="0"/>
        <v>0</v>
      </c>
      <c r="N8" s="17">
        <f t="shared" si="1"/>
        <v>0</v>
      </c>
      <c r="O8" s="59"/>
      <c r="P8" s="12" t="s">
        <v>157</v>
      </c>
      <c r="Q8" s="58">
        <v>4.0669195464000003E-2</v>
      </c>
      <c r="R8" s="58">
        <v>7.9704668196E-2</v>
      </c>
      <c r="S8" s="58">
        <v>4.3614824274E-2</v>
      </c>
      <c r="T8" s="58">
        <v>6.3525199786999997E-2</v>
      </c>
    </row>
    <row r="9" spans="1:20" ht="13.5" thickBot="1">
      <c r="A9" s="12" t="s">
        <v>153</v>
      </c>
      <c r="B9" s="10">
        <v>6</v>
      </c>
      <c r="C9" s="15">
        <v>27583.59375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58">
        <v>0</v>
      </c>
      <c r="J9" s="58">
        <v>0</v>
      </c>
      <c r="K9" s="58">
        <v>0</v>
      </c>
      <c r="L9" s="58">
        <v>0</v>
      </c>
      <c r="M9" s="17">
        <f t="shared" si="0"/>
        <v>0</v>
      </c>
      <c r="N9" s="17">
        <f t="shared" si="1"/>
        <v>0</v>
      </c>
      <c r="O9" s="59"/>
      <c r="P9" s="12" t="s">
        <v>158</v>
      </c>
      <c r="Q9" s="58">
        <v>9.8032945915000003E-2</v>
      </c>
      <c r="R9" s="58">
        <v>0.122753865536</v>
      </c>
      <c r="S9" s="58">
        <v>9.2455752362999993E-2</v>
      </c>
      <c r="T9" s="58">
        <v>0.117176671984</v>
      </c>
    </row>
    <row r="10" spans="1:20" ht="13.5" thickBot="1">
      <c r="A10" s="12" t="s">
        <v>153</v>
      </c>
      <c r="B10" s="10">
        <v>7</v>
      </c>
      <c r="C10" s="15">
        <v>28281.6328125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58">
        <v>0</v>
      </c>
      <c r="J10" s="58">
        <v>0</v>
      </c>
      <c r="K10" s="58">
        <v>0</v>
      </c>
      <c r="L10" s="58">
        <v>0</v>
      </c>
      <c r="M10" s="17">
        <f t="shared" si="0"/>
        <v>0</v>
      </c>
      <c r="N10" s="17">
        <f t="shared" si="1"/>
        <v>0</v>
      </c>
      <c r="O10" s="59"/>
      <c r="P10" s="12" t="s">
        <v>159</v>
      </c>
      <c r="Q10" s="58">
        <v>6.8601278567000004E-2</v>
      </c>
      <c r="R10" s="58">
        <v>0.110112454821</v>
      </c>
      <c r="S10" s="58">
        <v>6.4639722073999997E-2</v>
      </c>
      <c r="T10" s="58">
        <v>0.100595342773</v>
      </c>
    </row>
    <row r="11" spans="1:20" ht="13.5" thickBot="1">
      <c r="A11" s="12" t="s">
        <v>153</v>
      </c>
      <c r="B11" s="10">
        <v>8</v>
      </c>
      <c r="C11" s="15">
        <v>29017.71875</v>
      </c>
      <c r="D11" s="15">
        <v>10.7</v>
      </c>
      <c r="E11" s="15">
        <v>6.4</v>
      </c>
      <c r="F11" s="15">
        <v>8.7372601028909997</v>
      </c>
      <c r="G11" s="15">
        <v>8.7372601028909997</v>
      </c>
      <c r="H11" s="15">
        <v>0</v>
      </c>
      <c r="I11" s="58">
        <v>1.5430345099999999E-3</v>
      </c>
      <c r="J11" s="58">
        <v>1.5430345099999999E-3</v>
      </c>
      <c r="K11" s="58">
        <v>1.8374686339999999E-3</v>
      </c>
      <c r="L11" s="58">
        <v>1.8374686339999999E-3</v>
      </c>
      <c r="M11" s="17">
        <f t="shared" si="0"/>
        <v>1</v>
      </c>
      <c r="N11" s="17">
        <f t="shared" si="1"/>
        <v>1</v>
      </c>
      <c r="O11" s="59"/>
      <c r="P11" s="12" t="s">
        <v>160</v>
      </c>
      <c r="Q11" s="58">
        <v>1.2102465581E-2</v>
      </c>
      <c r="R11" s="58">
        <v>6.9459985850999995E-2</v>
      </c>
      <c r="S11" s="58">
        <v>1.1915628527E-2</v>
      </c>
      <c r="T11" s="58">
        <v>6.5045834600999997E-2</v>
      </c>
    </row>
    <row r="12" spans="1:20" ht="13.5" thickBot="1">
      <c r="A12" s="12" t="s">
        <v>153</v>
      </c>
      <c r="B12" s="10">
        <v>9</v>
      </c>
      <c r="C12" s="15">
        <v>30490.654296875</v>
      </c>
      <c r="D12" s="15">
        <v>185.4</v>
      </c>
      <c r="E12" s="15">
        <v>180.6</v>
      </c>
      <c r="F12" s="15">
        <v>149.935173212302</v>
      </c>
      <c r="G12" s="15">
        <v>149.935173212302</v>
      </c>
      <c r="H12" s="15">
        <v>0</v>
      </c>
      <c r="I12" s="58">
        <v>2.7881153134000001E-2</v>
      </c>
      <c r="J12" s="58">
        <v>2.7881153134000001E-2</v>
      </c>
      <c r="K12" s="58">
        <v>2.4107568228999999E-2</v>
      </c>
      <c r="L12" s="58">
        <v>2.4107568228999999E-2</v>
      </c>
      <c r="M12" s="17">
        <f t="shared" si="0"/>
        <v>1</v>
      </c>
      <c r="N12" s="17">
        <f t="shared" si="1"/>
        <v>0</v>
      </c>
      <c r="O12" s="59"/>
      <c r="P12" s="12" t="s">
        <v>161</v>
      </c>
      <c r="Q12" s="58">
        <v>7.6711306970000004E-2</v>
      </c>
      <c r="R12" s="58">
        <v>9.4662152922000004E-2</v>
      </c>
      <c r="S12" s="58">
        <v>7.4931581772999994E-2</v>
      </c>
      <c r="T12" s="58">
        <v>9.0047850206999999E-2</v>
      </c>
    </row>
    <row r="13" spans="1:20" ht="13.5" thickBot="1">
      <c r="A13" s="12" t="s">
        <v>153</v>
      </c>
      <c r="B13" s="10">
        <v>10</v>
      </c>
      <c r="C13" s="15">
        <v>32428.78125</v>
      </c>
      <c r="D13" s="15">
        <v>587.9</v>
      </c>
      <c r="E13" s="15">
        <v>591.6</v>
      </c>
      <c r="F13" s="15">
        <v>413.73763234403401</v>
      </c>
      <c r="G13" s="15">
        <v>420.03986269791898</v>
      </c>
      <c r="H13" s="15">
        <v>6.3022303538850002</v>
      </c>
      <c r="I13" s="58">
        <v>0.13196551674599999</v>
      </c>
      <c r="J13" s="58">
        <v>0.13692010035800001</v>
      </c>
      <c r="K13" s="58">
        <v>0.13487432177799999</v>
      </c>
      <c r="L13" s="58">
        <v>0.139828905389</v>
      </c>
      <c r="M13" s="17">
        <f t="shared" si="0"/>
        <v>1</v>
      </c>
      <c r="N13" s="17">
        <f t="shared" si="1"/>
        <v>0</v>
      </c>
      <c r="O13" s="59"/>
      <c r="P13" s="12" t="s">
        <v>162</v>
      </c>
      <c r="Q13" s="58">
        <v>2.3924726842000001E-2</v>
      </c>
      <c r="R13" s="58">
        <v>7.4907419532999994E-2</v>
      </c>
      <c r="S13" s="58">
        <v>2.1171291809999999E-2</v>
      </c>
      <c r="T13" s="58">
        <v>7.0909799713000002E-2</v>
      </c>
    </row>
    <row r="14" spans="1:20" ht="13.5" thickBot="1">
      <c r="A14" s="12" t="s">
        <v>153</v>
      </c>
      <c r="B14" s="10">
        <v>11</v>
      </c>
      <c r="C14" s="15">
        <v>33942.5</v>
      </c>
      <c r="D14" s="15">
        <v>811.4</v>
      </c>
      <c r="E14" s="15">
        <v>810.6</v>
      </c>
      <c r="F14" s="15">
        <v>630.28480098512398</v>
      </c>
      <c r="G14" s="15">
        <v>633.68964006371004</v>
      </c>
      <c r="H14" s="15">
        <v>3.4048390785849998</v>
      </c>
      <c r="I14" s="58">
        <v>0.13970940246499999</v>
      </c>
      <c r="J14" s="58">
        <v>0.142386162747</v>
      </c>
      <c r="K14" s="58">
        <v>0.139080471648</v>
      </c>
      <c r="L14" s="58">
        <v>0.141757231929</v>
      </c>
      <c r="M14" s="17">
        <f t="shared" si="0"/>
        <v>1</v>
      </c>
      <c r="N14" s="17">
        <f t="shared" si="1"/>
        <v>0</v>
      </c>
      <c r="O14" s="59"/>
      <c r="P14" s="12" t="s">
        <v>163</v>
      </c>
      <c r="Q14" s="58">
        <v>9.7534856049999993E-2</v>
      </c>
      <c r="R14" s="58">
        <v>0.28157105564099999</v>
      </c>
      <c r="S14" s="58">
        <v>9.259057389E-2</v>
      </c>
      <c r="T14" s="58">
        <v>0.27662677348100001</v>
      </c>
    </row>
    <row r="15" spans="1:20" ht="13.5" thickBot="1">
      <c r="A15" s="12" t="s">
        <v>153</v>
      </c>
      <c r="B15" s="10">
        <v>12</v>
      </c>
      <c r="C15" s="15">
        <v>35108.7578125</v>
      </c>
      <c r="D15" s="15">
        <v>896.5</v>
      </c>
      <c r="E15" s="15">
        <v>886.9</v>
      </c>
      <c r="F15" s="15">
        <v>797.79499237900802</v>
      </c>
      <c r="G15" s="15">
        <v>831.35460178004405</v>
      </c>
      <c r="H15" s="15">
        <v>33.559609401034997</v>
      </c>
      <c r="I15" s="58">
        <v>5.1214935707000003E-2</v>
      </c>
      <c r="J15" s="58">
        <v>7.7598276430999993E-2</v>
      </c>
      <c r="K15" s="58">
        <v>4.3667765896000001E-2</v>
      </c>
      <c r="L15" s="58">
        <v>7.0051106619999998E-2</v>
      </c>
      <c r="M15" s="17">
        <f t="shared" si="0"/>
        <v>1</v>
      </c>
      <c r="N15" s="17">
        <f t="shared" si="1"/>
        <v>0</v>
      </c>
      <c r="O15" s="59"/>
      <c r="P15" s="12" t="s">
        <v>164</v>
      </c>
      <c r="Q15" s="58">
        <v>8.3745633742999995E-2</v>
      </c>
      <c r="R15" s="58">
        <v>0.13510176757699999</v>
      </c>
      <c r="S15" s="58">
        <v>8.4335269143000005E-2</v>
      </c>
      <c r="T15" s="58">
        <v>0.13569140297599999</v>
      </c>
    </row>
    <row r="16" spans="1:20" ht="13.5" thickBot="1">
      <c r="A16" s="12" t="s">
        <v>153</v>
      </c>
      <c r="B16" s="10">
        <v>13</v>
      </c>
      <c r="C16" s="15">
        <v>36018.42578125</v>
      </c>
      <c r="D16" s="15">
        <v>956.1</v>
      </c>
      <c r="E16" s="15">
        <v>941.1</v>
      </c>
      <c r="F16" s="15">
        <v>760.69876538568201</v>
      </c>
      <c r="G16" s="15">
        <v>829.49554270322096</v>
      </c>
      <c r="H16" s="15">
        <v>68.796777317538002</v>
      </c>
      <c r="I16" s="58">
        <v>9.9531806050000005E-2</v>
      </c>
      <c r="J16" s="58">
        <v>0.15361732280900001</v>
      </c>
      <c r="K16" s="58">
        <v>8.7739353219999996E-2</v>
      </c>
      <c r="L16" s="58">
        <v>0.14182486997900001</v>
      </c>
      <c r="M16" s="17">
        <f t="shared" si="0"/>
        <v>1</v>
      </c>
      <c r="N16" s="17">
        <f t="shared" si="1"/>
        <v>0</v>
      </c>
      <c r="O16" s="59"/>
      <c r="P16" s="12" t="s">
        <v>165</v>
      </c>
      <c r="Q16" s="58">
        <v>0.180642313857</v>
      </c>
      <c r="R16" s="58">
        <v>0.29132629818099998</v>
      </c>
      <c r="S16" s="58">
        <v>0.17264707421600001</v>
      </c>
      <c r="T16" s="58">
        <v>0.28333105854000001</v>
      </c>
    </row>
    <row r="17" spans="1:20" ht="13.5" thickBot="1">
      <c r="A17" s="12" t="s">
        <v>153</v>
      </c>
      <c r="B17" s="10">
        <v>14</v>
      </c>
      <c r="C17" s="15">
        <v>36854.859375</v>
      </c>
      <c r="D17" s="15">
        <v>997.9</v>
      </c>
      <c r="E17" s="15">
        <v>991.4</v>
      </c>
      <c r="F17" s="15">
        <v>778.61061387979305</v>
      </c>
      <c r="G17" s="15">
        <v>898.86320562097706</v>
      </c>
      <c r="H17" s="15">
        <v>120.25259174118401</v>
      </c>
      <c r="I17" s="58">
        <v>7.7859115076999996E-2</v>
      </c>
      <c r="J17" s="58">
        <v>0.17239731613199999</v>
      </c>
      <c r="K17" s="58">
        <v>7.2749052184000004E-2</v>
      </c>
      <c r="L17" s="58">
        <v>0.16728725323900001</v>
      </c>
      <c r="M17" s="17">
        <f t="shared" si="0"/>
        <v>1</v>
      </c>
      <c r="N17" s="17">
        <f t="shared" si="1"/>
        <v>0</v>
      </c>
      <c r="O17" s="59"/>
      <c r="P17" s="12" t="s">
        <v>166</v>
      </c>
      <c r="Q17" s="58">
        <v>6.9520495392999995E-2</v>
      </c>
      <c r="R17" s="58">
        <v>0.22517029271899999</v>
      </c>
      <c r="S17" s="58">
        <v>5.1167787552000001E-2</v>
      </c>
      <c r="T17" s="58">
        <v>0.16860316083599999</v>
      </c>
    </row>
    <row r="18" spans="1:20" ht="13.5" thickBot="1">
      <c r="A18" s="12" t="s">
        <v>153</v>
      </c>
      <c r="B18" s="10">
        <v>15</v>
      </c>
      <c r="C18" s="15">
        <v>37574.55859375</v>
      </c>
      <c r="D18" s="15">
        <v>1017.7</v>
      </c>
      <c r="E18" s="15">
        <v>989.4</v>
      </c>
      <c r="F18" s="15">
        <v>852.77961551556098</v>
      </c>
      <c r="G18" s="15">
        <v>977.02321865369004</v>
      </c>
      <c r="H18" s="15">
        <v>124.243603138129</v>
      </c>
      <c r="I18" s="58">
        <v>3.1978601687000001E-2</v>
      </c>
      <c r="J18" s="58">
        <v>0.12965439031699999</v>
      </c>
      <c r="K18" s="58">
        <v>9.7301740140000002E-3</v>
      </c>
      <c r="L18" s="58">
        <v>0.107405962644</v>
      </c>
      <c r="M18" s="17">
        <f t="shared" si="0"/>
        <v>1</v>
      </c>
      <c r="N18" s="17">
        <f t="shared" si="1"/>
        <v>0</v>
      </c>
      <c r="O18" s="59"/>
      <c r="P18" s="12" t="s">
        <v>167</v>
      </c>
      <c r="Q18" s="58">
        <v>1.9057880837E-2</v>
      </c>
      <c r="R18" s="58">
        <v>0.112570623496</v>
      </c>
      <c r="S18" s="58">
        <v>3.3432903602999997E-2</v>
      </c>
      <c r="T18" s="58">
        <v>7.2167074865E-2</v>
      </c>
    </row>
    <row r="19" spans="1:20" ht="13.5" thickBot="1">
      <c r="A19" s="12" t="s">
        <v>153</v>
      </c>
      <c r="B19" s="10">
        <v>16</v>
      </c>
      <c r="C19" s="15">
        <v>38180.4375</v>
      </c>
      <c r="D19" s="15">
        <v>1037.3</v>
      </c>
      <c r="E19" s="15">
        <v>1016</v>
      </c>
      <c r="F19" s="15">
        <v>807.17267130289997</v>
      </c>
      <c r="G19" s="15">
        <v>904.91797848701401</v>
      </c>
      <c r="H19" s="15">
        <v>97.745307184113997</v>
      </c>
      <c r="I19" s="58">
        <v>0.104073916283</v>
      </c>
      <c r="J19" s="58">
        <v>0.180917711239</v>
      </c>
      <c r="K19" s="58">
        <v>8.7328633264000005E-2</v>
      </c>
      <c r="L19" s="58">
        <v>0.16417242822</v>
      </c>
      <c r="M19" s="17">
        <f t="shared" si="0"/>
        <v>1</v>
      </c>
      <c r="N19" s="17">
        <f t="shared" si="1"/>
        <v>0</v>
      </c>
      <c r="O19" s="59"/>
      <c r="P19" s="12" t="s">
        <v>168</v>
      </c>
      <c r="Q19" s="58">
        <v>9.0986127269999995E-2</v>
      </c>
      <c r="R19" s="58">
        <v>0.305689903579</v>
      </c>
      <c r="S19" s="58">
        <v>8.1480732471999995E-2</v>
      </c>
      <c r="T19" s="58">
        <v>0.29565528278499997</v>
      </c>
    </row>
    <row r="20" spans="1:20" ht="13.5" thickBot="1">
      <c r="A20" s="12" t="s">
        <v>153</v>
      </c>
      <c r="B20" s="10">
        <v>17</v>
      </c>
      <c r="C20" s="15">
        <v>38620.60546875</v>
      </c>
      <c r="D20" s="15">
        <v>939.1</v>
      </c>
      <c r="E20" s="15">
        <v>943.4</v>
      </c>
      <c r="F20" s="15">
        <v>800.22182191982495</v>
      </c>
      <c r="G20" s="15">
        <v>835.91546431377799</v>
      </c>
      <c r="H20" s="15">
        <v>35.693642393952999</v>
      </c>
      <c r="I20" s="58">
        <v>8.1119917991999996E-2</v>
      </c>
      <c r="J20" s="58">
        <v>0.10918095761</v>
      </c>
      <c r="K20" s="58">
        <v>8.4500421135999995E-2</v>
      </c>
      <c r="L20" s="58">
        <v>0.112561460754</v>
      </c>
      <c r="M20" s="17">
        <f t="shared" si="0"/>
        <v>1</v>
      </c>
      <c r="N20" s="17">
        <f t="shared" si="1"/>
        <v>0</v>
      </c>
      <c r="O20" s="59"/>
      <c r="P20" s="12" t="s">
        <v>169</v>
      </c>
      <c r="Q20" s="58">
        <v>8.3415188835000001E-2</v>
      </c>
      <c r="R20" s="58">
        <v>0.16346137014600001</v>
      </c>
      <c r="S20" s="58">
        <v>7.9755317426999997E-2</v>
      </c>
      <c r="T20" s="58">
        <v>0.15969404042900001</v>
      </c>
    </row>
    <row r="21" spans="1:20" ht="13.5" thickBot="1">
      <c r="A21" s="12" t="s">
        <v>153</v>
      </c>
      <c r="B21" s="10">
        <v>18</v>
      </c>
      <c r="C21" s="15">
        <v>38704.71484375</v>
      </c>
      <c r="D21" s="15">
        <v>822.5</v>
      </c>
      <c r="E21" s="15">
        <v>820.6</v>
      </c>
      <c r="F21" s="15">
        <v>669.87476193931298</v>
      </c>
      <c r="G21" s="15">
        <v>673.330713674094</v>
      </c>
      <c r="H21" s="15">
        <v>3.4559517347809998</v>
      </c>
      <c r="I21" s="58">
        <v>0.11727145151399999</v>
      </c>
      <c r="J21" s="58">
        <v>0.11998839470100001</v>
      </c>
      <c r="K21" s="58">
        <v>0.115777740822</v>
      </c>
      <c r="L21" s="58">
        <v>0.118494684009</v>
      </c>
      <c r="M21" s="17">
        <f t="shared" si="0"/>
        <v>1</v>
      </c>
      <c r="N21" s="17">
        <f t="shared" si="1"/>
        <v>0</v>
      </c>
      <c r="O21" s="59"/>
      <c r="P21" s="12" t="s">
        <v>170</v>
      </c>
      <c r="Q21" s="58">
        <v>0.110507909699</v>
      </c>
      <c r="R21" s="58">
        <v>0.25026554901300002</v>
      </c>
      <c r="S21" s="58">
        <v>0.106569794368</v>
      </c>
      <c r="T21" s="58">
        <v>0.246327433683</v>
      </c>
    </row>
    <row r="22" spans="1:20" ht="13.5" thickBot="1">
      <c r="A22" s="12" t="s">
        <v>153</v>
      </c>
      <c r="B22" s="10">
        <v>19</v>
      </c>
      <c r="C22" s="15">
        <v>38411.6484375</v>
      </c>
      <c r="D22" s="15">
        <v>532</v>
      </c>
      <c r="E22" s="15">
        <v>505.6</v>
      </c>
      <c r="F22" s="15">
        <v>470.173603614039</v>
      </c>
      <c r="G22" s="15">
        <v>470.173603614039</v>
      </c>
      <c r="H22" s="15">
        <v>0</v>
      </c>
      <c r="I22" s="58">
        <v>4.8605657535999998E-2</v>
      </c>
      <c r="J22" s="58">
        <v>4.8605657535999998E-2</v>
      </c>
      <c r="K22" s="58">
        <v>2.7850940554999998E-2</v>
      </c>
      <c r="L22" s="58">
        <v>2.7850940554999998E-2</v>
      </c>
      <c r="M22" s="17">
        <f t="shared" si="0"/>
        <v>1</v>
      </c>
      <c r="N22" s="17">
        <f t="shared" si="1"/>
        <v>0</v>
      </c>
      <c r="O22" s="59"/>
      <c r="P22" s="12" t="s">
        <v>171</v>
      </c>
      <c r="Q22" s="58">
        <v>3.4325136037999998E-2</v>
      </c>
      <c r="R22" s="58">
        <v>7.3418145386E-2</v>
      </c>
      <c r="S22" s="58">
        <v>3.4099096255000003E-2</v>
      </c>
      <c r="T22" s="58">
        <v>6.7930759798000007E-2</v>
      </c>
    </row>
    <row r="23" spans="1:20" ht="13.5" thickBot="1">
      <c r="A23" s="12" t="s">
        <v>153</v>
      </c>
      <c r="B23" s="10">
        <v>20</v>
      </c>
      <c r="C23" s="15">
        <v>38430.2578125</v>
      </c>
      <c r="D23" s="15">
        <v>83.8</v>
      </c>
      <c r="E23" s="15">
        <v>77.599999999999994</v>
      </c>
      <c r="F23" s="15">
        <v>92.346586357926</v>
      </c>
      <c r="G23" s="15">
        <v>92.346586357926</v>
      </c>
      <c r="H23" s="15">
        <v>0</v>
      </c>
      <c r="I23" s="58">
        <v>6.7190144319999997E-3</v>
      </c>
      <c r="J23" s="58">
        <v>6.7190144319999997E-3</v>
      </c>
      <c r="K23" s="58">
        <v>1.1593228267999999E-2</v>
      </c>
      <c r="L23" s="58">
        <v>1.1593228267999999E-2</v>
      </c>
      <c r="M23" s="17">
        <f t="shared" si="0"/>
        <v>1</v>
      </c>
      <c r="N23" s="17">
        <f t="shared" si="1"/>
        <v>1</v>
      </c>
      <c r="O23" s="59"/>
      <c r="P23" s="12" t="s">
        <v>172</v>
      </c>
      <c r="Q23" s="58">
        <v>4.4736990618000003E-2</v>
      </c>
      <c r="R23" s="58">
        <v>0.211654984144</v>
      </c>
      <c r="S23" s="58">
        <v>4.2924808426000001E-2</v>
      </c>
      <c r="T23" s="58">
        <v>0.212785569452</v>
      </c>
    </row>
    <row r="24" spans="1:20" ht="13.5" thickBot="1">
      <c r="A24" s="12" t="s">
        <v>153</v>
      </c>
      <c r="B24" s="10">
        <v>21</v>
      </c>
      <c r="C24" s="15">
        <v>39346.6796875</v>
      </c>
      <c r="D24" s="15">
        <v>1.8</v>
      </c>
      <c r="E24" s="15">
        <v>0.8</v>
      </c>
      <c r="F24" s="15">
        <v>4.4782349990000001E-3</v>
      </c>
      <c r="G24" s="15">
        <v>4.4782349990000001E-3</v>
      </c>
      <c r="H24" s="15">
        <v>0</v>
      </c>
      <c r="I24" s="58">
        <v>1.4115737139999999E-3</v>
      </c>
      <c r="J24" s="58">
        <v>1.4115737139999999E-3</v>
      </c>
      <c r="K24" s="58">
        <v>6.2541019199999996E-4</v>
      </c>
      <c r="L24" s="58">
        <v>6.2541019199999996E-4</v>
      </c>
      <c r="M24" s="17">
        <f t="shared" si="0"/>
        <v>0</v>
      </c>
      <c r="N24" s="17">
        <f t="shared" si="1"/>
        <v>0</v>
      </c>
      <c r="O24" s="59"/>
      <c r="P24" s="12" t="s">
        <v>173</v>
      </c>
      <c r="Q24" s="58">
        <v>2.3767497187000001E-2</v>
      </c>
      <c r="R24" s="58">
        <v>8.1624159907000005E-2</v>
      </c>
      <c r="S24" s="58">
        <v>7.9472977530999994E-2</v>
      </c>
      <c r="T24" s="58">
        <v>3.2967766990000001E-2</v>
      </c>
    </row>
    <row r="25" spans="1:20" ht="13.5" thickBot="1">
      <c r="A25" s="12" t="s">
        <v>153</v>
      </c>
      <c r="B25" s="10">
        <v>22</v>
      </c>
      <c r="C25" s="15">
        <v>38519.94921875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58">
        <v>0</v>
      </c>
      <c r="J25" s="58">
        <v>0</v>
      </c>
      <c r="K25" s="58">
        <v>0</v>
      </c>
      <c r="L25" s="58">
        <v>0</v>
      </c>
      <c r="M25" s="17">
        <f t="shared" si="0"/>
        <v>0</v>
      </c>
      <c r="N25" s="17">
        <f t="shared" si="1"/>
        <v>0</v>
      </c>
      <c r="O25" s="59"/>
      <c r="P25" s="12" t="s">
        <v>174</v>
      </c>
      <c r="Q25" s="58">
        <v>3.8480852342999999E-2</v>
      </c>
      <c r="R25" s="58">
        <v>5.7987585554E-2</v>
      </c>
      <c r="S25" s="58">
        <v>5.9981854287000001E-2</v>
      </c>
      <c r="T25" s="58">
        <v>3.781737894E-2</v>
      </c>
    </row>
    <row r="26" spans="1:20" ht="13.5" thickBot="1">
      <c r="A26" s="12" t="s">
        <v>153</v>
      </c>
      <c r="B26" s="10">
        <v>23</v>
      </c>
      <c r="C26" s="15">
        <v>36302.35546875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58">
        <v>0</v>
      </c>
      <c r="J26" s="58">
        <v>0</v>
      </c>
      <c r="K26" s="58">
        <v>0</v>
      </c>
      <c r="L26" s="58">
        <v>0</v>
      </c>
      <c r="M26" s="17">
        <f t="shared" si="0"/>
        <v>0</v>
      </c>
      <c r="N26" s="17">
        <f t="shared" si="1"/>
        <v>0</v>
      </c>
      <c r="O26" s="59"/>
      <c r="P26" s="12" t="s">
        <v>175</v>
      </c>
      <c r="Q26" s="58">
        <v>1.4474216834000001E-2</v>
      </c>
      <c r="R26" s="58">
        <v>6.1640297743999997E-2</v>
      </c>
      <c r="S26" s="58">
        <v>8.9275580441999999E-2</v>
      </c>
      <c r="T26" s="58">
        <v>3.2416484811999997E-2</v>
      </c>
    </row>
    <row r="27" spans="1:20" ht="13.5" thickBot="1">
      <c r="A27" s="12" t="s">
        <v>153</v>
      </c>
      <c r="B27" s="10">
        <v>24</v>
      </c>
      <c r="C27" s="15">
        <v>33499.640625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58">
        <v>0</v>
      </c>
      <c r="J27" s="58">
        <v>0</v>
      </c>
      <c r="K27" s="58">
        <v>0</v>
      </c>
      <c r="L27" s="58">
        <v>0</v>
      </c>
      <c r="M27" s="17">
        <f t="shared" si="0"/>
        <v>0</v>
      </c>
      <c r="N27" s="17">
        <f t="shared" si="1"/>
        <v>0</v>
      </c>
      <c r="O27" s="59"/>
      <c r="P27" s="12" t="s">
        <v>176</v>
      </c>
      <c r="Q27" s="58">
        <v>4.3786155149999999E-2</v>
      </c>
      <c r="R27" s="58">
        <v>8.9028520644000006E-2</v>
      </c>
      <c r="S27" s="58">
        <v>4.4006111452E-2</v>
      </c>
      <c r="T27" s="58">
        <v>8.8249552775999995E-2</v>
      </c>
    </row>
    <row r="28" spans="1:20" ht="13.5" thickBot="1">
      <c r="A28" s="12" t="s">
        <v>154</v>
      </c>
      <c r="B28" s="10">
        <v>1</v>
      </c>
      <c r="C28" s="15">
        <v>31354.935546875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58">
        <v>0</v>
      </c>
      <c r="J28" s="58">
        <v>0</v>
      </c>
      <c r="K28" s="58">
        <v>0</v>
      </c>
      <c r="L28" s="58">
        <v>0</v>
      </c>
      <c r="M28" s="17">
        <f t="shared" si="0"/>
        <v>0</v>
      </c>
      <c r="N28" s="17">
        <f t="shared" si="1"/>
        <v>0</v>
      </c>
      <c r="O28" s="59"/>
      <c r="P28" s="12" t="s">
        <v>177</v>
      </c>
      <c r="Q28" s="58">
        <v>6.4354499314000002E-2</v>
      </c>
      <c r="R28" s="58">
        <v>6.7397917028999998E-2</v>
      </c>
      <c r="S28" s="58">
        <v>6.0346060495999998E-2</v>
      </c>
      <c r="T28" s="58">
        <v>6.3389478210000003E-2</v>
      </c>
    </row>
    <row r="29" spans="1:20" ht="13.5" thickBot="1">
      <c r="A29" s="12" t="s">
        <v>154</v>
      </c>
      <c r="B29" s="10">
        <v>2</v>
      </c>
      <c r="C29" s="15">
        <v>30182.044921875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58">
        <v>0</v>
      </c>
      <c r="J29" s="58">
        <v>0</v>
      </c>
      <c r="K29" s="58">
        <v>0</v>
      </c>
      <c r="L29" s="58">
        <v>0</v>
      </c>
      <c r="M29" s="17">
        <f t="shared" si="0"/>
        <v>0</v>
      </c>
      <c r="N29" s="17">
        <f t="shared" si="1"/>
        <v>0</v>
      </c>
      <c r="O29" s="59"/>
      <c r="P29" s="12" t="s">
        <v>178</v>
      </c>
      <c r="Q29" s="58">
        <v>5.3897219486E-2</v>
      </c>
      <c r="R29" s="58">
        <v>9.7374644263999999E-2</v>
      </c>
      <c r="S29" s="58">
        <v>5.2621350488999998E-2</v>
      </c>
      <c r="T29" s="58">
        <v>9.4632028231000004E-2</v>
      </c>
    </row>
    <row r="30" spans="1:20" ht="13.5" thickBot="1">
      <c r="A30" s="12" t="s">
        <v>154</v>
      </c>
      <c r="B30" s="10">
        <v>3</v>
      </c>
      <c r="C30" s="15">
        <v>29507.4609375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58">
        <v>0</v>
      </c>
      <c r="J30" s="58">
        <v>0</v>
      </c>
      <c r="K30" s="58">
        <v>0</v>
      </c>
      <c r="L30" s="58">
        <v>0</v>
      </c>
      <c r="M30" s="17">
        <f t="shared" si="0"/>
        <v>0</v>
      </c>
      <c r="N30" s="17">
        <f t="shared" si="1"/>
        <v>0</v>
      </c>
      <c r="O30" s="59"/>
      <c r="P30" s="12" t="s">
        <v>179</v>
      </c>
      <c r="Q30" s="58">
        <v>5.6022053221999997E-2</v>
      </c>
      <c r="R30" s="58">
        <v>0.107969865429</v>
      </c>
      <c r="S30" s="58">
        <v>5.5158078940000001E-2</v>
      </c>
      <c r="T30" s="58">
        <v>0.107105891147</v>
      </c>
    </row>
    <row r="31" spans="1:20" ht="13.5" thickBot="1">
      <c r="A31" s="12" t="s">
        <v>154</v>
      </c>
      <c r="B31" s="10">
        <v>4</v>
      </c>
      <c r="C31" s="15">
        <v>29376.9140625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58">
        <v>0</v>
      </c>
      <c r="J31" s="58">
        <v>0</v>
      </c>
      <c r="K31" s="58">
        <v>0</v>
      </c>
      <c r="L31" s="58">
        <v>0</v>
      </c>
      <c r="M31" s="17">
        <f t="shared" si="0"/>
        <v>0</v>
      </c>
      <c r="N31" s="17">
        <f t="shared" si="1"/>
        <v>0</v>
      </c>
      <c r="O31" s="59"/>
      <c r="P31" s="12" t="s">
        <v>180</v>
      </c>
      <c r="Q31" s="58">
        <v>3.8634354921000001E-2</v>
      </c>
      <c r="R31" s="58">
        <v>6.2385670854E-2</v>
      </c>
      <c r="S31" s="58">
        <v>4.7022942424E-2</v>
      </c>
      <c r="T31" s="58">
        <v>6.0125273024000003E-2</v>
      </c>
    </row>
    <row r="32" spans="1:20" ht="13.5" thickBot="1">
      <c r="A32" s="12" t="s">
        <v>154</v>
      </c>
      <c r="B32" s="10">
        <v>5</v>
      </c>
      <c r="C32" s="15">
        <v>30044.1171875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58">
        <v>0</v>
      </c>
      <c r="J32" s="58">
        <v>0</v>
      </c>
      <c r="K32" s="58">
        <v>0</v>
      </c>
      <c r="L32" s="58">
        <v>0</v>
      </c>
      <c r="M32" s="17">
        <f t="shared" si="0"/>
        <v>0</v>
      </c>
      <c r="N32" s="17">
        <f t="shared" si="1"/>
        <v>0</v>
      </c>
      <c r="O32" s="59"/>
      <c r="P32" s="12" t="s">
        <v>181</v>
      </c>
      <c r="Q32" s="58">
        <v>7.9480417319999996E-2</v>
      </c>
      <c r="R32" s="58">
        <v>0.14179820114</v>
      </c>
      <c r="S32" s="58">
        <v>7.2280513953000003E-2</v>
      </c>
      <c r="T32" s="58">
        <v>0.13345678695099999</v>
      </c>
    </row>
    <row r="33" spans="1:20" ht="13.5" thickBot="1">
      <c r="A33" s="12" t="s">
        <v>154</v>
      </c>
      <c r="B33" s="10">
        <v>6</v>
      </c>
      <c r="C33" s="15">
        <v>32052.52734375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58">
        <v>0</v>
      </c>
      <c r="J33" s="58">
        <v>0</v>
      </c>
      <c r="K33" s="58">
        <v>0</v>
      </c>
      <c r="L33" s="58">
        <v>0</v>
      </c>
      <c r="M33" s="17">
        <f t="shared" si="0"/>
        <v>0</v>
      </c>
      <c r="N33" s="17">
        <f t="shared" si="1"/>
        <v>0</v>
      </c>
      <c r="O33" s="59"/>
      <c r="P33" s="12" t="s">
        <v>182</v>
      </c>
      <c r="Q33" s="58">
        <v>8.6155570178999996E-2</v>
      </c>
      <c r="R33" s="58">
        <v>0.19471309702799999</v>
      </c>
      <c r="S33" s="58">
        <v>8.7711760804000005E-2</v>
      </c>
      <c r="T33" s="58">
        <v>0.192938781329</v>
      </c>
    </row>
    <row r="34" spans="1:20" ht="13.5" thickBot="1">
      <c r="A34" s="12" t="s">
        <v>154</v>
      </c>
      <c r="B34" s="10">
        <v>7</v>
      </c>
      <c r="C34" s="15">
        <v>35539.66796875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58">
        <v>0</v>
      </c>
      <c r="J34" s="58">
        <v>0</v>
      </c>
      <c r="K34" s="58">
        <v>0</v>
      </c>
      <c r="L34" s="58">
        <v>0</v>
      </c>
      <c r="M34" s="17">
        <f t="shared" si="0"/>
        <v>0</v>
      </c>
      <c r="N34" s="17">
        <f t="shared" si="1"/>
        <v>0</v>
      </c>
      <c r="O34" s="59"/>
    </row>
    <row r="35" spans="1:20" ht="13.5" thickBot="1">
      <c r="A35" s="12" t="s">
        <v>154</v>
      </c>
      <c r="B35" s="10">
        <v>8</v>
      </c>
      <c r="C35" s="15">
        <v>37319.3671875</v>
      </c>
      <c r="D35" s="15">
        <v>7.2</v>
      </c>
      <c r="E35" s="15">
        <v>5.4</v>
      </c>
      <c r="F35" s="15">
        <v>3.259794488721</v>
      </c>
      <c r="G35" s="15">
        <v>3.259794488721</v>
      </c>
      <c r="H35" s="15">
        <v>0</v>
      </c>
      <c r="I35" s="58">
        <v>3.0976458420000001E-3</v>
      </c>
      <c r="J35" s="58">
        <v>3.0976458420000001E-3</v>
      </c>
      <c r="K35" s="58">
        <v>1.682551502E-3</v>
      </c>
      <c r="L35" s="58">
        <v>1.682551502E-3</v>
      </c>
      <c r="M35" s="17">
        <f t="shared" si="0"/>
        <v>0</v>
      </c>
      <c r="N35" s="17">
        <f t="shared" si="1"/>
        <v>0</v>
      </c>
      <c r="O35" s="59"/>
      <c r="P35" s="86" t="s">
        <v>120</v>
      </c>
      <c r="Q35" s="59"/>
      <c r="R35" s="59"/>
      <c r="S35" s="59"/>
      <c r="T35" s="59"/>
    </row>
    <row r="36" spans="1:20" ht="13.5" thickBot="1">
      <c r="A36" s="12" t="s">
        <v>154</v>
      </c>
      <c r="B36" s="10">
        <v>9</v>
      </c>
      <c r="C36" s="15">
        <v>37788.16796875</v>
      </c>
      <c r="D36" s="15">
        <v>108.2</v>
      </c>
      <c r="E36" s="15">
        <v>105.1</v>
      </c>
      <c r="F36" s="15">
        <v>126.244001103184</v>
      </c>
      <c r="G36" s="15">
        <v>126.244001103184</v>
      </c>
      <c r="H36" s="15">
        <v>0</v>
      </c>
      <c r="I36" s="58">
        <v>1.4185535458E-2</v>
      </c>
      <c r="J36" s="58">
        <v>1.4185535458E-2</v>
      </c>
      <c r="K36" s="58">
        <v>1.6622642375999998E-2</v>
      </c>
      <c r="L36" s="58">
        <v>1.6622642375999998E-2</v>
      </c>
      <c r="M36" s="17">
        <f t="shared" si="0"/>
        <v>1</v>
      </c>
      <c r="N36" s="17">
        <f t="shared" si="1"/>
        <v>1</v>
      </c>
      <c r="O36" s="59"/>
      <c r="P36" s="57" t="s">
        <v>121</v>
      </c>
      <c r="Q36" s="57" t="s">
        <v>122</v>
      </c>
      <c r="R36" s="57" t="s">
        <v>123</v>
      </c>
      <c r="S36" s="87" t="s">
        <v>124</v>
      </c>
      <c r="T36" s="88"/>
    </row>
    <row r="37" spans="1:20" ht="13.5" thickBot="1">
      <c r="A37" s="12" t="s">
        <v>154</v>
      </c>
      <c r="B37" s="10">
        <v>10</v>
      </c>
      <c r="C37" s="15">
        <v>38715.33984375</v>
      </c>
      <c r="D37" s="15">
        <v>369.4</v>
      </c>
      <c r="E37" s="15">
        <v>361.3</v>
      </c>
      <c r="F37" s="15">
        <v>353.10659996483099</v>
      </c>
      <c r="G37" s="15">
        <v>353.10659996483099</v>
      </c>
      <c r="H37" s="15">
        <v>0</v>
      </c>
      <c r="I37" s="58">
        <v>1.2809276757000001E-2</v>
      </c>
      <c r="J37" s="58">
        <v>1.2809276757000001E-2</v>
      </c>
      <c r="K37" s="58">
        <v>6.441352228E-3</v>
      </c>
      <c r="L37" s="58">
        <v>6.441352228E-3</v>
      </c>
      <c r="M37" s="17">
        <f t="shared" si="0"/>
        <v>1</v>
      </c>
      <c r="N37" s="17">
        <f t="shared" si="1"/>
        <v>0</v>
      </c>
      <c r="O37" s="59"/>
      <c r="P37" s="58">
        <v>6.2078267792E-2</v>
      </c>
      <c r="Q37" s="58">
        <v>0.12982074733599999</v>
      </c>
      <c r="R37" s="58">
        <v>6.6794071233999996E-2</v>
      </c>
      <c r="S37" s="84">
        <v>0.120894414809</v>
      </c>
      <c r="T37" s="85"/>
    </row>
    <row r="38" spans="1:20" ht="13.5" thickBot="1">
      <c r="A38" s="12" t="s">
        <v>154</v>
      </c>
      <c r="B38" s="10">
        <v>11</v>
      </c>
      <c r="C38" s="15">
        <v>40001.45703125</v>
      </c>
      <c r="D38" s="15">
        <v>637.5</v>
      </c>
      <c r="E38" s="15">
        <v>629.20000000000005</v>
      </c>
      <c r="F38" s="15">
        <v>466.92011864715101</v>
      </c>
      <c r="G38" s="15">
        <v>467.89044381830399</v>
      </c>
      <c r="H38" s="15">
        <v>0.97032517115200001</v>
      </c>
      <c r="I38" s="58">
        <v>0.13334084605400001</v>
      </c>
      <c r="J38" s="58">
        <v>0.13410368030799999</v>
      </c>
      <c r="K38" s="58">
        <v>0.12681568882200001</v>
      </c>
      <c r="L38" s="58">
        <v>0.12757852307600001</v>
      </c>
      <c r="M38" s="17">
        <f t="shared" si="0"/>
        <v>1</v>
      </c>
      <c r="N38" s="17">
        <f t="shared" si="1"/>
        <v>0</v>
      </c>
      <c r="O38" s="59"/>
    </row>
    <row r="39" spans="1:20" ht="13.5" thickBot="1">
      <c r="A39" s="12" t="s">
        <v>154</v>
      </c>
      <c r="B39" s="10">
        <v>12</v>
      </c>
      <c r="C39" s="15">
        <v>40920.28515625</v>
      </c>
      <c r="D39" s="15">
        <v>727</v>
      </c>
      <c r="E39" s="15">
        <v>738</v>
      </c>
      <c r="F39" s="15">
        <v>671.23976805051097</v>
      </c>
      <c r="G39" s="15">
        <v>676.99617249859602</v>
      </c>
      <c r="H39" s="15">
        <v>5.7564044480850001</v>
      </c>
      <c r="I39" s="58">
        <v>3.9311185142000001E-2</v>
      </c>
      <c r="J39" s="58">
        <v>4.3836660336999997E-2</v>
      </c>
      <c r="K39" s="58">
        <v>4.7958983884000002E-2</v>
      </c>
      <c r="L39" s="58">
        <v>5.2484459078999998E-2</v>
      </c>
      <c r="M39" s="17">
        <f t="shared" si="0"/>
        <v>1</v>
      </c>
      <c r="N39" s="17">
        <f t="shared" si="1"/>
        <v>0</v>
      </c>
      <c r="O39" s="59"/>
      <c r="P39" s="89" t="s">
        <v>125</v>
      </c>
      <c r="Q39" s="59"/>
      <c r="R39" s="59"/>
      <c r="S39" s="59"/>
      <c r="T39" s="59"/>
    </row>
    <row r="40" spans="1:20" ht="13.5" thickBot="1">
      <c r="A40" s="12" t="s">
        <v>154</v>
      </c>
      <c r="B40" s="10">
        <v>13</v>
      </c>
      <c r="C40" s="15">
        <v>41887.51953125</v>
      </c>
      <c r="D40" s="15">
        <v>823.3</v>
      </c>
      <c r="E40" s="15">
        <v>816.3</v>
      </c>
      <c r="F40" s="15">
        <v>824.07299970260499</v>
      </c>
      <c r="G40" s="15">
        <v>850.18608466254295</v>
      </c>
      <c r="H40" s="15">
        <v>26.113084959938</v>
      </c>
      <c r="I40" s="58">
        <v>2.1136859011E-2</v>
      </c>
      <c r="J40" s="58">
        <v>6.0770416800000001E-4</v>
      </c>
      <c r="K40" s="58">
        <v>2.6640003664999998E-2</v>
      </c>
      <c r="L40" s="58">
        <v>6.1108488219999996E-3</v>
      </c>
      <c r="M40" s="17">
        <f t="shared" si="0"/>
        <v>1</v>
      </c>
      <c r="N40" s="17">
        <f t="shared" si="1"/>
        <v>1</v>
      </c>
      <c r="O40" s="59"/>
    </row>
    <row r="41" spans="1:20" ht="13.5" thickBot="1">
      <c r="A41" s="12" t="s">
        <v>154</v>
      </c>
      <c r="B41" s="10">
        <v>14</v>
      </c>
      <c r="C41" s="15">
        <v>42772.30078125</v>
      </c>
      <c r="D41" s="15">
        <v>983.4</v>
      </c>
      <c r="E41" s="15">
        <v>978.5</v>
      </c>
      <c r="F41" s="15">
        <v>909.67229590563898</v>
      </c>
      <c r="G41" s="15">
        <v>940.25935983975705</v>
      </c>
      <c r="H41" s="15">
        <v>30.587063934118</v>
      </c>
      <c r="I41" s="58">
        <v>3.3915597610000001E-2</v>
      </c>
      <c r="J41" s="58">
        <v>5.7962031519999999E-2</v>
      </c>
      <c r="K41" s="58">
        <v>3.0063396352000001E-2</v>
      </c>
      <c r="L41" s="58">
        <v>5.4109830262000003E-2</v>
      </c>
      <c r="M41" s="17">
        <f t="shared" si="0"/>
        <v>1</v>
      </c>
      <c r="N41" s="17">
        <f t="shared" si="1"/>
        <v>0</v>
      </c>
      <c r="O41" s="59"/>
      <c r="P41" s="56" t="s">
        <v>126</v>
      </c>
    </row>
    <row r="42" spans="1:20" ht="13.5" thickBot="1">
      <c r="A42" s="12" t="s">
        <v>154</v>
      </c>
      <c r="B42" s="10">
        <v>15</v>
      </c>
      <c r="C42" s="15">
        <v>43610.3359375</v>
      </c>
      <c r="D42" s="15">
        <v>1007.7</v>
      </c>
      <c r="E42" s="15">
        <v>993.4</v>
      </c>
      <c r="F42" s="15">
        <v>1007.82651011162</v>
      </c>
      <c r="G42" s="15">
        <v>1051.24094767571</v>
      </c>
      <c r="H42" s="15">
        <v>43.414437564080998</v>
      </c>
      <c r="I42" s="58">
        <v>3.4230304776000003E-2</v>
      </c>
      <c r="J42" s="58">
        <v>9.9457634924594298E-5</v>
      </c>
      <c r="K42" s="58">
        <v>4.5472443140999998E-2</v>
      </c>
      <c r="L42" s="58">
        <v>1.1341595999E-2</v>
      </c>
      <c r="M42" s="17">
        <f t="shared" si="0"/>
        <v>1</v>
      </c>
      <c r="N42" s="17">
        <f t="shared" si="1"/>
        <v>1</v>
      </c>
      <c r="O42" s="59"/>
      <c r="P42" s="57" t="s">
        <v>13</v>
      </c>
      <c r="Q42" s="57" t="s">
        <v>127</v>
      </c>
    </row>
    <row r="43" spans="1:20" ht="13.5" thickBot="1">
      <c r="A43" s="12" t="s">
        <v>154</v>
      </c>
      <c r="B43" s="10">
        <v>16</v>
      </c>
      <c r="C43" s="15">
        <v>44058.8984375</v>
      </c>
      <c r="D43" s="15">
        <v>1015.7</v>
      </c>
      <c r="E43" s="15">
        <v>1009.6</v>
      </c>
      <c r="F43" s="15">
        <v>1040.5835870584799</v>
      </c>
      <c r="G43" s="15">
        <v>1077.2409653955899</v>
      </c>
      <c r="H43" s="15">
        <v>36.657378337113997</v>
      </c>
      <c r="I43" s="58">
        <v>4.8381262102999999E-2</v>
      </c>
      <c r="J43" s="58">
        <v>1.9562568442000002E-2</v>
      </c>
      <c r="K43" s="58">
        <v>5.3176859586999997E-2</v>
      </c>
      <c r="L43" s="58">
        <v>2.4358165926E-2</v>
      </c>
      <c r="M43" s="17">
        <f t="shared" si="0"/>
        <v>1</v>
      </c>
      <c r="N43" s="17">
        <f t="shared" si="1"/>
        <v>1</v>
      </c>
      <c r="O43" s="59"/>
      <c r="P43" s="12" t="s">
        <v>153</v>
      </c>
      <c r="Q43" s="10">
        <v>1272</v>
      </c>
    </row>
    <row r="44" spans="1:20" ht="13.5" thickBot="1">
      <c r="A44" s="12" t="s">
        <v>154</v>
      </c>
      <c r="B44" s="10">
        <v>17</v>
      </c>
      <c r="C44" s="15">
        <v>44336.921875</v>
      </c>
      <c r="D44" s="15">
        <v>1010.6</v>
      </c>
      <c r="E44" s="15">
        <v>1015.8</v>
      </c>
      <c r="F44" s="15">
        <v>1059.1275851159601</v>
      </c>
      <c r="G44" s="15">
        <v>1077.98864887131</v>
      </c>
      <c r="H44" s="15">
        <v>18.861063755353001</v>
      </c>
      <c r="I44" s="58">
        <v>5.2978497540000002E-2</v>
      </c>
      <c r="J44" s="58">
        <v>3.8150617228999997E-2</v>
      </c>
      <c r="K44" s="58">
        <v>4.8890447225000001E-2</v>
      </c>
      <c r="L44" s="58">
        <v>3.4062566915000002E-2</v>
      </c>
      <c r="M44" s="17">
        <f t="shared" si="0"/>
        <v>1</v>
      </c>
      <c r="N44" s="17">
        <f t="shared" si="1"/>
        <v>1</v>
      </c>
      <c r="O44" s="59"/>
      <c r="P44" s="12" t="s">
        <v>154</v>
      </c>
      <c r="Q44" s="10">
        <v>1272</v>
      </c>
    </row>
    <row r="45" spans="1:20" ht="13.5" thickBot="1">
      <c r="A45" s="12" t="s">
        <v>154</v>
      </c>
      <c r="B45" s="10">
        <v>18</v>
      </c>
      <c r="C45" s="15">
        <v>44184.15625</v>
      </c>
      <c r="D45" s="15">
        <v>981.2</v>
      </c>
      <c r="E45" s="15">
        <v>982</v>
      </c>
      <c r="F45" s="15">
        <v>1046.6182614967599</v>
      </c>
      <c r="G45" s="15">
        <v>1059.4444280038899</v>
      </c>
      <c r="H45" s="15">
        <v>12.826166507138</v>
      </c>
      <c r="I45" s="58">
        <v>6.1512915097E-2</v>
      </c>
      <c r="J45" s="58">
        <v>5.1429450862000001E-2</v>
      </c>
      <c r="K45" s="58">
        <v>6.0883984278999999E-2</v>
      </c>
      <c r="L45" s="58">
        <v>5.0800520044E-2</v>
      </c>
      <c r="M45" s="17">
        <f t="shared" si="0"/>
        <v>1</v>
      </c>
      <c r="N45" s="17">
        <f t="shared" si="1"/>
        <v>1</v>
      </c>
      <c r="O45" s="59"/>
      <c r="P45" s="12" t="s">
        <v>155</v>
      </c>
      <c r="Q45" s="10">
        <v>1422</v>
      </c>
    </row>
    <row r="46" spans="1:20" ht="13.5" thickBot="1">
      <c r="A46" s="12" t="s">
        <v>154</v>
      </c>
      <c r="B46" s="10">
        <v>19</v>
      </c>
      <c r="C46" s="15">
        <v>43317.54296875</v>
      </c>
      <c r="D46" s="15">
        <v>750.8</v>
      </c>
      <c r="E46" s="15">
        <v>722</v>
      </c>
      <c r="F46" s="15">
        <v>766.81874216900906</v>
      </c>
      <c r="G46" s="15">
        <v>772.41720175822502</v>
      </c>
      <c r="H46" s="15">
        <v>5.5984595892159996</v>
      </c>
      <c r="I46" s="58">
        <v>1.6994655470000002E-2</v>
      </c>
      <c r="J46" s="58">
        <v>1.2593350761000001E-2</v>
      </c>
      <c r="K46" s="58">
        <v>3.9636164904000001E-2</v>
      </c>
      <c r="L46" s="58">
        <v>3.5234860195000002E-2</v>
      </c>
      <c r="M46" s="17">
        <f t="shared" si="0"/>
        <v>1</v>
      </c>
      <c r="N46" s="17">
        <f t="shared" si="1"/>
        <v>1</v>
      </c>
      <c r="O46" s="59"/>
      <c r="P46" s="12" t="s">
        <v>156</v>
      </c>
      <c r="Q46" s="10">
        <v>1422</v>
      </c>
    </row>
    <row r="47" spans="1:20" ht="13.5" thickBot="1">
      <c r="A47" s="12" t="s">
        <v>154</v>
      </c>
      <c r="B47" s="10">
        <v>20</v>
      </c>
      <c r="C47" s="15">
        <v>42906.4609375</v>
      </c>
      <c r="D47" s="15">
        <v>139.80000000000001</v>
      </c>
      <c r="E47" s="15">
        <v>137</v>
      </c>
      <c r="F47" s="15">
        <v>152.99924350568</v>
      </c>
      <c r="G47" s="15">
        <v>157.59783556498201</v>
      </c>
      <c r="H47" s="15">
        <v>4.5985920593009997</v>
      </c>
      <c r="I47" s="58">
        <v>1.3992009091000001E-2</v>
      </c>
      <c r="J47" s="58">
        <v>1.0376763762E-2</v>
      </c>
      <c r="K47" s="58">
        <v>1.6193266953E-2</v>
      </c>
      <c r="L47" s="58">
        <v>1.2578021623000001E-2</v>
      </c>
      <c r="M47" s="17">
        <f t="shared" si="0"/>
        <v>1</v>
      </c>
      <c r="N47" s="17">
        <f t="shared" si="1"/>
        <v>1</v>
      </c>
      <c r="O47" s="59"/>
      <c r="P47" s="12" t="s">
        <v>157</v>
      </c>
      <c r="Q47" s="10">
        <v>1422</v>
      </c>
    </row>
    <row r="48" spans="1:20" ht="13.5" thickBot="1">
      <c r="A48" s="12" t="s">
        <v>154</v>
      </c>
      <c r="B48" s="10">
        <v>21</v>
      </c>
      <c r="C48" s="15">
        <v>43469.5859375</v>
      </c>
      <c r="D48" s="15">
        <v>3</v>
      </c>
      <c r="E48" s="15">
        <v>1.9</v>
      </c>
      <c r="F48" s="15">
        <v>0.61958942960800001</v>
      </c>
      <c r="G48" s="15">
        <v>1.3263512790709999</v>
      </c>
      <c r="H48" s="15">
        <v>0.70676184946200005</v>
      </c>
      <c r="I48" s="58">
        <v>1.315761573E-3</v>
      </c>
      <c r="J48" s="58">
        <v>1.8713919570000001E-3</v>
      </c>
      <c r="K48" s="58">
        <v>4.5098169800000001E-4</v>
      </c>
      <c r="L48" s="58">
        <v>1.0066120829999999E-3</v>
      </c>
      <c r="M48" s="17">
        <f t="shared" si="0"/>
        <v>0</v>
      </c>
      <c r="N48" s="17">
        <f t="shared" si="1"/>
        <v>0</v>
      </c>
      <c r="O48" s="59"/>
      <c r="P48" s="12" t="s">
        <v>158</v>
      </c>
      <c r="Q48" s="10">
        <v>1422</v>
      </c>
    </row>
    <row r="49" spans="1:17" ht="13.5" thickBot="1">
      <c r="A49" s="12" t="s">
        <v>154</v>
      </c>
      <c r="B49" s="10">
        <v>22</v>
      </c>
      <c r="C49" s="15">
        <v>42045.40625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58">
        <v>0</v>
      </c>
      <c r="J49" s="58">
        <v>0</v>
      </c>
      <c r="K49" s="58">
        <v>0</v>
      </c>
      <c r="L49" s="58">
        <v>0</v>
      </c>
      <c r="M49" s="17">
        <f t="shared" si="0"/>
        <v>0</v>
      </c>
      <c r="N49" s="17">
        <f t="shared" si="1"/>
        <v>0</v>
      </c>
      <c r="O49" s="59"/>
      <c r="P49" s="12" t="s">
        <v>159</v>
      </c>
      <c r="Q49" s="10">
        <v>1422</v>
      </c>
    </row>
    <row r="50" spans="1:17" ht="13.5" thickBot="1">
      <c r="A50" s="12" t="s">
        <v>154</v>
      </c>
      <c r="B50" s="10">
        <v>23</v>
      </c>
      <c r="C50" s="15">
        <v>39262.625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58">
        <v>0</v>
      </c>
      <c r="J50" s="58">
        <v>0</v>
      </c>
      <c r="K50" s="58">
        <v>0</v>
      </c>
      <c r="L50" s="58">
        <v>0</v>
      </c>
      <c r="M50" s="17">
        <f t="shared" si="0"/>
        <v>0</v>
      </c>
      <c r="N50" s="17">
        <f t="shared" si="1"/>
        <v>0</v>
      </c>
      <c r="O50" s="59"/>
      <c r="P50" s="12" t="s">
        <v>160</v>
      </c>
      <c r="Q50" s="10">
        <v>1422</v>
      </c>
    </row>
    <row r="51" spans="1:17" ht="13.5" thickBot="1">
      <c r="A51" s="12" t="s">
        <v>154</v>
      </c>
      <c r="B51" s="10">
        <v>24</v>
      </c>
      <c r="C51" s="15">
        <v>36072.72265625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58">
        <v>0</v>
      </c>
      <c r="J51" s="58">
        <v>0</v>
      </c>
      <c r="K51" s="58">
        <v>0</v>
      </c>
      <c r="L51" s="58">
        <v>0</v>
      </c>
      <c r="M51" s="17">
        <f t="shared" si="0"/>
        <v>0</v>
      </c>
      <c r="N51" s="17">
        <f t="shared" si="1"/>
        <v>0</v>
      </c>
      <c r="O51" s="59"/>
      <c r="P51" s="12" t="s">
        <v>161</v>
      </c>
      <c r="Q51" s="10">
        <v>1422</v>
      </c>
    </row>
    <row r="52" spans="1:17" ht="13.5" thickBot="1">
      <c r="A52" s="12" t="s">
        <v>155</v>
      </c>
      <c r="B52" s="10">
        <v>1</v>
      </c>
      <c r="C52" s="15">
        <v>33728.32421875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58">
        <v>0</v>
      </c>
      <c r="J52" s="58">
        <v>0</v>
      </c>
      <c r="K52" s="58">
        <v>0</v>
      </c>
      <c r="L52" s="58">
        <v>0</v>
      </c>
      <c r="M52" s="17">
        <f t="shared" si="0"/>
        <v>0</v>
      </c>
      <c r="N52" s="17">
        <f t="shared" si="1"/>
        <v>0</v>
      </c>
      <c r="O52" s="59"/>
      <c r="P52" s="12" t="s">
        <v>162</v>
      </c>
      <c r="Q52" s="10">
        <v>1422</v>
      </c>
    </row>
    <row r="53" spans="1:17" ht="13.5" thickBot="1">
      <c r="A53" s="12" t="s">
        <v>155</v>
      </c>
      <c r="B53" s="10">
        <v>2</v>
      </c>
      <c r="C53" s="15">
        <v>32273.076171875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58">
        <v>0</v>
      </c>
      <c r="J53" s="58">
        <v>0</v>
      </c>
      <c r="K53" s="58">
        <v>0</v>
      </c>
      <c r="L53" s="58">
        <v>0</v>
      </c>
      <c r="M53" s="17">
        <f t="shared" si="0"/>
        <v>0</v>
      </c>
      <c r="N53" s="17">
        <f t="shared" si="1"/>
        <v>0</v>
      </c>
      <c r="O53" s="59"/>
      <c r="P53" s="12" t="s">
        <v>163</v>
      </c>
      <c r="Q53" s="10">
        <v>1422</v>
      </c>
    </row>
    <row r="54" spans="1:17" ht="13.5" thickBot="1">
      <c r="A54" s="12" t="s">
        <v>155</v>
      </c>
      <c r="B54" s="10">
        <v>3</v>
      </c>
      <c r="C54" s="15">
        <v>31271.3671875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58">
        <v>0</v>
      </c>
      <c r="J54" s="58">
        <v>0</v>
      </c>
      <c r="K54" s="58">
        <v>0</v>
      </c>
      <c r="L54" s="58">
        <v>0</v>
      </c>
      <c r="M54" s="17">
        <f t="shared" si="0"/>
        <v>0</v>
      </c>
      <c r="N54" s="17">
        <f t="shared" si="1"/>
        <v>0</v>
      </c>
      <c r="O54" s="59"/>
      <c r="P54" s="12" t="s">
        <v>164</v>
      </c>
      <c r="Q54" s="10">
        <v>1422</v>
      </c>
    </row>
    <row r="55" spans="1:17" ht="13.5" thickBot="1">
      <c r="A55" s="12" t="s">
        <v>155</v>
      </c>
      <c r="B55" s="10">
        <v>4</v>
      </c>
      <c r="C55" s="15">
        <v>30852.296875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58">
        <v>0</v>
      </c>
      <c r="J55" s="58">
        <v>0</v>
      </c>
      <c r="K55" s="58">
        <v>0</v>
      </c>
      <c r="L55" s="58">
        <v>0</v>
      </c>
      <c r="M55" s="17">
        <f t="shared" si="0"/>
        <v>0</v>
      </c>
      <c r="N55" s="17">
        <f t="shared" si="1"/>
        <v>0</v>
      </c>
      <c r="O55" s="59"/>
      <c r="P55" s="12" t="s">
        <v>165</v>
      </c>
      <c r="Q55" s="10">
        <v>1422</v>
      </c>
    </row>
    <row r="56" spans="1:17" ht="13.5" thickBot="1">
      <c r="A56" s="12" t="s">
        <v>155</v>
      </c>
      <c r="B56" s="10">
        <v>5</v>
      </c>
      <c r="C56" s="15">
        <v>31200.669921875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58">
        <v>0</v>
      </c>
      <c r="J56" s="58">
        <v>0</v>
      </c>
      <c r="K56" s="58">
        <v>0</v>
      </c>
      <c r="L56" s="58">
        <v>0</v>
      </c>
      <c r="M56" s="17">
        <f t="shared" si="0"/>
        <v>0</v>
      </c>
      <c r="N56" s="17">
        <f t="shared" si="1"/>
        <v>0</v>
      </c>
      <c r="O56" s="59"/>
      <c r="P56" s="12" t="s">
        <v>166</v>
      </c>
      <c r="Q56" s="10">
        <v>1422</v>
      </c>
    </row>
    <row r="57" spans="1:17" ht="13.5" thickBot="1">
      <c r="A57" s="12" t="s">
        <v>155</v>
      </c>
      <c r="B57" s="10">
        <v>6</v>
      </c>
      <c r="C57" s="15">
        <v>32965.1640625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58">
        <v>0</v>
      </c>
      <c r="J57" s="58">
        <v>0</v>
      </c>
      <c r="K57" s="58">
        <v>0</v>
      </c>
      <c r="L57" s="58">
        <v>0</v>
      </c>
      <c r="M57" s="17">
        <f t="shared" si="0"/>
        <v>0</v>
      </c>
      <c r="N57" s="17">
        <f t="shared" si="1"/>
        <v>0</v>
      </c>
      <c r="O57" s="59"/>
      <c r="P57" s="12" t="s">
        <v>167</v>
      </c>
      <c r="Q57" s="10">
        <v>1422</v>
      </c>
    </row>
    <row r="58" spans="1:17" ht="13.5" thickBot="1">
      <c r="A58" s="12" t="s">
        <v>155</v>
      </c>
      <c r="B58" s="10">
        <v>7</v>
      </c>
      <c r="C58" s="15">
        <v>36302.55859375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58">
        <v>0</v>
      </c>
      <c r="J58" s="58">
        <v>0</v>
      </c>
      <c r="K58" s="58">
        <v>0</v>
      </c>
      <c r="L58" s="58">
        <v>0</v>
      </c>
      <c r="M58" s="17">
        <f t="shared" si="0"/>
        <v>0</v>
      </c>
      <c r="N58" s="17">
        <f t="shared" si="1"/>
        <v>0</v>
      </c>
      <c r="O58" s="59"/>
      <c r="P58" s="12" t="s">
        <v>168</v>
      </c>
      <c r="Q58" s="10">
        <v>1422</v>
      </c>
    </row>
    <row r="59" spans="1:17" ht="13.5" thickBot="1">
      <c r="A59" s="12" t="s">
        <v>155</v>
      </c>
      <c r="B59" s="10">
        <v>8</v>
      </c>
      <c r="C59" s="15">
        <v>37683.1484375</v>
      </c>
      <c r="D59" s="15">
        <v>18.399999999999999</v>
      </c>
      <c r="E59" s="15">
        <v>13.3</v>
      </c>
      <c r="F59" s="15">
        <v>5.1026287540739999</v>
      </c>
      <c r="G59" s="15">
        <v>5.1026287540739999</v>
      </c>
      <c r="H59" s="15">
        <v>0</v>
      </c>
      <c r="I59" s="58">
        <v>9.3511752779999995E-3</v>
      </c>
      <c r="J59" s="58">
        <v>9.3511752779999995E-3</v>
      </c>
      <c r="K59" s="58">
        <v>5.7646773880000004E-3</v>
      </c>
      <c r="L59" s="58">
        <v>5.7646773880000004E-3</v>
      </c>
      <c r="M59" s="17">
        <f t="shared" si="0"/>
        <v>1</v>
      </c>
      <c r="N59" s="17">
        <f t="shared" si="1"/>
        <v>0</v>
      </c>
      <c r="O59" s="59"/>
      <c r="P59" s="12" t="s">
        <v>169</v>
      </c>
      <c r="Q59" s="10">
        <v>1422</v>
      </c>
    </row>
    <row r="60" spans="1:17" ht="13.5" thickBot="1">
      <c r="A60" s="12" t="s">
        <v>155</v>
      </c>
      <c r="B60" s="10">
        <v>9</v>
      </c>
      <c r="C60" s="15">
        <v>37831.43359375</v>
      </c>
      <c r="D60" s="15">
        <v>299.60000000000002</v>
      </c>
      <c r="E60" s="15">
        <v>292.89999999999998</v>
      </c>
      <c r="F60" s="15">
        <v>302.89160453176299</v>
      </c>
      <c r="G60" s="15">
        <v>302.89160453176299</v>
      </c>
      <c r="H60" s="15">
        <v>0</v>
      </c>
      <c r="I60" s="58">
        <v>2.3147711190000001E-3</v>
      </c>
      <c r="J60" s="58">
        <v>2.3147711190000001E-3</v>
      </c>
      <c r="K60" s="58">
        <v>7.0264448179999999E-3</v>
      </c>
      <c r="L60" s="58">
        <v>7.0264448179999999E-3</v>
      </c>
      <c r="M60" s="17">
        <f t="shared" si="0"/>
        <v>1</v>
      </c>
      <c r="N60" s="17">
        <f t="shared" si="1"/>
        <v>1</v>
      </c>
      <c r="O60" s="59"/>
      <c r="P60" s="12" t="s">
        <v>170</v>
      </c>
      <c r="Q60" s="10">
        <v>1422</v>
      </c>
    </row>
    <row r="61" spans="1:17" ht="13.5" thickBot="1">
      <c r="A61" s="12" t="s">
        <v>155</v>
      </c>
      <c r="B61" s="10">
        <v>10</v>
      </c>
      <c r="C61" s="15">
        <v>39053.65625</v>
      </c>
      <c r="D61" s="15">
        <v>878.9</v>
      </c>
      <c r="E61" s="15">
        <v>884.7</v>
      </c>
      <c r="F61" s="15">
        <v>879.63396919909496</v>
      </c>
      <c r="G61" s="15">
        <v>898.42262686716299</v>
      </c>
      <c r="H61" s="15">
        <v>18.788657668067</v>
      </c>
      <c r="I61" s="58">
        <v>1.3728992171E-2</v>
      </c>
      <c r="J61" s="58">
        <v>5.1615274100000005E-4</v>
      </c>
      <c r="K61" s="58">
        <v>9.6502298639999998E-3</v>
      </c>
      <c r="L61" s="58">
        <v>3.5626095639999999E-3</v>
      </c>
      <c r="M61" s="17">
        <f t="shared" si="0"/>
        <v>1</v>
      </c>
      <c r="N61" s="17">
        <f t="shared" si="1"/>
        <v>1</v>
      </c>
      <c r="O61" s="59"/>
      <c r="P61" s="12" t="s">
        <v>171</v>
      </c>
      <c r="Q61" s="10">
        <v>1422</v>
      </c>
    </row>
    <row r="62" spans="1:17" ht="13.5" thickBot="1">
      <c r="A62" s="12" t="s">
        <v>155</v>
      </c>
      <c r="B62" s="10">
        <v>11</v>
      </c>
      <c r="C62" s="15">
        <v>40295.890625</v>
      </c>
      <c r="D62" s="15">
        <v>1002.9</v>
      </c>
      <c r="E62" s="15">
        <v>992.8</v>
      </c>
      <c r="F62" s="15">
        <v>880.29733761704495</v>
      </c>
      <c r="G62" s="15">
        <v>933.23601825170999</v>
      </c>
      <c r="H62" s="15">
        <v>52.938680634664003</v>
      </c>
      <c r="I62" s="58">
        <v>4.8990141876000003E-2</v>
      </c>
      <c r="J62" s="58">
        <v>8.6218468623000005E-2</v>
      </c>
      <c r="K62" s="58">
        <v>4.1887469582999999E-2</v>
      </c>
      <c r="L62" s="58">
        <v>7.9115796330999993E-2</v>
      </c>
      <c r="M62" s="17">
        <f t="shared" si="0"/>
        <v>1</v>
      </c>
      <c r="N62" s="17">
        <f t="shared" si="1"/>
        <v>0</v>
      </c>
      <c r="O62" s="59"/>
      <c r="P62" s="12" t="s">
        <v>172</v>
      </c>
      <c r="Q62" s="10">
        <v>1422</v>
      </c>
    </row>
    <row r="63" spans="1:17" ht="13.5" thickBot="1">
      <c r="A63" s="12" t="s">
        <v>155</v>
      </c>
      <c r="B63" s="10">
        <v>12</v>
      </c>
      <c r="C63" s="15">
        <v>41667.3671875</v>
      </c>
      <c r="D63" s="15">
        <v>1058.5999999999999</v>
      </c>
      <c r="E63" s="15">
        <v>1048</v>
      </c>
      <c r="F63" s="15">
        <v>891.016177805133</v>
      </c>
      <c r="G63" s="15">
        <v>1005.84886610482</v>
      </c>
      <c r="H63" s="15">
        <v>114.832688299683</v>
      </c>
      <c r="I63" s="58">
        <v>3.7096437337999999E-2</v>
      </c>
      <c r="J63" s="58">
        <v>0.117850789166</v>
      </c>
      <c r="K63" s="58">
        <v>2.9642147604999999E-2</v>
      </c>
      <c r="L63" s="58">
        <v>0.11039649943300001</v>
      </c>
      <c r="M63" s="17">
        <f t="shared" si="0"/>
        <v>1</v>
      </c>
      <c r="N63" s="17">
        <f t="shared" si="1"/>
        <v>0</v>
      </c>
      <c r="O63" s="59"/>
      <c r="P63" s="12" t="s">
        <v>173</v>
      </c>
      <c r="Q63" s="10">
        <v>1422</v>
      </c>
    </row>
    <row r="64" spans="1:17" ht="13.5" thickBot="1">
      <c r="A64" s="12" t="s">
        <v>155</v>
      </c>
      <c r="B64" s="10">
        <v>13</v>
      </c>
      <c r="C64" s="15">
        <v>42491.8671875</v>
      </c>
      <c r="D64" s="15">
        <v>1095</v>
      </c>
      <c r="E64" s="15">
        <v>1082.0999999999999</v>
      </c>
      <c r="F64" s="15">
        <v>950.80379601293203</v>
      </c>
      <c r="G64" s="15">
        <v>956.479540097979</v>
      </c>
      <c r="H64" s="15">
        <v>5.6757440850460004</v>
      </c>
      <c r="I64" s="58">
        <v>9.7412419058999999E-2</v>
      </c>
      <c r="J64" s="58">
        <v>0.10140380027199999</v>
      </c>
      <c r="K64" s="58">
        <v>8.8340689101E-2</v>
      </c>
      <c r="L64" s="58">
        <v>9.2332070313999995E-2</v>
      </c>
      <c r="M64" s="17">
        <f t="shared" si="0"/>
        <v>1</v>
      </c>
      <c r="N64" s="17">
        <f t="shared" si="1"/>
        <v>0</v>
      </c>
      <c r="O64" s="59"/>
      <c r="P64" s="12" t="s">
        <v>174</v>
      </c>
      <c r="Q64" s="10">
        <v>1422</v>
      </c>
    </row>
    <row r="65" spans="1:17" ht="13.5" thickBot="1">
      <c r="A65" s="12" t="s">
        <v>155</v>
      </c>
      <c r="B65" s="10">
        <v>14</v>
      </c>
      <c r="C65" s="15">
        <v>43411.01171875</v>
      </c>
      <c r="D65" s="15">
        <v>1095.3</v>
      </c>
      <c r="E65" s="15">
        <v>1239.7</v>
      </c>
      <c r="F65" s="15">
        <v>916.66286576509503</v>
      </c>
      <c r="G65" s="15">
        <v>1076.2647014904001</v>
      </c>
      <c r="H65" s="15">
        <v>159.60183572530801</v>
      </c>
      <c r="I65" s="58">
        <v>1.3386285871000001E-2</v>
      </c>
      <c r="J65" s="58">
        <v>0.12562386373699999</v>
      </c>
      <c r="K65" s="58">
        <v>0.114933402608</v>
      </c>
      <c r="L65" s="58">
        <v>0.227170980474</v>
      </c>
      <c r="M65" s="17">
        <f t="shared" si="0"/>
        <v>1</v>
      </c>
      <c r="N65" s="17">
        <f t="shared" si="1"/>
        <v>0</v>
      </c>
      <c r="O65" s="59"/>
      <c r="P65" s="12" t="s">
        <v>175</v>
      </c>
      <c r="Q65" s="10">
        <v>1422</v>
      </c>
    </row>
    <row r="66" spans="1:17" ht="13.5" thickBot="1">
      <c r="A66" s="12" t="s">
        <v>155</v>
      </c>
      <c r="B66" s="10">
        <v>15</v>
      </c>
      <c r="C66" s="15">
        <v>43757.109375</v>
      </c>
      <c r="D66" s="15">
        <v>1104.9000000000001</v>
      </c>
      <c r="E66" s="15">
        <v>1238.2</v>
      </c>
      <c r="F66" s="15">
        <v>913.522484345512</v>
      </c>
      <c r="G66" s="15">
        <v>1059.93556217074</v>
      </c>
      <c r="H66" s="15">
        <v>146.41307782523199</v>
      </c>
      <c r="I66" s="58">
        <v>3.1620561061000002E-2</v>
      </c>
      <c r="J66" s="58">
        <v>0.13458334434200001</v>
      </c>
      <c r="K66" s="58">
        <v>0.12536177062500001</v>
      </c>
      <c r="L66" s="58">
        <v>0.22832455390600001</v>
      </c>
      <c r="M66" s="17">
        <f t="shared" si="0"/>
        <v>1</v>
      </c>
      <c r="N66" s="17">
        <f t="shared" si="1"/>
        <v>0</v>
      </c>
      <c r="O66" s="59"/>
      <c r="P66" s="12" t="s">
        <v>176</v>
      </c>
      <c r="Q66" s="10">
        <v>1422</v>
      </c>
    </row>
    <row r="67" spans="1:17" ht="13.5" thickBot="1">
      <c r="A67" s="12" t="s">
        <v>155</v>
      </c>
      <c r="B67" s="10">
        <v>16</v>
      </c>
      <c r="C67" s="15">
        <v>43844.42578125</v>
      </c>
      <c r="D67" s="15">
        <v>1101.4000000000001</v>
      </c>
      <c r="E67" s="15">
        <v>1241.9000000000001</v>
      </c>
      <c r="F67" s="15">
        <v>741.54975403777405</v>
      </c>
      <c r="G67" s="15">
        <v>831.47043998277604</v>
      </c>
      <c r="H67" s="15">
        <v>89.920685945002006</v>
      </c>
      <c r="I67" s="58">
        <v>0.18982388186800001</v>
      </c>
      <c r="J67" s="58">
        <v>0.25305924469899999</v>
      </c>
      <c r="K67" s="58">
        <v>0.28862838257099999</v>
      </c>
      <c r="L67" s="58">
        <v>0.35186374540199999</v>
      </c>
      <c r="M67" s="17">
        <f t="shared" si="0"/>
        <v>1</v>
      </c>
      <c r="N67" s="17">
        <f t="shared" si="1"/>
        <v>0</v>
      </c>
      <c r="O67" s="59"/>
      <c r="P67" s="12" t="s">
        <v>177</v>
      </c>
      <c r="Q67" s="10">
        <v>1422</v>
      </c>
    </row>
    <row r="68" spans="1:17" ht="13.5" thickBot="1">
      <c r="A68" s="12" t="s">
        <v>155</v>
      </c>
      <c r="B68" s="10">
        <v>17</v>
      </c>
      <c r="C68" s="15">
        <v>44040.3203125</v>
      </c>
      <c r="D68" s="15">
        <v>1091.5</v>
      </c>
      <c r="E68" s="15">
        <v>1233.4000000000001</v>
      </c>
      <c r="F68" s="15">
        <v>546.97289224443102</v>
      </c>
      <c r="G68" s="15">
        <v>658.96459407243503</v>
      </c>
      <c r="H68" s="15">
        <v>111.991701828004</v>
      </c>
      <c r="I68" s="58">
        <v>0.304173984477</v>
      </c>
      <c r="J68" s="58">
        <v>0.38293045552400001</v>
      </c>
      <c r="K68" s="58">
        <v>0.403963014013</v>
      </c>
      <c r="L68" s="58">
        <v>0.48271948506000001</v>
      </c>
      <c r="M68" s="17">
        <f t="shared" si="0"/>
        <v>1</v>
      </c>
      <c r="N68" s="17">
        <f t="shared" si="1"/>
        <v>0</v>
      </c>
      <c r="O68" s="59"/>
      <c r="P68" s="12" t="s">
        <v>178</v>
      </c>
      <c r="Q68" s="10">
        <v>1422</v>
      </c>
    </row>
    <row r="69" spans="1:17" ht="13.5" thickBot="1">
      <c r="A69" s="12" t="s">
        <v>155</v>
      </c>
      <c r="B69" s="10">
        <v>18</v>
      </c>
      <c r="C69" s="15">
        <v>43680.60546875</v>
      </c>
      <c r="D69" s="15">
        <v>1054.8</v>
      </c>
      <c r="E69" s="15">
        <v>1198.2</v>
      </c>
      <c r="F69" s="15">
        <v>373.70395059377802</v>
      </c>
      <c r="G69" s="15">
        <v>568.47700575264298</v>
      </c>
      <c r="H69" s="15">
        <v>194.77305515886499</v>
      </c>
      <c r="I69" s="58">
        <v>0.34199929271899998</v>
      </c>
      <c r="J69" s="58">
        <v>0.47897049887900001</v>
      </c>
      <c r="K69" s="58">
        <v>0.44284317457599998</v>
      </c>
      <c r="L69" s="58">
        <v>0.57981438073500002</v>
      </c>
      <c r="M69" s="17">
        <f t="shared" ref="M69:M132" si="2">IF(F69&gt;5,1,0)</f>
        <v>1</v>
      </c>
      <c r="N69" s="17">
        <f t="shared" ref="N69:N132" si="3">IF(G69&gt;E69,1,0)</f>
        <v>0</v>
      </c>
      <c r="O69" s="59"/>
      <c r="P69" s="12" t="s">
        <v>179</v>
      </c>
      <c r="Q69" s="10">
        <v>1422</v>
      </c>
    </row>
    <row r="70" spans="1:17" ht="13.5" thickBot="1">
      <c r="A70" s="12" t="s">
        <v>155</v>
      </c>
      <c r="B70" s="10">
        <v>19</v>
      </c>
      <c r="C70" s="15">
        <v>42827.96484375</v>
      </c>
      <c r="D70" s="15">
        <v>786.9</v>
      </c>
      <c r="E70" s="15">
        <v>783.9</v>
      </c>
      <c r="F70" s="15">
        <v>280.26354358062201</v>
      </c>
      <c r="G70" s="15">
        <v>417.52641927424497</v>
      </c>
      <c r="H70" s="15">
        <v>137.26287569362299</v>
      </c>
      <c r="I70" s="58">
        <v>0.25975638588299998</v>
      </c>
      <c r="J70" s="58">
        <v>0.35628442786100001</v>
      </c>
      <c r="K70" s="58">
        <v>0.25764668124099999</v>
      </c>
      <c r="L70" s="58">
        <v>0.35417472321999999</v>
      </c>
      <c r="M70" s="17">
        <f t="shared" si="2"/>
        <v>1</v>
      </c>
      <c r="N70" s="17">
        <f t="shared" si="3"/>
        <v>0</v>
      </c>
      <c r="O70" s="59"/>
      <c r="P70" s="12" t="s">
        <v>180</v>
      </c>
      <c r="Q70" s="10">
        <v>1422</v>
      </c>
    </row>
    <row r="71" spans="1:17" ht="13.5" thickBot="1">
      <c r="A71" s="12" t="s">
        <v>155</v>
      </c>
      <c r="B71" s="10">
        <v>20</v>
      </c>
      <c r="C71" s="15">
        <v>42233.5546875</v>
      </c>
      <c r="D71" s="15">
        <v>148.19999999999999</v>
      </c>
      <c r="E71" s="15">
        <v>144.19999999999999</v>
      </c>
      <c r="F71" s="15">
        <v>65.400528073611</v>
      </c>
      <c r="G71" s="15">
        <v>166.63563337510899</v>
      </c>
      <c r="H71" s="15">
        <v>101.235105301498</v>
      </c>
      <c r="I71" s="58">
        <v>1.2964580432E-2</v>
      </c>
      <c r="J71" s="58">
        <v>5.8227476740999998E-2</v>
      </c>
      <c r="K71" s="58">
        <v>1.5777519954000001E-2</v>
      </c>
      <c r="L71" s="58">
        <v>5.5414537218999999E-2</v>
      </c>
      <c r="M71" s="17">
        <f t="shared" si="2"/>
        <v>1</v>
      </c>
      <c r="N71" s="17">
        <f t="shared" si="3"/>
        <v>1</v>
      </c>
      <c r="O71" s="59"/>
      <c r="P71" s="12" t="s">
        <v>181</v>
      </c>
      <c r="Q71" s="10">
        <v>1422</v>
      </c>
    </row>
    <row r="72" spans="1:17" ht="13.5" thickBot="1">
      <c r="A72" s="12" t="s">
        <v>155</v>
      </c>
      <c r="B72" s="10">
        <v>21</v>
      </c>
      <c r="C72" s="15">
        <v>42662.26171875</v>
      </c>
      <c r="D72" s="15">
        <v>3.6</v>
      </c>
      <c r="E72" s="15">
        <v>2.7</v>
      </c>
      <c r="F72" s="15">
        <v>1.3222264664479999</v>
      </c>
      <c r="G72" s="15">
        <v>22.701535607640999</v>
      </c>
      <c r="H72" s="15">
        <v>21.379309141192</v>
      </c>
      <c r="I72" s="58">
        <v>1.3432866109E-2</v>
      </c>
      <c r="J72" s="58">
        <v>1.6018097979999999E-3</v>
      </c>
      <c r="K72" s="58">
        <v>1.4065777501E-2</v>
      </c>
      <c r="L72" s="58">
        <v>9.6889840600000005E-4</v>
      </c>
      <c r="M72" s="17">
        <f t="shared" si="2"/>
        <v>0</v>
      </c>
      <c r="N72" s="17">
        <f t="shared" si="3"/>
        <v>1</v>
      </c>
      <c r="O72" s="59"/>
      <c r="P72" s="12" t="s">
        <v>182</v>
      </c>
      <c r="Q72" s="10">
        <v>1422</v>
      </c>
    </row>
    <row r="73" spans="1:17" ht="13.5" thickBot="1">
      <c r="A73" s="12" t="s">
        <v>155</v>
      </c>
      <c r="B73" s="10">
        <v>22</v>
      </c>
      <c r="C73" s="15">
        <v>40954.40234375</v>
      </c>
      <c r="D73" s="15">
        <v>0</v>
      </c>
      <c r="E73" s="15">
        <v>0</v>
      </c>
      <c r="F73" s="15">
        <v>0</v>
      </c>
      <c r="G73" s="15">
        <v>0.99996948242100003</v>
      </c>
      <c r="H73" s="15">
        <v>0.99996948242100003</v>
      </c>
      <c r="I73" s="58">
        <v>7.0321341900000001E-4</v>
      </c>
      <c r="J73" s="58">
        <v>0</v>
      </c>
      <c r="K73" s="58">
        <v>7.0321341900000001E-4</v>
      </c>
      <c r="L73" s="58">
        <v>0</v>
      </c>
      <c r="M73" s="17">
        <f t="shared" si="2"/>
        <v>0</v>
      </c>
      <c r="N73" s="17">
        <f t="shared" si="3"/>
        <v>1</v>
      </c>
      <c r="O73" s="59"/>
    </row>
    <row r="74" spans="1:17" ht="13.5" thickBot="1">
      <c r="A74" s="12" t="s">
        <v>155</v>
      </c>
      <c r="B74" s="10">
        <v>23</v>
      </c>
      <c r="C74" s="15">
        <v>37836.20703125</v>
      </c>
      <c r="D74" s="15">
        <v>0</v>
      </c>
      <c r="E74" s="15">
        <v>0</v>
      </c>
      <c r="F74" s="15">
        <v>0</v>
      </c>
      <c r="G74" s="15">
        <v>0.99996948242100003</v>
      </c>
      <c r="H74" s="15">
        <v>0.99996948242100003</v>
      </c>
      <c r="I74" s="58">
        <v>7.0321341900000001E-4</v>
      </c>
      <c r="J74" s="58">
        <v>0</v>
      </c>
      <c r="K74" s="58">
        <v>7.0321341900000001E-4</v>
      </c>
      <c r="L74" s="58">
        <v>0</v>
      </c>
      <c r="M74" s="17">
        <f t="shared" si="2"/>
        <v>0</v>
      </c>
      <c r="N74" s="17">
        <f t="shared" si="3"/>
        <v>1</v>
      </c>
      <c r="O74" s="59"/>
    </row>
    <row r="75" spans="1:17" ht="13.5" thickBot="1">
      <c r="A75" s="12" t="s">
        <v>155</v>
      </c>
      <c r="B75" s="10">
        <v>24</v>
      </c>
      <c r="C75" s="15">
        <v>34395.06640625</v>
      </c>
      <c r="D75" s="15">
        <v>0</v>
      </c>
      <c r="E75" s="15">
        <v>0</v>
      </c>
      <c r="F75" s="15">
        <v>0</v>
      </c>
      <c r="G75" s="15">
        <v>0.99996948242100003</v>
      </c>
      <c r="H75" s="15">
        <v>0.99996948242100003</v>
      </c>
      <c r="I75" s="58">
        <v>7.0321341900000001E-4</v>
      </c>
      <c r="J75" s="58">
        <v>0</v>
      </c>
      <c r="K75" s="58">
        <v>7.0321341900000001E-4</v>
      </c>
      <c r="L75" s="58">
        <v>0</v>
      </c>
      <c r="M75" s="17">
        <f t="shared" si="2"/>
        <v>0</v>
      </c>
      <c r="N75" s="17">
        <f t="shared" si="3"/>
        <v>1</v>
      </c>
      <c r="O75" s="59"/>
    </row>
    <row r="76" spans="1:17" ht="13.5" thickBot="1">
      <c r="A76" s="12" t="s">
        <v>156</v>
      </c>
      <c r="B76" s="10">
        <v>1</v>
      </c>
      <c r="C76" s="15">
        <v>31601.416015625</v>
      </c>
      <c r="D76" s="15">
        <v>0</v>
      </c>
      <c r="E76" s="15">
        <v>0</v>
      </c>
      <c r="F76" s="15">
        <v>0</v>
      </c>
      <c r="G76" s="15">
        <v>0.99996948242100003</v>
      </c>
      <c r="H76" s="15">
        <v>0.99996948242100003</v>
      </c>
      <c r="I76" s="58">
        <v>7.0321341900000001E-4</v>
      </c>
      <c r="J76" s="58">
        <v>0</v>
      </c>
      <c r="K76" s="58">
        <v>7.0321341900000001E-4</v>
      </c>
      <c r="L76" s="58">
        <v>0</v>
      </c>
      <c r="M76" s="17">
        <f t="shared" si="2"/>
        <v>0</v>
      </c>
      <c r="N76" s="17">
        <f t="shared" si="3"/>
        <v>1</v>
      </c>
      <c r="O76" s="59"/>
    </row>
    <row r="77" spans="1:17" ht="13.5" thickBot="1">
      <c r="A77" s="12" t="s">
        <v>156</v>
      </c>
      <c r="B77" s="10">
        <v>2</v>
      </c>
      <c r="C77" s="15">
        <v>30129.484375</v>
      </c>
      <c r="D77" s="15">
        <v>0</v>
      </c>
      <c r="E77" s="15">
        <v>0</v>
      </c>
      <c r="F77" s="15">
        <v>0</v>
      </c>
      <c r="G77" s="15">
        <v>0.99996948242100003</v>
      </c>
      <c r="H77" s="15">
        <v>0.99996948242100003</v>
      </c>
      <c r="I77" s="58">
        <v>7.0321341900000001E-4</v>
      </c>
      <c r="J77" s="58">
        <v>0</v>
      </c>
      <c r="K77" s="58">
        <v>7.0321341900000001E-4</v>
      </c>
      <c r="L77" s="58">
        <v>0</v>
      </c>
      <c r="M77" s="17">
        <f t="shared" si="2"/>
        <v>0</v>
      </c>
      <c r="N77" s="17">
        <f t="shared" si="3"/>
        <v>1</v>
      </c>
      <c r="O77" s="59"/>
    </row>
    <row r="78" spans="1:17" ht="13.5" thickBot="1">
      <c r="A78" s="12" t="s">
        <v>156</v>
      </c>
      <c r="B78" s="10">
        <v>3</v>
      </c>
      <c r="C78" s="15">
        <v>29203.32421875</v>
      </c>
      <c r="D78" s="15">
        <v>0</v>
      </c>
      <c r="E78" s="15">
        <v>0</v>
      </c>
      <c r="F78" s="15">
        <v>0</v>
      </c>
      <c r="G78" s="15">
        <v>0.75886572943700004</v>
      </c>
      <c r="H78" s="15">
        <v>0.75886572943700004</v>
      </c>
      <c r="I78" s="58">
        <v>5.3366085E-4</v>
      </c>
      <c r="J78" s="58">
        <v>0</v>
      </c>
      <c r="K78" s="58">
        <v>5.3366085E-4</v>
      </c>
      <c r="L78" s="58">
        <v>0</v>
      </c>
      <c r="M78" s="17">
        <f t="shared" si="2"/>
        <v>0</v>
      </c>
      <c r="N78" s="17">
        <f t="shared" si="3"/>
        <v>1</v>
      </c>
      <c r="O78" s="59"/>
    </row>
    <row r="79" spans="1:17" ht="13.5" thickBot="1">
      <c r="A79" s="12" t="s">
        <v>156</v>
      </c>
      <c r="B79" s="10">
        <v>4</v>
      </c>
      <c r="C79" s="15">
        <v>28855.146484375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58">
        <v>0</v>
      </c>
      <c r="J79" s="58">
        <v>0</v>
      </c>
      <c r="K79" s="58">
        <v>0</v>
      </c>
      <c r="L79" s="58">
        <v>0</v>
      </c>
      <c r="M79" s="17">
        <f t="shared" si="2"/>
        <v>0</v>
      </c>
      <c r="N79" s="17">
        <f t="shared" si="3"/>
        <v>0</v>
      </c>
      <c r="O79" s="59"/>
    </row>
    <row r="80" spans="1:17" ht="13.5" thickBot="1">
      <c r="A80" s="12" t="s">
        <v>156</v>
      </c>
      <c r="B80" s="10">
        <v>5</v>
      </c>
      <c r="C80" s="15">
        <v>29257.671875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58">
        <v>0</v>
      </c>
      <c r="J80" s="58">
        <v>0</v>
      </c>
      <c r="K80" s="58">
        <v>0</v>
      </c>
      <c r="L80" s="58">
        <v>0</v>
      </c>
      <c r="M80" s="17">
        <f t="shared" si="2"/>
        <v>0</v>
      </c>
      <c r="N80" s="17">
        <f t="shared" si="3"/>
        <v>0</v>
      </c>
      <c r="O80" s="59"/>
    </row>
    <row r="81" spans="1:15" ht="13.5" thickBot="1">
      <c r="A81" s="12" t="s">
        <v>156</v>
      </c>
      <c r="B81" s="10">
        <v>6</v>
      </c>
      <c r="C81" s="15">
        <v>31353.27734375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58">
        <v>0</v>
      </c>
      <c r="J81" s="58">
        <v>0</v>
      </c>
      <c r="K81" s="58">
        <v>0</v>
      </c>
      <c r="L81" s="58">
        <v>0</v>
      </c>
      <c r="M81" s="17">
        <f t="shared" si="2"/>
        <v>0</v>
      </c>
      <c r="N81" s="17">
        <f t="shared" si="3"/>
        <v>0</v>
      </c>
      <c r="O81" s="59"/>
    </row>
    <row r="82" spans="1:15" ht="13.5" thickBot="1">
      <c r="A82" s="12" t="s">
        <v>156</v>
      </c>
      <c r="B82" s="10">
        <v>7</v>
      </c>
      <c r="C82" s="15">
        <v>35211.46875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58">
        <v>0</v>
      </c>
      <c r="J82" s="58">
        <v>0</v>
      </c>
      <c r="K82" s="58">
        <v>0</v>
      </c>
      <c r="L82" s="58">
        <v>0</v>
      </c>
      <c r="M82" s="17">
        <f t="shared" si="2"/>
        <v>0</v>
      </c>
      <c r="N82" s="17">
        <f t="shared" si="3"/>
        <v>0</v>
      </c>
      <c r="O82" s="59"/>
    </row>
    <row r="83" spans="1:15" ht="13.5" thickBot="1">
      <c r="A83" s="12" t="s">
        <v>156</v>
      </c>
      <c r="B83" s="10">
        <v>8</v>
      </c>
      <c r="C83" s="15">
        <v>36900.99609375</v>
      </c>
      <c r="D83" s="15">
        <v>27.2</v>
      </c>
      <c r="E83" s="15">
        <v>18.600000000000001</v>
      </c>
      <c r="F83" s="15">
        <v>10.332289645052001</v>
      </c>
      <c r="G83" s="15">
        <v>10.332289645052001</v>
      </c>
      <c r="H83" s="15">
        <v>0</v>
      </c>
      <c r="I83" s="58">
        <v>1.1861962274E-2</v>
      </c>
      <c r="J83" s="58">
        <v>1.1861962274E-2</v>
      </c>
      <c r="K83" s="58">
        <v>5.8141423029999997E-3</v>
      </c>
      <c r="L83" s="58">
        <v>5.8141423029999997E-3</v>
      </c>
      <c r="M83" s="17">
        <f t="shared" si="2"/>
        <v>1</v>
      </c>
      <c r="N83" s="17">
        <f t="shared" si="3"/>
        <v>0</v>
      </c>
      <c r="O83" s="59"/>
    </row>
    <row r="84" spans="1:15" ht="13.5" thickBot="1">
      <c r="A84" s="12" t="s">
        <v>156</v>
      </c>
      <c r="B84" s="10">
        <v>9</v>
      </c>
      <c r="C84" s="15">
        <v>36615.6796875</v>
      </c>
      <c r="D84" s="15">
        <v>370.1</v>
      </c>
      <c r="E84" s="15">
        <v>366.1</v>
      </c>
      <c r="F84" s="15">
        <v>344.20336853187899</v>
      </c>
      <c r="G84" s="15">
        <v>344.20336853187899</v>
      </c>
      <c r="H84" s="15">
        <v>0</v>
      </c>
      <c r="I84" s="58">
        <v>1.8211414533999999E-2</v>
      </c>
      <c r="J84" s="58">
        <v>1.8211414533999999E-2</v>
      </c>
      <c r="K84" s="58">
        <v>1.5398475012E-2</v>
      </c>
      <c r="L84" s="58">
        <v>1.5398475012E-2</v>
      </c>
      <c r="M84" s="17">
        <f t="shared" si="2"/>
        <v>1</v>
      </c>
      <c r="N84" s="17">
        <f t="shared" si="3"/>
        <v>0</v>
      </c>
      <c r="O84" s="59"/>
    </row>
    <row r="85" spans="1:15" ht="13.5" thickBot="1">
      <c r="A85" s="12" t="s">
        <v>156</v>
      </c>
      <c r="B85" s="10">
        <v>10</v>
      </c>
      <c r="C85" s="15">
        <v>36462.43359375</v>
      </c>
      <c r="D85" s="15">
        <v>943</v>
      </c>
      <c r="E85" s="15">
        <v>945.4</v>
      </c>
      <c r="F85" s="15">
        <v>902.32478287922004</v>
      </c>
      <c r="G85" s="15">
        <v>937.84904125014896</v>
      </c>
      <c r="H85" s="15">
        <v>35.524258370928997</v>
      </c>
      <c r="I85" s="58">
        <v>3.6223338600000002E-3</v>
      </c>
      <c r="J85" s="58">
        <v>2.8604231449000001E-2</v>
      </c>
      <c r="K85" s="58">
        <v>5.3100975729999996E-3</v>
      </c>
      <c r="L85" s="58">
        <v>3.0291995161999999E-2</v>
      </c>
      <c r="M85" s="17">
        <f t="shared" si="2"/>
        <v>1</v>
      </c>
      <c r="N85" s="17">
        <f t="shared" si="3"/>
        <v>0</v>
      </c>
      <c r="O85" s="59"/>
    </row>
    <row r="86" spans="1:15" ht="13.5" thickBot="1">
      <c r="A86" s="12" t="s">
        <v>156</v>
      </c>
      <c r="B86" s="10">
        <v>11</v>
      </c>
      <c r="C86" s="15">
        <v>36426.19140625</v>
      </c>
      <c r="D86" s="15">
        <v>1091.2</v>
      </c>
      <c r="E86" s="15">
        <v>1082.4000000000001</v>
      </c>
      <c r="F86" s="15">
        <v>988.37258607359195</v>
      </c>
      <c r="G86" s="15">
        <v>1052.58803254843</v>
      </c>
      <c r="H86" s="15">
        <v>64.215446474833001</v>
      </c>
      <c r="I86" s="58">
        <v>2.7153282314E-2</v>
      </c>
      <c r="J86" s="58">
        <v>7.2311824139000003E-2</v>
      </c>
      <c r="K86" s="58">
        <v>2.0964815365999999E-2</v>
      </c>
      <c r="L86" s="58">
        <v>6.6123357191000001E-2</v>
      </c>
      <c r="M86" s="17">
        <f t="shared" si="2"/>
        <v>1</v>
      </c>
      <c r="N86" s="17">
        <f t="shared" si="3"/>
        <v>0</v>
      </c>
      <c r="O86" s="59"/>
    </row>
    <row r="87" spans="1:15" ht="13.5" thickBot="1">
      <c r="A87" s="12" t="s">
        <v>156</v>
      </c>
      <c r="B87" s="10">
        <v>12</v>
      </c>
      <c r="C87" s="15">
        <v>36109.90625</v>
      </c>
      <c r="D87" s="15">
        <v>1098.5999999999999</v>
      </c>
      <c r="E87" s="15">
        <v>1098.4000000000001</v>
      </c>
      <c r="F87" s="15">
        <v>1054.7330802706999</v>
      </c>
      <c r="G87" s="15">
        <v>1133.7799397203701</v>
      </c>
      <c r="H87" s="15">
        <v>79.046859449661</v>
      </c>
      <c r="I87" s="58">
        <v>2.4739760703000001E-2</v>
      </c>
      <c r="J87" s="58">
        <v>3.0848748051000002E-2</v>
      </c>
      <c r="K87" s="58">
        <v>2.4880407678999999E-2</v>
      </c>
      <c r="L87" s="58">
        <v>3.0708101075000001E-2</v>
      </c>
      <c r="M87" s="17">
        <f t="shared" si="2"/>
        <v>1</v>
      </c>
      <c r="N87" s="17">
        <f t="shared" si="3"/>
        <v>1</v>
      </c>
      <c r="O87" s="59"/>
    </row>
    <row r="88" spans="1:15" ht="13.5" thickBot="1">
      <c r="A88" s="12" t="s">
        <v>156</v>
      </c>
      <c r="B88" s="10">
        <v>13</v>
      </c>
      <c r="C88" s="15">
        <v>35763.94921875</v>
      </c>
      <c r="D88" s="15">
        <v>1123.2</v>
      </c>
      <c r="E88" s="15">
        <v>1118.7</v>
      </c>
      <c r="F88" s="15">
        <v>1004.85632368778</v>
      </c>
      <c r="G88" s="15">
        <v>1058.0980785588699</v>
      </c>
      <c r="H88" s="15">
        <v>53.241754871093001</v>
      </c>
      <c r="I88" s="58">
        <v>4.5781941941E-2</v>
      </c>
      <c r="J88" s="58">
        <v>8.3223401062999997E-2</v>
      </c>
      <c r="K88" s="58">
        <v>4.2617384979E-2</v>
      </c>
      <c r="L88" s="58">
        <v>8.0058844101000004E-2</v>
      </c>
      <c r="M88" s="17">
        <f t="shared" si="2"/>
        <v>1</v>
      </c>
      <c r="N88" s="17">
        <f t="shared" si="3"/>
        <v>0</v>
      </c>
      <c r="O88" s="59"/>
    </row>
    <row r="89" spans="1:15" ht="13.5" thickBot="1">
      <c r="A89" s="12" t="s">
        <v>156</v>
      </c>
      <c r="B89" s="10">
        <v>14</v>
      </c>
      <c r="C89" s="15">
        <v>35643.28125</v>
      </c>
      <c r="D89" s="15">
        <v>1153.5999999999999</v>
      </c>
      <c r="E89" s="15">
        <v>1150.0999999999999</v>
      </c>
      <c r="F89" s="15">
        <v>1035.18139736579</v>
      </c>
      <c r="G89" s="15">
        <v>1084.4486624010699</v>
      </c>
      <c r="H89" s="15">
        <v>49.267265035278001</v>
      </c>
      <c r="I89" s="58">
        <v>4.8629632628999997E-2</v>
      </c>
      <c r="J89" s="58">
        <v>8.3276091866000004E-2</v>
      </c>
      <c r="K89" s="58">
        <v>4.6168310546999998E-2</v>
      </c>
      <c r="L89" s="58">
        <v>8.0814769783999998E-2</v>
      </c>
      <c r="M89" s="17">
        <f t="shared" si="2"/>
        <v>1</v>
      </c>
      <c r="N89" s="17">
        <f t="shared" si="3"/>
        <v>0</v>
      </c>
      <c r="O89" s="59"/>
    </row>
    <row r="90" spans="1:15" ht="13.5" thickBot="1">
      <c r="A90" s="12" t="s">
        <v>156</v>
      </c>
      <c r="B90" s="10">
        <v>15</v>
      </c>
      <c r="C90" s="15">
        <v>35600.2421875</v>
      </c>
      <c r="D90" s="15">
        <v>1146.0999999999999</v>
      </c>
      <c r="E90" s="15">
        <v>1141.7</v>
      </c>
      <c r="F90" s="15">
        <v>1079.2809807270801</v>
      </c>
      <c r="G90" s="15">
        <v>1145.37301756437</v>
      </c>
      <c r="H90" s="15">
        <v>66.092036837289001</v>
      </c>
      <c r="I90" s="58">
        <v>5.1123940600000003E-4</v>
      </c>
      <c r="J90" s="58">
        <v>4.6989465029999997E-2</v>
      </c>
      <c r="K90" s="58">
        <v>2.5829940670000001E-3</v>
      </c>
      <c r="L90" s="58">
        <v>4.3895231556000003E-2</v>
      </c>
      <c r="M90" s="17">
        <f t="shared" si="2"/>
        <v>1</v>
      </c>
      <c r="N90" s="17">
        <f t="shared" si="3"/>
        <v>1</v>
      </c>
      <c r="O90" s="59"/>
    </row>
    <row r="91" spans="1:15" ht="13.5" thickBot="1">
      <c r="A91" s="12" t="s">
        <v>156</v>
      </c>
      <c r="B91" s="10">
        <v>16</v>
      </c>
      <c r="C91" s="15">
        <v>35634.26171875</v>
      </c>
      <c r="D91" s="15">
        <v>1151.9000000000001</v>
      </c>
      <c r="E91" s="15">
        <v>1143.5999999999999</v>
      </c>
      <c r="F91" s="15">
        <v>1070.4732917271001</v>
      </c>
      <c r="G91" s="15">
        <v>1149.3562435661399</v>
      </c>
      <c r="H91" s="15">
        <v>78.882951839035996</v>
      </c>
      <c r="I91" s="58">
        <v>1.788858251E-3</v>
      </c>
      <c r="J91" s="58">
        <v>5.7262101457000003E-2</v>
      </c>
      <c r="K91" s="58">
        <v>4.0479912559999998E-3</v>
      </c>
      <c r="L91" s="58">
        <v>5.1425251949000002E-2</v>
      </c>
      <c r="M91" s="17">
        <f t="shared" si="2"/>
        <v>1</v>
      </c>
      <c r="N91" s="17">
        <f t="shared" si="3"/>
        <v>1</v>
      </c>
      <c r="O91" s="59"/>
    </row>
    <row r="92" spans="1:15" ht="13.5" thickBot="1">
      <c r="A92" s="12" t="s">
        <v>156</v>
      </c>
      <c r="B92" s="10">
        <v>17</v>
      </c>
      <c r="C92" s="15">
        <v>36023.65625</v>
      </c>
      <c r="D92" s="15">
        <v>1163.7</v>
      </c>
      <c r="E92" s="15">
        <v>1155.5999999999999</v>
      </c>
      <c r="F92" s="15">
        <v>1066.3890870298401</v>
      </c>
      <c r="G92" s="15">
        <v>1141.2371239198601</v>
      </c>
      <c r="H92" s="15">
        <v>74.848036890013006</v>
      </c>
      <c r="I92" s="58">
        <v>1.5796677974000001E-2</v>
      </c>
      <c r="J92" s="58">
        <v>6.8432428249000005E-2</v>
      </c>
      <c r="K92" s="58">
        <v>1.0100475443000001E-2</v>
      </c>
      <c r="L92" s="58">
        <v>6.2736225716999994E-2</v>
      </c>
      <c r="M92" s="17">
        <f t="shared" si="2"/>
        <v>1</v>
      </c>
      <c r="N92" s="17">
        <f t="shared" si="3"/>
        <v>0</v>
      </c>
      <c r="O92" s="59"/>
    </row>
    <row r="93" spans="1:15" ht="13.5" thickBot="1">
      <c r="A93" s="12" t="s">
        <v>156</v>
      </c>
      <c r="B93" s="10">
        <v>18</v>
      </c>
      <c r="C93" s="15">
        <v>36220.62890625</v>
      </c>
      <c r="D93" s="15">
        <v>1133.5999999999999</v>
      </c>
      <c r="E93" s="15">
        <v>1125.3</v>
      </c>
      <c r="F93" s="15">
        <v>1047.34050977676</v>
      </c>
      <c r="G93" s="15">
        <v>1101.55898977331</v>
      </c>
      <c r="H93" s="15">
        <v>54.218479996554997</v>
      </c>
      <c r="I93" s="58">
        <v>2.2532355996000002E-2</v>
      </c>
      <c r="J93" s="58">
        <v>6.0660682293999998E-2</v>
      </c>
      <c r="K93" s="58">
        <v>1.6695506488E-2</v>
      </c>
      <c r="L93" s="58">
        <v>5.4823832787000003E-2</v>
      </c>
      <c r="M93" s="17">
        <f t="shared" si="2"/>
        <v>1</v>
      </c>
      <c r="N93" s="17">
        <f t="shared" si="3"/>
        <v>0</v>
      </c>
      <c r="O93" s="59"/>
    </row>
    <row r="94" spans="1:15" ht="13.5" thickBot="1">
      <c r="A94" s="12" t="s">
        <v>156</v>
      </c>
      <c r="B94" s="10">
        <v>19</v>
      </c>
      <c r="C94" s="15">
        <v>36204.625</v>
      </c>
      <c r="D94" s="15">
        <v>859.5</v>
      </c>
      <c r="E94" s="15">
        <v>854.2</v>
      </c>
      <c r="F94" s="15">
        <v>811.63888556366999</v>
      </c>
      <c r="G94" s="15">
        <v>838.95597178803496</v>
      </c>
      <c r="H94" s="15">
        <v>27.317086224364999</v>
      </c>
      <c r="I94" s="58">
        <v>1.4447277223E-2</v>
      </c>
      <c r="J94" s="58">
        <v>3.3657605088000003E-2</v>
      </c>
      <c r="K94" s="58">
        <v>1.0720132356999999E-2</v>
      </c>
      <c r="L94" s="58">
        <v>2.9930460222000001E-2</v>
      </c>
      <c r="M94" s="17">
        <f t="shared" si="2"/>
        <v>1</v>
      </c>
      <c r="N94" s="17">
        <f t="shared" si="3"/>
        <v>0</v>
      </c>
      <c r="O94" s="59"/>
    </row>
    <row r="95" spans="1:15" ht="13.5" thickBot="1">
      <c r="A95" s="12" t="s">
        <v>156</v>
      </c>
      <c r="B95" s="10">
        <v>20</v>
      </c>
      <c r="C95" s="15">
        <v>36308.71875</v>
      </c>
      <c r="D95" s="15">
        <v>169.1</v>
      </c>
      <c r="E95" s="15">
        <v>164.1</v>
      </c>
      <c r="F95" s="15">
        <v>198.51723143617201</v>
      </c>
      <c r="G95" s="15">
        <v>199.72999263093399</v>
      </c>
      <c r="H95" s="15">
        <v>1.212761194761</v>
      </c>
      <c r="I95" s="58">
        <v>2.1540079205999998E-2</v>
      </c>
      <c r="J95" s="58">
        <v>2.0687223232E-2</v>
      </c>
      <c r="K95" s="58">
        <v>2.5056253608000002E-2</v>
      </c>
      <c r="L95" s="58">
        <v>2.4203397634E-2</v>
      </c>
      <c r="M95" s="17">
        <f t="shared" si="2"/>
        <v>1</v>
      </c>
      <c r="N95" s="17">
        <f t="shared" si="3"/>
        <v>1</v>
      </c>
      <c r="O95" s="59"/>
    </row>
    <row r="96" spans="1:15" ht="13.5" thickBot="1">
      <c r="A96" s="12" t="s">
        <v>156</v>
      </c>
      <c r="B96" s="10">
        <v>21</v>
      </c>
      <c r="C96" s="15">
        <v>37621.62109375</v>
      </c>
      <c r="D96" s="15">
        <v>4</v>
      </c>
      <c r="E96" s="15">
        <v>3.6</v>
      </c>
      <c r="F96" s="15">
        <v>1.460193705175</v>
      </c>
      <c r="G96" s="15">
        <v>2.7601539607980001</v>
      </c>
      <c r="H96" s="15">
        <v>1.299960255622</v>
      </c>
      <c r="I96" s="58">
        <v>8.7190298100000001E-4</v>
      </c>
      <c r="J96" s="58">
        <v>1.786080376E-3</v>
      </c>
      <c r="K96" s="58">
        <v>5.9060902799999997E-4</v>
      </c>
      <c r="L96" s="58">
        <v>1.504786423E-3</v>
      </c>
      <c r="M96" s="17">
        <f t="shared" si="2"/>
        <v>0</v>
      </c>
      <c r="N96" s="17">
        <f t="shared" si="3"/>
        <v>0</v>
      </c>
      <c r="O96" s="59"/>
    </row>
    <row r="97" spans="1:15" ht="13.5" thickBot="1">
      <c r="A97" s="12" t="s">
        <v>156</v>
      </c>
      <c r="B97" s="10">
        <v>22</v>
      </c>
      <c r="C97" s="15">
        <v>36941.4453125</v>
      </c>
      <c r="D97" s="15">
        <v>0</v>
      </c>
      <c r="E97" s="15">
        <v>0</v>
      </c>
      <c r="F97" s="15">
        <v>0</v>
      </c>
      <c r="G97" s="15">
        <v>1.016857799953</v>
      </c>
      <c r="H97" s="15">
        <v>1.016857799953</v>
      </c>
      <c r="I97" s="58">
        <v>7.1508987300000001E-4</v>
      </c>
      <c r="J97" s="58">
        <v>0</v>
      </c>
      <c r="K97" s="58">
        <v>7.1508987300000001E-4</v>
      </c>
      <c r="L97" s="58">
        <v>0</v>
      </c>
      <c r="M97" s="17">
        <f t="shared" si="2"/>
        <v>0</v>
      </c>
      <c r="N97" s="17">
        <f t="shared" si="3"/>
        <v>1</v>
      </c>
      <c r="O97" s="59"/>
    </row>
    <row r="98" spans="1:15" ht="13.5" thickBot="1">
      <c r="A98" s="12" t="s">
        <v>156</v>
      </c>
      <c r="B98" s="10">
        <v>23</v>
      </c>
      <c r="C98" s="15">
        <v>34634.59765625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58">
        <v>0</v>
      </c>
      <c r="J98" s="58">
        <v>0</v>
      </c>
      <c r="K98" s="58">
        <v>0</v>
      </c>
      <c r="L98" s="58">
        <v>0</v>
      </c>
      <c r="M98" s="17">
        <f t="shared" si="2"/>
        <v>0</v>
      </c>
      <c r="N98" s="17">
        <f t="shared" si="3"/>
        <v>0</v>
      </c>
      <c r="O98" s="59"/>
    </row>
    <row r="99" spans="1:15" ht="13.5" thickBot="1">
      <c r="A99" s="12" t="s">
        <v>156</v>
      </c>
      <c r="B99" s="10">
        <v>24</v>
      </c>
      <c r="C99" s="15">
        <v>32014.18359375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58">
        <v>0</v>
      </c>
      <c r="J99" s="58">
        <v>0</v>
      </c>
      <c r="K99" s="58">
        <v>0</v>
      </c>
      <c r="L99" s="58">
        <v>0</v>
      </c>
      <c r="M99" s="17">
        <f t="shared" si="2"/>
        <v>0</v>
      </c>
      <c r="N99" s="17">
        <f t="shared" si="3"/>
        <v>0</v>
      </c>
      <c r="O99" s="59"/>
    </row>
    <row r="100" spans="1:15" ht="13.5" thickBot="1">
      <c r="A100" s="12" t="s">
        <v>157</v>
      </c>
      <c r="B100" s="10">
        <v>1</v>
      </c>
      <c r="C100" s="15">
        <v>30219.59375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58">
        <v>0</v>
      </c>
      <c r="J100" s="58">
        <v>0</v>
      </c>
      <c r="K100" s="58">
        <v>0</v>
      </c>
      <c r="L100" s="58">
        <v>0</v>
      </c>
      <c r="M100" s="17">
        <f t="shared" si="2"/>
        <v>0</v>
      </c>
      <c r="N100" s="17">
        <f t="shared" si="3"/>
        <v>0</v>
      </c>
      <c r="O100" s="59"/>
    </row>
    <row r="101" spans="1:15" ht="13.5" thickBot="1">
      <c r="A101" s="12" t="s">
        <v>157</v>
      </c>
      <c r="B101" s="10">
        <v>2</v>
      </c>
      <c r="C101" s="15">
        <v>29323.76953125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58">
        <v>0</v>
      </c>
      <c r="J101" s="58">
        <v>0</v>
      </c>
      <c r="K101" s="58">
        <v>0</v>
      </c>
      <c r="L101" s="58">
        <v>0</v>
      </c>
      <c r="M101" s="17">
        <f t="shared" si="2"/>
        <v>0</v>
      </c>
      <c r="N101" s="17">
        <f t="shared" si="3"/>
        <v>0</v>
      </c>
      <c r="O101" s="59"/>
    </row>
    <row r="102" spans="1:15" ht="13.5" thickBot="1">
      <c r="A102" s="12" t="s">
        <v>157</v>
      </c>
      <c r="B102" s="10">
        <v>3</v>
      </c>
      <c r="C102" s="15">
        <v>28813.98046875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58">
        <v>0</v>
      </c>
      <c r="J102" s="58">
        <v>0</v>
      </c>
      <c r="K102" s="58">
        <v>0</v>
      </c>
      <c r="L102" s="58">
        <v>0</v>
      </c>
      <c r="M102" s="17">
        <f t="shared" si="2"/>
        <v>0</v>
      </c>
      <c r="N102" s="17">
        <f t="shared" si="3"/>
        <v>0</v>
      </c>
      <c r="O102" s="59"/>
    </row>
    <row r="103" spans="1:15" ht="13.5" thickBot="1">
      <c r="A103" s="12" t="s">
        <v>157</v>
      </c>
      <c r="B103" s="10">
        <v>4</v>
      </c>
      <c r="C103" s="15">
        <v>28851.80078125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58">
        <v>0</v>
      </c>
      <c r="J103" s="58">
        <v>0</v>
      </c>
      <c r="K103" s="58">
        <v>0</v>
      </c>
      <c r="L103" s="58">
        <v>0</v>
      </c>
      <c r="M103" s="17">
        <f t="shared" si="2"/>
        <v>0</v>
      </c>
      <c r="N103" s="17">
        <f t="shared" si="3"/>
        <v>0</v>
      </c>
      <c r="O103" s="59"/>
    </row>
    <row r="104" spans="1:15" ht="13.5" thickBot="1">
      <c r="A104" s="12" t="s">
        <v>157</v>
      </c>
      <c r="B104" s="10">
        <v>5</v>
      </c>
      <c r="C104" s="15">
        <v>29451.76171875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58">
        <v>0</v>
      </c>
      <c r="J104" s="58">
        <v>0</v>
      </c>
      <c r="K104" s="58">
        <v>0</v>
      </c>
      <c r="L104" s="58">
        <v>0</v>
      </c>
      <c r="M104" s="17">
        <f t="shared" si="2"/>
        <v>0</v>
      </c>
      <c r="N104" s="17">
        <f t="shared" si="3"/>
        <v>0</v>
      </c>
      <c r="O104" s="59"/>
    </row>
    <row r="105" spans="1:15" ht="13.5" thickBot="1">
      <c r="A105" s="12" t="s">
        <v>157</v>
      </c>
      <c r="B105" s="10">
        <v>6</v>
      </c>
      <c r="C105" s="15">
        <v>31419.990234375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58">
        <v>0</v>
      </c>
      <c r="J105" s="58">
        <v>0</v>
      </c>
      <c r="K105" s="58">
        <v>0</v>
      </c>
      <c r="L105" s="58">
        <v>0</v>
      </c>
      <c r="M105" s="17">
        <f t="shared" si="2"/>
        <v>0</v>
      </c>
      <c r="N105" s="17">
        <f t="shared" si="3"/>
        <v>0</v>
      </c>
      <c r="O105" s="59"/>
    </row>
    <row r="106" spans="1:15" ht="13.5" thickBot="1">
      <c r="A106" s="12" t="s">
        <v>157</v>
      </c>
      <c r="B106" s="10">
        <v>7</v>
      </c>
      <c r="C106" s="15">
        <v>35051.84375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58">
        <v>0</v>
      </c>
      <c r="J106" s="58">
        <v>0</v>
      </c>
      <c r="K106" s="58">
        <v>0</v>
      </c>
      <c r="L106" s="58">
        <v>0</v>
      </c>
      <c r="M106" s="17">
        <f t="shared" si="2"/>
        <v>0</v>
      </c>
      <c r="N106" s="17">
        <f t="shared" si="3"/>
        <v>0</v>
      </c>
      <c r="O106" s="59"/>
    </row>
    <row r="107" spans="1:15" ht="13.5" thickBot="1">
      <c r="A107" s="12" t="s">
        <v>157</v>
      </c>
      <c r="B107" s="10">
        <v>8</v>
      </c>
      <c r="C107" s="15">
        <v>36465.91015625</v>
      </c>
      <c r="D107" s="15">
        <v>24.5</v>
      </c>
      <c r="E107" s="15">
        <v>18</v>
      </c>
      <c r="F107" s="15">
        <v>8.4274605752660001</v>
      </c>
      <c r="G107" s="15">
        <v>8.4340159308799993</v>
      </c>
      <c r="H107" s="15">
        <v>6.5553556130000003E-3</v>
      </c>
      <c r="I107" s="58">
        <v>1.1298160386000001E-2</v>
      </c>
      <c r="J107" s="58">
        <v>1.1302770340000001E-2</v>
      </c>
      <c r="K107" s="58">
        <v>6.7271336630000001E-3</v>
      </c>
      <c r="L107" s="58">
        <v>6.7317436169999998E-3</v>
      </c>
      <c r="M107" s="17">
        <f t="shared" si="2"/>
        <v>1</v>
      </c>
      <c r="N107" s="17">
        <f t="shared" si="3"/>
        <v>0</v>
      </c>
      <c r="O107" s="59"/>
    </row>
    <row r="108" spans="1:15" ht="13.5" thickBot="1">
      <c r="A108" s="12" t="s">
        <v>157</v>
      </c>
      <c r="B108" s="10">
        <v>9</v>
      </c>
      <c r="C108" s="15">
        <v>36201.85546875</v>
      </c>
      <c r="D108" s="15">
        <v>330.9</v>
      </c>
      <c r="E108" s="15">
        <v>306.3</v>
      </c>
      <c r="F108" s="15">
        <v>321.15317349930598</v>
      </c>
      <c r="G108" s="15">
        <v>322.53513130121797</v>
      </c>
      <c r="H108" s="15">
        <v>1.3819578019109999</v>
      </c>
      <c r="I108" s="58">
        <v>5.8824674390000001E-3</v>
      </c>
      <c r="J108" s="58">
        <v>6.8543083680000002E-3</v>
      </c>
      <c r="K108" s="58">
        <v>1.1417110619E-2</v>
      </c>
      <c r="L108" s="58">
        <v>1.044526969E-2</v>
      </c>
      <c r="M108" s="17">
        <f t="shared" si="2"/>
        <v>1</v>
      </c>
      <c r="N108" s="17">
        <f t="shared" si="3"/>
        <v>1</v>
      </c>
      <c r="O108" s="59"/>
    </row>
    <row r="109" spans="1:15" ht="13.5" thickBot="1">
      <c r="A109" s="12" t="s">
        <v>157</v>
      </c>
      <c r="B109" s="10">
        <v>10</v>
      </c>
      <c r="C109" s="15">
        <v>36518.44140625</v>
      </c>
      <c r="D109" s="15">
        <v>882.4</v>
      </c>
      <c r="E109" s="15">
        <v>856.2</v>
      </c>
      <c r="F109" s="15">
        <v>853.98946358441401</v>
      </c>
      <c r="G109" s="15">
        <v>894.134637683763</v>
      </c>
      <c r="H109" s="15">
        <v>40.145174099348999</v>
      </c>
      <c r="I109" s="58">
        <v>8.2522065279999994E-3</v>
      </c>
      <c r="J109" s="58">
        <v>1.9979280179000001E-2</v>
      </c>
      <c r="K109" s="58">
        <v>2.6676960396E-2</v>
      </c>
      <c r="L109" s="58">
        <v>1.5545263109999999E-3</v>
      </c>
      <c r="M109" s="17">
        <f t="shared" si="2"/>
        <v>1</v>
      </c>
      <c r="N109" s="17">
        <f t="shared" si="3"/>
        <v>1</v>
      </c>
      <c r="O109" s="59"/>
    </row>
    <row r="110" spans="1:15" ht="13.5" thickBot="1">
      <c r="A110" s="12" t="s">
        <v>157</v>
      </c>
      <c r="B110" s="10">
        <v>11</v>
      </c>
      <c r="C110" s="15">
        <v>36946.97265625</v>
      </c>
      <c r="D110" s="15">
        <v>1050.5</v>
      </c>
      <c r="E110" s="15">
        <v>1026.4000000000001</v>
      </c>
      <c r="F110" s="15">
        <v>940.39818666948099</v>
      </c>
      <c r="G110" s="15">
        <v>1006.60721262428</v>
      </c>
      <c r="H110" s="15">
        <v>66.209025954802001</v>
      </c>
      <c r="I110" s="58">
        <v>3.0866939082E-2</v>
      </c>
      <c r="J110" s="58">
        <v>7.7427435534E-2</v>
      </c>
      <c r="K110" s="58">
        <v>1.3918978463E-2</v>
      </c>
      <c r="L110" s="58">
        <v>6.0479474914999998E-2</v>
      </c>
      <c r="M110" s="17">
        <f t="shared" si="2"/>
        <v>1</v>
      </c>
      <c r="N110" s="17">
        <f t="shared" si="3"/>
        <v>0</v>
      </c>
      <c r="O110" s="59"/>
    </row>
    <row r="111" spans="1:15" ht="13.5" thickBot="1">
      <c r="A111" s="12" t="s">
        <v>157</v>
      </c>
      <c r="B111" s="10">
        <v>12</v>
      </c>
      <c r="C111" s="15">
        <v>37052.87109375</v>
      </c>
      <c r="D111" s="15">
        <v>1094.9000000000001</v>
      </c>
      <c r="E111" s="15">
        <v>1072.5999999999999</v>
      </c>
      <c r="F111" s="15">
        <v>978.08771570293504</v>
      </c>
      <c r="G111" s="15">
        <v>1064.6610746076401</v>
      </c>
      <c r="H111" s="15">
        <v>86.573358904702005</v>
      </c>
      <c r="I111" s="58">
        <v>2.1265067083000001E-2</v>
      </c>
      <c r="J111" s="58">
        <v>8.2146472782000005E-2</v>
      </c>
      <c r="K111" s="58">
        <v>5.5829292489999998E-3</v>
      </c>
      <c r="L111" s="58">
        <v>6.6464334947999998E-2</v>
      </c>
      <c r="M111" s="17">
        <f t="shared" si="2"/>
        <v>1</v>
      </c>
      <c r="N111" s="17">
        <f t="shared" si="3"/>
        <v>0</v>
      </c>
      <c r="O111" s="59"/>
    </row>
    <row r="112" spans="1:15" ht="13.5" thickBot="1">
      <c r="A112" s="12" t="s">
        <v>157</v>
      </c>
      <c r="B112" s="10">
        <v>13</v>
      </c>
      <c r="C112" s="15">
        <v>37147.4609375</v>
      </c>
      <c r="D112" s="15">
        <v>1120.0999999999999</v>
      </c>
      <c r="E112" s="15">
        <v>1094.8</v>
      </c>
      <c r="F112" s="15">
        <v>1026.68290091892</v>
      </c>
      <c r="G112" s="15">
        <v>1128.2857615963601</v>
      </c>
      <c r="H112" s="15">
        <v>101.602860677441</v>
      </c>
      <c r="I112" s="58">
        <v>5.7565130769999997E-3</v>
      </c>
      <c r="J112" s="58">
        <v>6.5694162503999995E-2</v>
      </c>
      <c r="K112" s="58">
        <v>2.3548355552000001E-2</v>
      </c>
      <c r="L112" s="58">
        <v>4.7902320028000003E-2</v>
      </c>
      <c r="M112" s="17">
        <f t="shared" si="2"/>
        <v>1</v>
      </c>
      <c r="N112" s="17">
        <f t="shared" si="3"/>
        <v>1</v>
      </c>
      <c r="O112" s="59"/>
    </row>
    <row r="113" spans="1:15" ht="13.5" thickBot="1">
      <c r="A113" s="12" t="s">
        <v>157</v>
      </c>
      <c r="B113" s="10">
        <v>14</v>
      </c>
      <c r="C113" s="15">
        <v>37529.54296875</v>
      </c>
      <c r="D113" s="15">
        <v>1127.0999999999999</v>
      </c>
      <c r="E113" s="15">
        <v>1099.7</v>
      </c>
      <c r="F113" s="15">
        <v>1038.68590806574</v>
      </c>
      <c r="G113" s="15">
        <v>1141.6105261702</v>
      </c>
      <c r="H113" s="15">
        <v>102.924618104465</v>
      </c>
      <c r="I113" s="58">
        <v>1.0204308136E-2</v>
      </c>
      <c r="J113" s="58">
        <v>6.2175873371000001E-2</v>
      </c>
      <c r="K113" s="58">
        <v>2.947294386E-2</v>
      </c>
      <c r="L113" s="58">
        <v>4.2907237647000003E-2</v>
      </c>
      <c r="M113" s="17">
        <f t="shared" si="2"/>
        <v>1</v>
      </c>
      <c r="N113" s="17">
        <f t="shared" si="3"/>
        <v>1</v>
      </c>
      <c r="O113" s="59"/>
    </row>
    <row r="114" spans="1:15" ht="13.5" thickBot="1">
      <c r="A114" s="12" t="s">
        <v>157</v>
      </c>
      <c r="B114" s="10">
        <v>15</v>
      </c>
      <c r="C114" s="15">
        <v>37837.5390625</v>
      </c>
      <c r="D114" s="15">
        <v>1133.8</v>
      </c>
      <c r="E114" s="15">
        <v>1110.5</v>
      </c>
      <c r="F114" s="15">
        <v>997.27265649248295</v>
      </c>
      <c r="G114" s="15">
        <v>1119.1950605074601</v>
      </c>
      <c r="H114" s="15">
        <v>121.922404014973</v>
      </c>
      <c r="I114" s="58">
        <v>1.0270702878E-2</v>
      </c>
      <c r="J114" s="58">
        <v>9.6010790089E-2</v>
      </c>
      <c r="K114" s="58">
        <v>6.1146698359999998E-3</v>
      </c>
      <c r="L114" s="58">
        <v>7.9625417374999993E-2</v>
      </c>
      <c r="M114" s="17">
        <f t="shared" si="2"/>
        <v>1</v>
      </c>
      <c r="N114" s="17">
        <f t="shared" si="3"/>
        <v>1</v>
      </c>
      <c r="O114" s="59"/>
    </row>
    <row r="115" spans="1:15" ht="13.5" thickBot="1">
      <c r="A115" s="12" t="s">
        <v>157</v>
      </c>
      <c r="B115" s="10">
        <v>16</v>
      </c>
      <c r="C115" s="15">
        <v>38036.11328125</v>
      </c>
      <c r="D115" s="15">
        <v>1123.0999999999999</v>
      </c>
      <c r="E115" s="15">
        <v>1106.0999999999999</v>
      </c>
      <c r="F115" s="15">
        <v>1022.2817973</v>
      </c>
      <c r="G115" s="15">
        <v>1128.18313430329</v>
      </c>
      <c r="H115" s="15">
        <v>105.901337003289</v>
      </c>
      <c r="I115" s="58">
        <v>3.5746373439999998E-3</v>
      </c>
      <c r="J115" s="58">
        <v>7.0898876722000001E-2</v>
      </c>
      <c r="K115" s="58">
        <v>1.5529630310999999E-2</v>
      </c>
      <c r="L115" s="58">
        <v>5.8943883755000002E-2</v>
      </c>
      <c r="M115" s="17">
        <f t="shared" si="2"/>
        <v>1</v>
      </c>
      <c r="N115" s="17">
        <f t="shared" si="3"/>
        <v>1</v>
      </c>
      <c r="O115" s="59"/>
    </row>
    <row r="116" spans="1:15" ht="13.5" thickBot="1">
      <c r="A116" s="12" t="s">
        <v>157</v>
      </c>
      <c r="B116" s="10">
        <v>17</v>
      </c>
      <c r="C116" s="15">
        <v>38583.79296875</v>
      </c>
      <c r="D116" s="15">
        <v>1093.2</v>
      </c>
      <c r="E116" s="15">
        <v>1007.4</v>
      </c>
      <c r="F116" s="15">
        <v>983.97604438009898</v>
      </c>
      <c r="G116" s="15">
        <v>1078.19625528962</v>
      </c>
      <c r="H116" s="15">
        <v>94.220210909520006</v>
      </c>
      <c r="I116" s="58">
        <v>1.0551156617E-2</v>
      </c>
      <c r="J116" s="58">
        <v>7.6810095371999995E-2</v>
      </c>
      <c r="K116" s="58">
        <v>4.9786396124000001E-2</v>
      </c>
      <c r="L116" s="58">
        <v>1.647254263E-2</v>
      </c>
      <c r="M116" s="17">
        <f t="shared" si="2"/>
        <v>1</v>
      </c>
      <c r="N116" s="17">
        <f t="shared" si="3"/>
        <v>1</v>
      </c>
      <c r="O116" s="59"/>
    </row>
    <row r="117" spans="1:15" ht="13.5" thickBot="1">
      <c r="A117" s="12" t="s">
        <v>157</v>
      </c>
      <c r="B117" s="10">
        <v>18</v>
      </c>
      <c r="C117" s="15">
        <v>38679.62890625</v>
      </c>
      <c r="D117" s="15">
        <v>1063.5999999999999</v>
      </c>
      <c r="E117" s="15">
        <v>1036.5</v>
      </c>
      <c r="F117" s="15">
        <v>790.35338515938395</v>
      </c>
      <c r="G117" s="15">
        <v>858.90487070607298</v>
      </c>
      <c r="H117" s="15">
        <v>68.551485546687999</v>
      </c>
      <c r="I117" s="58">
        <v>0.143948754777</v>
      </c>
      <c r="J117" s="58">
        <v>0.19215655052</v>
      </c>
      <c r="K117" s="58">
        <v>0.124891089517</v>
      </c>
      <c r="L117" s="58">
        <v>0.17309888526</v>
      </c>
      <c r="M117" s="17">
        <f t="shared" si="2"/>
        <v>1</v>
      </c>
      <c r="N117" s="17">
        <f t="shared" si="3"/>
        <v>0</v>
      </c>
      <c r="O117" s="59"/>
    </row>
    <row r="118" spans="1:15" ht="13.5" thickBot="1">
      <c r="A118" s="12" t="s">
        <v>157</v>
      </c>
      <c r="B118" s="10">
        <v>19</v>
      </c>
      <c r="C118" s="15">
        <v>38582.56640625</v>
      </c>
      <c r="D118" s="15">
        <v>769.2</v>
      </c>
      <c r="E118" s="15">
        <v>757</v>
      </c>
      <c r="F118" s="15">
        <v>435.37484484837302</v>
      </c>
      <c r="G118" s="15">
        <v>444.92502267704202</v>
      </c>
      <c r="H118" s="15">
        <v>9.5501778286689998</v>
      </c>
      <c r="I118" s="58">
        <v>0.22804147491000001</v>
      </c>
      <c r="J118" s="58">
        <v>0.23475749307400001</v>
      </c>
      <c r="K118" s="58">
        <v>0.21946200936900001</v>
      </c>
      <c r="L118" s="58">
        <v>0.226178027532</v>
      </c>
      <c r="M118" s="17">
        <f t="shared" si="2"/>
        <v>1</v>
      </c>
      <c r="N118" s="17">
        <f t="shared" si="3"/>
        <v>0</v>
      </c>
      <c r="O118" s="59"/>
    </row>
    <row r="119" spans="1:15" ht="13.5" thickBot="1">
      <c r="A119" s="12" t="s">
        <v>157</v>
      </c>
      <c r="B119" s="10">
        <v>20</v>
      </c>
      <c r="C119" s="15">
        <v>38728.72265625</v>
      </c>
      <c r="D119" s="15">
        <v>129.30000000000001</v>
      </c>
      <c r="E119" s="15">
        <v>122.3</v>
      </c>
      <c r="F119" s="15">
        <v>72.495966523890004</v>
      </c>
      <c r="G119" s="15">
        <v>74.144668760675998</v>
      </c>
      <c r="H119" s="15">
        <v>1.648702236786</v>
      </c>
      <c r="I119" s="58">
        <v>3.878715277E-2</v>
      </c>
      <c r="J119" s="58">
        <v>3.9946577689999999E-2</v>
      </c>
      <c r="K119" s="58">
        <v>3.3864508607E-2</v>
      </c>
      <c r="L119" s="58">
        <v>3.5023933526999999E-2</v>
      </c>
      <c r="M119" s="17">
        <f t="shared" si="2"/>
        <v>1</v>
      </c>
      <c r="N119" s="17">
        <f t="shared" si="3"/>
        <v>0</v>
      </c>
      <c r="O119" s="59"/>
    </row>
    <row r="120" spans="1:15" ht="13.5" thickBot="1">
      <c r="A120" s="12" t="s">
        <v>157</v>
      </c>
      <c r="B120" s="10">
        <v>21</v>
      </c>
      <c r="C120" s="15">
        <v>39944.7109375</v>
      </c>
      <c r="D120" s="15">
        <v>4</v>
      </c>
      <c r="E120" s="15">
        <v>3.3</v>
      </c>
      <c r="F120" s="15">
        <v>0.30671592516099999</v>
      </c>
      <c r="G120" s="15">
        <v>0.39054810157600001</v>
      </c>
      <c r="H120" s="15">
        <v>8.3832176415000001E-2</v>
      </c>
      <c r="I120" s="58">
        <v>2.538292474E-3</v>
      </c>
      <c r="J120" s="58">
        <v>2.5972461839999998E-3</v>
      </c>
      <c r="K120" s="58">
        <v>2.0460280569999999E-3</v>
      </c>
      <c r="L120" s="58">
        <v>2.1049817680000001E-3</v>
      </c>
      <c r="M120" s="17">
        <f t="shared" si="2"/>
        <v>0</v>
      </c>
      <c r="N120" s="17">
        <f t="shared" si="3"/>
        <v>0</v>
      </c>
      <c r="O120" s="59"/>
    </row>
    <row r="121" spans="1:15" ht="13.5" thickBot="1">
      <c r="A121" s="12" t="s">
        <v>157</v>
      </c>
      <c r="B121" s="10">
        <v>22</v>
      </c>
      <c r="C121" s="15">
        <v>39078.65625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58">
        <v>0</v>
      </c>
      <c r="J121" s="58">
        <v>0</v>
      </c>
      <c r="K121" s="58">
        <v>0</v>
      </c>
      <c r="L121" s="58">
        <v>0</v>
      </c>
      <c r="M121" s="17">
        <f t="shared" si="2"/>
        <v>0</v>
      </c>
      <c r="N121" s="17">
        <f t="shared" si="3"/>
        <v>0</v>
      </c>
      <c r="O121" s="59"/>
    </row>
    <row r="122" spans="1:15" ht="13.5" thickBot="1">
      <c r="A122" s="12" t="s">
        <v>157</v>
      </c>
      <c r="B122" s="10">
        <v>23</v>
      </c>
      <c r="C122" s="15">
        <v>36899.86328125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58">
        <v>0</v>
      </c>
      <c r="J122" s="58">
        <v>0</v>
      </c>
      <c r="K122" s="58">
        <v>0</v>
      </c>
      <c r="L122" s="58">
        <v>0</v>
      </c>
      <c r="M122" s="17">
        <f t="shared" si="2"/>
        <v>0</v>
      </c>
      <c r="N122" s="17">
        <f t="shared" si="3"/>
        <v>0</v>
      </c>
      <c r="O122" s="59"/>
    </row>
    <row r="123" spans="1:15" ht="13.5" thickBot="1">
      <c r="A123" s="12" t="s">
        <v>157</v>
      </c>
      <c r="B123" s="10">
        <v>24</v>
      </c>
      <c r="C123" s="15">
        <v>34042.1484375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58">
        <v>0</v>
      </c>
      <c r="J123" s="58">
        <v>0</v>
      </c>
      <c r="K123" s="58">
        <v>0</v>
      </c>
      <c r="L123" s="58">
        <v>0</v>
      </c>
      <c r="M123" s="17">
        <f t="shared" si="2"/>
        <v>0</v>
      </c>
      <c r="N123" s="17">
        <f t="shared" si="3"/>
        <v>0</v>
      </c>
      <c r="O123" s="59"/>
    </row>
    <row r="124" spans="1:15" ht="13.5" thickBot="1">
      <c r="A124" s="12" t="s">
        <v>158</v>
      </c>
      <c r="B124" s="10">
        <v>1</v>
      </c>
      <c r="C124" s="15">
        <v>32017.029296875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58">
        <v>0</v>
      </c>
      <c r="J124" s="58">
        <v>0</v>
      </c>
      <c r="K124" s="58">
        <v>0</v>
      </c>
      <c r="L124" s="58">
        <v>0</v>
      </c>
      <c r="M124" s="17">
        <f t="shared" si="2"/>
        <v>0</v>
      </c>
      <c r="N124" s="17">
        <f t="shared" si="3"/>
        <v>0</v>
      </c>
      <c r="O124" s="59"/>
    </row>
    <row r="125" spans="1:15" ht="13.5" thickBot="1">
      <c r="A125" s="12" t="s">
        <v>158</v>
      </c>
      <c r="B125" s="10">
        <v>2</v>
      </c>
      <c r="C125" s="15">
        <v>30816.322265625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58">
        <v>0</v>
      </c>
      <c r="J125" s="58">
        <v>0</v>
      </c>
      <c r="K125" s="58">
        <v>0</v>
      </c>
      <c r="L125" s="58">
        <v>0</v>
      </c>
      <c r="M125" s="17">
        <f t="shared" si="2"/>
        <v>0</v>
      </c>
      <c r="N125" s="17">
        <f t="shared" si="3"/>
        <v>0</v>
      </c>
      <c r="O125" s="59"/>
    </row>
    <row r="126" spans="1:15" ht="13.5" thickBot="1">
      <c r="A126" s="12" t="s">
        <v>158</v>
      </c>
      <c r="B126" s="10">
        <v>3</v>
      </c>
      <c r="C126" s="15">
        <v>30034.744140625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58">
        <v>0</v>
      </c>
      <c r="J126" s="58">
        <v>0</v>
      </c>
      <c r="K126" s="58">
        <v>0</v>
      </c>
      <c r="L126" s="58">
        <v>0</v>
      </c>
      <c r="M126" s="17">
        <f t="shared" si="2"/>
        <v>0</v>
      </c>
      <c r="N126" s="17">
        <f t="shared" si="3"/>
        <v>0</v>
      </c>
      <c r="O126" s="59"/>
    </row>
    <row r="127" spans="1:15" ht="13.5" thickBot="1">
      <c r="A127" s="12" t="s">
        <v>158</v>
      </c>
      <c r="B127" s="10">
        <v>4</v>
      </c>
      <c r="C127" s="15">
        <v>29807.99609375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58">
        <v>0</v>
      </c>
      <c r="J127" s="58">
        <v>0</v>
      </c>
      <c r="K127" s="58">
        <v>0</v>
      </c>
      <c r="L127" s="58">
        <v>0</v>
      </c>
      <c r="M127" s="17">
        <f t="shared" si="2"/>
        <v>0</v>
      </c>
      <c r="N127" s="17">
        <f t="shared" si="3"/>
        <v>0</v>
      </c>
      <c r="O127" s="59"/>
    </row>
    <row r="128" spans="1:15" ht="13.5" thickBot="1">
      <c r="A128" s="12" t="s">
        <v>158</v>
      </c>
      <c r="B128" s="10">
        <v>5</v>
      </c>
      <c r="C128" s="15">
        <v>30154.873046875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58">
        <v>0</v>
      </c>
      <c r="J128" s="58">
        <v>0</v>
      </c>
      <c r="K128" s="58">
        <v>0</v>
      </c>
      <c r="L128" s="58">
        <v>0</v>
      </c>
      <c r="M128" s="17">
        <f t="shared" si="2"/>
        <v>0</v>
      </c>
      <c r="N128" s="17">
        <f t="shared" si="3"/>
        <v>0</v>
      </c>
      <c r="O128" s="59"/>
    </row>
    <row r="129" spans="1:15" ht="13.5" thickBot="1">
      <c r="A129" s="12" t="s">
        <v>158</v>
      </c>
      <c r="B129" s="10">
        <v>6</v>
      </c>
      <c r="C129" s="15">
        <v>31864.525390625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58">
        <v>0</v>
      </c>
      <c r="J129" s="58">
        <v>0</v>
      </c>
      <c r="K129" s="58">
        <v>0</v>
      </c>
      <c r="L129" s="58">
        <v>0</v>
      </c>
      <c r="M129" s="17">
        <f t="shared" si="2"/>
        <v>0</v>
      </c>
      <c r="N129" s="17">
        <f t="shared" si="3"/>
        <v>0</v>
      </c>
      <c r="O129" s="59"/>
    </row>
    <row r="130" spans="1:15" ht="13.5" thickBot="1">
      <c r="A130" s="12" t="s">
        <v>158</v>
      </c>
      <c r="B130" s="10">
        <v>7</v>
      </c>
      <c r="C130" s="15">
        <v>35270.62890625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58">
        <v>0</v>
      </c>
      <c r="J130" s="58">
        <v>0</v>
      </c>
      <c r="K130" s="58">
        <v>0</v>
      </c>
      <c r="L130" s="58">
        <v>0</v>
      </c>
      <c r="M130" s="17">
        <f t="shared" si="2"/>
        <v>0</v>
      </c>
      <c r="N130" s="17">
        <f t="shared" si="3"/>
        <v>0</v>
      </c>
      <c r="O130" s="59"/>
    </row>
    <row r="131" spans="1:15" ht="13.5" thickBot="1">
      <c r="A131" s="12" t="s">
        <v>158</v>
      </c>
      <c r="B131" s="10">
        <v>8</v>
      </c>
      <c r="C131" s="15">
        <v>36977.3203125</v>
      </c>
      <c r="D131" s="15">
        <v>23.4</v>
      </c>
      <c r="E131" s="15">
        <v>15.4</v>
      </c>
      <c r="F131" s="15">
        <v>5.5244445458309999</v>
      </c>
      <c r="G131" s="15">
        <v>5.5244445458309999</v>
      </c>
      <c r="H131" s="15">
        <v>0</v>
      </c>
      <c r="I131" s="58">
        <v>1.2570714102000001E-2</v>
      </c>
      <c r="J131" s="58">
        <v>1.2570714102000001E-2</v>
      </c>
      <c r="K131" s="58">
        <v>6.9448350590000001E-3</v>
      </c>
      <c r="L131" s="58">
        <v>6.9448350590000001E-3</v>
      </c>
      <c r="M131" s="17">
        <f t="shared" si="2"/>
        <v>1</v>
      </c>
      <c r="N131" s="17">
        <f t="shared" si="3"/>
        <v>0</v>
      </c>
      <c r="O131" s="59"/>
    </row>
    <row r="132" spans="1:15" ht="13.5" thickBot="1">
      <c r="A132" s="12" t="s">
        <v>158</v>
      </c>
      <c r="B132" s="10">
        <v>9</v>
      </c>
      <c r="C132" s="15">
        <v>37349.08203125</v>
      </c>
      <c r="D132" s="15">
        <v>292</v>
      </c>
      <c r="E132" s="15">
        <v>285.2</v>
      </c>
      <c r="F132" s="15">
        <v>313.94562609547501</v>
      </c>
      <c r="G132" s="15">
        <v>313.94562609547501</v>
      </c>
      <c r="H132" s="15">
        <v>0</v>
      </c>
      <c r="I132" s="58">
        <v>1.5432929743E-2</v>
      </c>
      <c r="J132" s="58">
        <v>1.5432929743E-2</v>
      </c>
      <c r="K132" s="58">
        <v>2.0214926929999998E-2</v>
      </c>
      <c r="L132" s="58">
        <v>2.0214926929999998E-2</v>
      </c>
      <c r="M132" s="17">
        <f t="shared" si="2"/>
        <v>1</v>
      </c>
      <c r="N132" s="17">
        <f t="shared" si="3"/>
        <v>1</v>
      </c>
      <c r="O132" s="59"/>
    </row>
    <row r="133" spans="1:15" ht="13.5" thickBot="1">
      <c r="A133" s="12" t="s">
        <v>158</v>
      </c>
      <c r="B133" s="10">
        <v>10</v>
      </c>
      <c r="C133" s="15">
        <v>38408.0859375</v>
      </c>
      <c r="D133" s="15">
        <v>808.7</v>
      </c>
      <c r="E133" s="15">
        <v>799.3</v>
      </c>
      <c r="F133" s="15">
        <v>865.139780814701</v>
      </c>
      <c r="G133" s="15">
        <v>869.23551502929797</v>
      </c>
      <c r="H133" s="15">
        <v>4.0957342145959998</v>
      </c>
      <c r="I133" s="58">
        <v>4.2570685673999999E-2</v>
      </c>
      <c r="J133" s="58">
        <v>3.9690422513E-2</v>
      </c>
      <c r="K133" s="58">
        <v>4.9181093549999999E-2</v>
      </c>
      <c r="L133" s="58">
        <v>4.6300830389999999E-2</v>
      </c>
      <c r="M133" s="17">
        <f t="shared" ref="M133:M196" si="4">IF(F133&gt;5,1,0)</f>
        <v>1</v>
      </c>
      <c r="N133" s="17">
        <f t="shared" ref="N133:N196" si="5">IF(G133&gt;E133,1,0)</f>
        <v>1</v>
      </c>
      <c r="O133" s="59"/>
    </row>
    <row r="134" spans="1:15" ht="13.5" thickBot="1">
      <c r="A134" s="12" t="s">
        <v>158</v>
      </c>
      <c r="B134" s="10">
        <v>11</v>
      </c>
      <c r="C134" s="15">
        <v>39677.80859375</v>
      </c>
      <c r="D134" s="15">
        <v>1005.2</v>
      </c>
      <c r="E134" s="15">
        <v>999.6</v>
      </c>
      <c r="F134" s="15">
        <v>894.89277347311497</v>
      </c>
      <c r="G134" s="15">
        <v>925.88626196930898</v>
      </c>
      <c r="H134" s="15">
        <v>30.993488496194001</v>
      </c>
      <c r="I134" s="58">
        <v>5.5776187082000002E-2</v>
      </c>
      <c r="J134" s="58">
        <v>7.7571889258999993E-2</v>
      </c>
      <c r="K134" s="58">
        <v>5.1838071750999998E-2</v>
      </c>
      <c r="L134" s="58">
        <v>7.3633773927999996E-2</v>
      </c>
      <c r="M134" s="17">
        <f t="shared" si="4"/>
        <v>1</v>
      </c>
      <c r="N134" s="17">
        <f t="shared" si="5"/>
        <v>0</v>
      </c>
      <c r="O134" s="59"/>
    </row>
    <row r="135" spans="1:15" ht="13.5" thickBot="1">
      <c r="A135" s="12" t="s">
        <v>158</v>
      </c>
      <c r="B135" s="10">
        <v>12</v>
      </c>
      <c r="C135" s="15">
        <v>40960.59765625</v>
      </c>
      <c r="D135" s="15">
        <v>1053.8</v>
      </c>
      <c r="E135" s="15">
        <v>1043.5</v>
      </c>
      <c r="F135" s="15">
        <v>913.23238628218598</v>
      </c>
      <c r="G135" s="15">
        <v>949.46290915250802</v>
      </c>
      <c r="H135" s="15">
        <v>36.230522870321998</v>
      </c>
      <c r="I135" s="58">
        <v>7.3373481608000002E-2</v>
      </c>
      <c r="J135" s="58">
        <v>9.8852049026999997E-2</v>
      </c>
      <c r="K135" s="58">
        <v>6.6130162340000007E-2</v>
      </c>
      <c r="L135" s="58">
        <v>9.1608729759000002E-2</v>
      </c>
      <c r="M135" s="17">
        <f t="shared" si="4"/>
        <v>1</v>
      </c>
      <c r="N135" s="17">
        <f t="shared" si="5"/>
        <v>0</v>
      </c>
      <c r="O135" s="59"/>
    </row>
    <row r="136" spans="1:15" ht="13.5" thickBot="1">
      <c r="A136" s="12" t="s">
        <v>158</v>
      </c>
      <c r="B136" s="10">
        <v>13</v>
      </c>
      <c r="C136" s="15">
        <v>42044.57421875</v>
      </c>
      <c r="D136" s="15">
        <v>1066.5999999999999</v>
      </c>
      <c r="E136" s="15">
        <v>1062.7</v>
      </c>
      <c r="F136" s="15">
        <v>868.02880524175805</v>
      </c>
      <c r="G136" s="15">
        <v>892.70520832200805</v>
      </c>
      <c r="H136" s="15">
        <v>24.676403080248999</v>
      </c>
      <c r="I136" s="58">
        <v>0.122288883036</v>
      </c>
      <c r="J136" s="58">
        <v>0.13964219040600001</v>
      </c>
      <c r="K136" s="58">
        <v>0.119546267002</v>
      </c>
      <c r="L136" s="58">
        <v>0.13689957437200001</v>
      </c>
      <c r="M136" s="17">
        <f t="shared" si="4"/>
        <v>1</v>
      </c>
      <c r="N136" s="17">
        <f t="shared" si="5"/>
        <v>0</v>
      </c>
      <c r="O136" s="59"/>
    </row>
    <row r="137" spans="1:15" ht="13.5" thickBot="1">
      <c r="A137" s="12" t="s">
        <v>158</v>
      </c>
      <c r="B137" s="10">
        <v>14</v>
      </c>
      <c r="C137" s="15">
        <v>43131.484375</v>
      </c>
      <c r="D137" s="15">
        <v>1042.4000000000001</v>
      </c>
      <c r="E137" s="15">
        <v>1027.9000000000001</v>
      </c>
      <c r="F137" s="15">
        <v>767.28436626894404</v>
      </c>
      <c r="G137" s="15">
        <v>817.508511693478</v>
      </c>
      <c r="H137" s="15">
        <v>50.224145424532999</v>
      </c>
      <c r="I137" s="58">
        <v>0.15815153889299999</v>
      </c>
      <c r="J137" s="58">
        <v>0.19347090979600001</v>
      </c>
      <c r="K137" s="58">
        <v>0.14795463312599999</v>
      </c>
      <c r="L137" s="58">
        <v>0.18327400402999999</v>
      </c>
      <c r="M137" s="17">
        <f t="shared" si="4"/>
        <v>1</v>
      </c>
      <c r="N137" s="17">
        <f t="shared" si="5"/>
        <v>0</v>
      </c>
      <c r="O137" s="59"/>
    </row>
    <row r="138" spans="1:15" ht="13.5" thickBot="1">
      <c r="A138" s="12" t="s">
        <v>158</v>
      </c>
      <c r="B138" s="10">
        <v>15</v>
      </c>
      <c r="C138" s="15">
        <v>44025.58203125</v>
      </c>
      <c r="D138" s="15">
        <v>1019.5</v>
      </c>
      <c r="E138" s="15">
        <v>1018.9</v>
      </c>
      <c r="F138" s="15">
        <v>669.06144852848695</v>
      </c>
      <c r="G138" s="15">
        <v>738.31511942466705</v>
      </c>
      <c r="H138" s="15">
        <v>69.253670896179997</v>
      </c>
      <c r="I138" s="58">
        <v>0.19773901587500001</v>
      </c>
      <c r="J138" s="58">
        <v>0.24644061284900001</v>
      </c>
      <c r="K138" s="58">
        <v>0.19731707494699999</v>
      </c>
      <c r="L138" s="58">
        <v>0.24601867191999999</v>
      </c>
      <c r="M138" s="17">
        <f t="shared" si="4"/>
        <v>1</v>
      </c>
      <c r="N138" s="17">
        <f t="shared" si="5"/>
        <v>0</v>
      </c>
      <c r="O138" s="59"/>
    </row>
    <row r="139" spans="1:15" ht="13.5" thickBot="1">
      <c r="A139" s="12" t="s">
        <v>158</v>
      </c>
      <c r="B139" s="10">
        <v>16</v>
      </c>
      <c r="C139" s="15">
        <v>44638.5</v>
      </c>
      <c r="D139" s="15">
        <v>995.5</v>
      </c>
      <c r="E139" s="15">
        <v>987.5</v>
      </c>
      <c r="F139" s="15">
        <v>650.86147703041604</v>
      </c>
      <c r="G139" s="15">
        <v>691.71675739214697</v>
      </c>
      <c r="H139" s="15">
        <v>40.855280361730003</v>
      </c>
      <c r="I139" s="58">
        <v>0.21363097229799999</v>
      </c>
      <c r="J139" s="58">
        <v>0.24236183049900001</v>
      </c>
      <c r="K139" s="58">
        <v>0.20800509325399999</v>
      </c>
      <c r="L139" s="58">
        <v>0.23673595145500001</v>
      </c>
      <c r="M139" s="17">
        <f t="shared" si="4"/>
        <v>1</v>
      </c>
      <c r="N139" s="17">
        <f t="shared" si="5"/>
        <v>0</v>
      </c>
      <c r="O139" s="59"/>
    </row>
    <row r="140" spans="1:15" ht="13.5" thickBot="1">
      <c r="A140" s="12" t="s">
        <v>158</v>
      </c>
      <c r="B140" s="10">
        <v>17</v>
      </c>
      <c r="C140" s="15">
        <v>45085.64453125</v>
      </c>
      <c r="D140" s="15">
        <v>826.8</v>
      </c>
      <c r="E140" s="15">
        <v>808.1</v>
      </c>
      <c r="F140" s="15">
        <v>500.35336120832699</v>
      </c>
      <c r="G140" s="15">
        <v>557.27407292798603</v>
      </c>
      <c r="H140" s="15">
        <v>56.920711719658001</v>
      </c>
      <c r="I140" s="58">
        <v>0.18954003310199999</v>
      </c>
      <c r="J140" s="58">
        <v>0.229568663003</v>
      </c>
      <c r="K140" s="58">
        <v>0.17638954083799999</v>
      </c>
      <c r="L140" s="58">
        <v>0.21641817073899999</v>
      </c>
      <c r="M140" s="17">
        <f t="shared" si="4"/>
        <v>1</v>
      </c>
      <c r="N140" s="17">
        <f t="shared" si="5"/>
        <v>0</v>
      </c>
      <c r="O140" s="59"/>
    </row>
    <row r="141" spans="1:15" ht="13.5" thickBot="1">
      <c r="A141" s="12" t="s">
        <v>158</v>
      </c>
      <c r="B141" s="10">
        <v>18</v>
      </c>
      <c r="C141" s="15">
        <v>44782.25</v>
      </c>
      <c r="D141" s="15">
        <v>748.5</v>
      </c>
      <c r="E141" s="15">
        <v>730.9</v>
      </c>
      <c r="F141" s="15">
        <v>500.63895885833199</v>
      </c>
      <c r="G141" s="15">
        <v>603.91668242363198</v>
      </c>
      <c r="H141" s="15">
        <v>103.27772356529999</v>
      </c>
      <c r="I141" s="58">
        <v>0.10167603205</v>
      </c>
      <c r="J141" s="58">
        <v>0.17430452963500001</v>
      </c>
      <c r="K141" s="58">
        <v>8.9299098154000001E-2</v>
      </c>
      <c r="L141" s="58">
        <v>0.16192759573900001</v>
      </c>
      <c r="M141" s="17">
        <f t="shared" si="4"/>
        <v>1</v>
      </c>
      <c r="N141" s="17">
        <f t="shared" si="5"/>
        <v>0</v>
      </c>
      <c r="O141" s="59"/>
    </row>
    <row r="142" spans="1:15" ht="13.5" thickBot="1">
      <c r="A142" s="12" t="s">
        <v>158</v>
      </c>
      <c r="B142" s="10">
        <v>19</v>
      </c>
      <c r="C142" s="15">
        <v>43645.5546875</v>
      </c>
      <c r="D142" s="15">
        <v>505.5</v>
      </c>
      <c r="E142" s="15">
        <v>477.8</v>
      </c>
      <c r="F142" s="15">
        <v>361.65425689703301</v>
      </c>
      <c r="G142" s="15">
        <v>407.51303272231797</v>
      </c>
      <c r="H142" s="15">
        <v>45.858775825285001</v>
      </c>
      <c r="I142" s="58">
        <v>6.8907853219000004E-2</v>
      </c>
      <c r="J142" s="58">
        <v>0.101157343954</v>
      </c>
      <c r="K142" s="58">
        <v>4.9428247029999997E-2</v>
      </c>
      <c r="L142" s="58">
        <v>8.1677737764999994E-2</v>
      </c>
      <c r="M142" s="17">
        <f t="shared" si="4"/>
        <v>1</v>
      </c>
      <c r="N142" s="17">
        <f t="shared" si="5"/>
        <v>0</v>
      </c>
      <c r="O142" s="59"/>
    </row>
    <row r="143" spans="1:15" ht="13.5" thickBot="1">
      <c r="A143" s="12" t="s">
        <v>158</v>
      </c>
      <c r="B143" s="10">
        <v>20</v>
      </c>
      <c r="C143" s="15">
        <v>42529.74609375</v>
      </c>
      <c r="D143" s="15">
        <v>113.7</v>
      </c>
      <c r="E143" s="15">
        <v>109.3</v>
      </c>
      <c r="F143" s="15">
        <v>78.525170272427999</v>
      </c>
      <c r="G143" s="15">
        <v>81.321102361062998</v>
      </c>
      <c r="H143" s="15">
        <v>2.7959320886349999</v>
      </c>
      <c r="I143" s="58">
        <v>2.2769970210000001E-2</v>
      </c>
      <c r="J143" s="58">
        <v>2.4736167178E-2</v>
      </c>
      <c r="K143" s="58">
        <v>1.9675736736E-2</v>
      </c>
      <c r="L143" s="58">
        <v>2.1641933703999999E-2</v>
      </c>
      <c r="M143" s="17">
        <f t="shared" si="4"/>
        <v>1</v>
      </c>
      <c r="N143" s="17">
        <f t="shared" si="5"/>
        <v>0</v>
      </c>
      <c r="O143" s="59"/>
    </row>
    <row r="144" spans="1:15" ht="13.5" thickBot="1">
      <c r="A144" s="12" t="s">
        <v>158</v>
      </c>
      <c r="B144" s="10">
        <v>21</v>
      </c>
      <c r="C144" s="15">
        <v>42430.97265625</v>
      </c>
      <c r="D144" s="15">
        <v>3.1</v>
      </c>
      <c r="E144" s="15">
        <v>2.7</v>
      </c>
      <c r="F144" s="15">
        <v>0.424033450556</v>
      </c>
      <c r="G144" s="15">
        <v>0.424033450556</v>
      </c>
      <c r="H144" s="15">
        <v>0</v>
      </c>
      <c r="I144" s="58">
        <v>1.881833016E-3</v>
      </c>
      <c r="J144" s="58">
        <v>1.881833016E-3</v>
      </c>
      <c r="K144" s="58">
        <v>1.600539064E-3</v>
      </c>
      <c r="L144" s="58">
        <v>1.600539064E-3</v>
      </c>
      <c r="M144" s="17">
        <f t="shared" si="4"/>
        <v>0</v>
      </c>
      <c r="N144" s="17">
        <f t="shared" si="5"/>
        <v>0</v>
      </c>
      <c r="O144" s="59"/>
    </row>
    <row r="145" spans="1:15" ht="13.5" thickBot="1">
      <c r="A145" s="12" t="s">
        <v>158</v>
      </c>
      <c r="B145" s="10">
        <v>22</v>
      </c>
      <c r="C145" s="15">
        <v>40993.84375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58">
        <v>0</v>
      </c>
      <c r="J145" s="58">
        <v>0</v>
      </c>
      <c r="K145" s="58">
        <v>0</v>
      </c>
      <c r="L145" s="58">
        <v>0</v>
      </c>
      <c r="M145" s="17">
        <f t="shared" si="4"/>
        <v>0</v>
      </c>
      <c r="N145" s="17">
        <f t="shared" si="5"/>
        <v>0</v>
      </c>
      <c r="O145" s="59"/>
    </row>
    <row r="146" spans="1:15" ht="13.5" thickBot="1">
      <c r="A146" s="12" t="s">
        <v>158</v>
      </c>
      <c r="B146" s="10">
        <v>23</v>
      </c>
      <c r="C146" s="15">
        <v>38763.14453125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58">
        <v>0</v>
      </c>
      <c r="J146" s="58">
        <v>0</v>
      </c>
      <c r="K146" s="58">
        <v>0</v>
      </c>
      <c r="L146" s="58">
        <v>0</v>
      </c>
      <c r="M146" s="17">
        <f t="shared" si="4"/>
        <v>0</v>
      </c>
      <c r="N146" s="17">
        <f t="shared" si="5"/>
        <v>0</v>
      </c>
      <c r="O146" s="59"/>
    </row>
    <row r="147" spans="1:15" ht="13.5" thickBot="1">
      <c r="A147" s="12" t="s">
        <v>158</v>
      </c>
      <c r="B147" s="10">
        <v>24</v>
      </c>
      <c r="C147" s="15">
        <v>36027.9765625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58">
        <v>0</v>
      </c>
      <c r="J147" s="58">
        <v>0</v>
      </c>
      <c r="K147" s="58">
        <v>0</v>
      </c>
      <c r="L147" s="58">
        <v>0</v>
      </c>
      <c r="M147" s="17">
        <f t="shared" si="4"/>
        <v>0</v>
      </c>
      <c r="N147" s="17">
        <f t="shared" si="5"/>
        <v>0</v>
      </c>
      <c r="O147" s="59"/>
    </row>
    <row r="148" spans="1:15" ht="13.5" thickBot="1">
      <c r="A148" s="12" t="s">
        <v>159</v>
      </c>
      <c r="B148" s="10">
        <v>1</v>
      </c>
      <c r="C148" s="15">
        <v>33600.234375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58">
        <v>0</v>
      </c>
      <c r="J148" s="58">
        <v>0</v>
      </c>
      <c r="K148" s="58">
        <v>0</v>
      </c>
      <c r="L148" s="58">
        <v>0</v>
      </c>
      <c r="M148" s="17">
        <f t="shared" si="4"/>
        <v>0</v>
      </c>
      <c r="N148" s="17">
        <f t="shared" si="5"/>
        <v>0</v>
      </c>
      <c r="O148" s="59"/>
    </row>
    <row r="149" spans="1:15" ht="13.5" thickBot="1">
      <c r="A149" s="12" t="s">
        <v>159</v>
      </c>
      <c r="B149" s="10">
        <v>2</v>
      </c>
      <c r="C149" s="15">
        <v>32012.783203125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58">
        <v>0</v>
      </c>
      <c r="J149" s="58">
        <v>0</v>
      </c>
      <c r="K149" s="58">
        <v>0</v>
      </c>
      <c r="L149" s="58">
        <v>0</v>
      </c>
      <c r="M149" s="17">
        <f t="shared" si="4"/>
        <v>0</v>
      </c>
      <c r="N149" s="17">
        <f t="shared" si="5"/>
        <v>0</v>
      </c>
      <c r="O149" s="59"/>
    </row>
    <row r="150" spans="1:15" ht="13.5" thickBot="1">
      <c r="A150" s="12" t="s">
        <v>159</v>
      </c>
      <c r="B150" s="10">
        <v>3</v>
      </c>
      <c r="C150" s="15">
        <v>30946.666015625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58">
        <v>0</v>
      </c>
      <c r="J150" s="58">
        <v>0</v>
      </c>
      <c r="K150" s="58">
        <v>0</v>
      </c>
      <c r="L150" s="58">
        <v>0</v>
      </c>
      <c r="M150" s="17">
        <f t="shared" si="4"/>
        <v>0</v>
      </c>
      <c r="N150" s="17">
        <f t="shared" si="5"/>
        <v>0</v>
      </c>
      <c r="O150" s="59"/>
    </row>
    <row r="151" spans="1:15" ht="13.5" thickBot="1">
      <c r="A151" s="12" t="s">
        <v>159</v>
      </c>
      <c r="B151" s="10">
        <v>4</v>
      </c>
      <c r="C151" s="15">
        <v>30368.6171875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58">
        <v>0</v>
      </c>
      <c r="J151" s="58">
        <v>0</v>
      </c>
      <c r="K151" s="58">
        <v>0</v>
      </c>
      <c r="L151" s="58">
        <v>0</v>
      </c>
      <c r="M151" s="17">
        <f t="shared" si="4"/>
        <v>0</v>
      </c>
      <c r="N151" s="17">
        <f t="shared" si="5"/>
        <v>0</v>
      </c>
      <c r="O151" s="59"/>
    </row>
    <row r="152" spans="1:15" ht="13.5" thickBot="1">
      <c r="A152" s="12" t="s">
        <v>159</v>
      </c>
      <c r="B152" s="10">
        <v>5</v>
      </c>
      <c r="C152" s="15">
        <v>30381.21875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58">
        <v>0</v>
      </c>
      <c r="J152" s="58">
        <v>0</v>
      </c>
      <c r="K152" s="58">
        <v>0</v>
      </c>
      <c r="L152" s="58">
        <v>0</v>
      </c>
      <c r="M152" s="17">
        <f t="shared" si="4"/>
        <v>0</v>
      </c>
      <c r="N152" s="17">
        <f t="shared" si="5"/>
        <v>0</v>
      </c>
      <c r="O152" s="59"/>
    </row>
    <row r="153" spans="1:15" ht="13.5" thickBot="1">
      <c r="A153" s="12" t="s">
        <v>159</v>
      </c>
      <c r="B153" s="10">
        <v>6</v>
      </c>
      <c r="C153" s="15">
        <v>30946.291015625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58">
        <v>0</v>
      </c>
      <c r="J153" s="58">
        <v>0</v>
      </c>
      <c r="K153" s="58">
        <v>0</v>
      </c>
      <c r="L153" s="58">
        <v>0</v>
      </c>
      <c r="M153" s="17">
        <f t="shared" si="4"/>
        <v>0</v>
      </c>
      <c r="N153" s="17">
        <f t="shared" si="5"/>
        <v>0</v>
      </c>
      <c r="O153" s="59"/>
    </row>
    <row r="154" spans="1:15" ht="13.5" thickBot="1">
      <c r="A154" s="12" t="s">
        <v>159</v>
      </c>
      <c r="B154" s="10">
        <v>7</v>
      </c>
      <c r="C154" s="15">
        <v>32273.609375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58">
        <v>0</v>
      </c>
      <c r="J154" s="58">
        <v>0</v>
      </c>
      <c r="K154" s="58">
        <v>0</v>
      </c>
      <c r="L154" s="58">
        <v>0</v>
      </c>
      <c r="M154" s="17">
        <f t="shared" si="4"/>
        <v>0</v>
      </c>
      <c r="N154" s="17">
        <f t="shared" si="5"/>
        <v>0</v>
      </c>
      <c r="O154" s="59"/>
    </row>
    <row r="155" spans="1:15" ht="13.5" thickBot="1">
      <c r="A155" s="12" t="s">
        <v>159</v>
      </c>
      <c r="B155" s="10">
        <v>8</v>
      </c>
      <c r="C155" s="15">
        <v>34107.93359375</v>
      </c>
      <c r="D155" s="15">
        <v>16.2</v>
      </c>
      <c r="E155" s="15">
        <v>10.9</v>
      </c>
      <c r="F155" s="15">
        <v>1.628224752493</v>
      </c>
      <c r="G155" s="15">
        <v>1.628224752493</v>
      </c>
      <c r="H155" s="15">
        <v>0</v>
      </c>
      <c r="I155" s="58">
        <v>1.0247380624E-2</v>
      </c>
      <c r="J155" s="58">
        <v>1.0247380624E-2</v>
      </c>
      <c r="K155" s="58">
        <v>6.5202357570000001E-3</v>
      </c>
      <c r="L155" s="58">
        <v>6.5202357570000001E-3</v>
      </c>
      <c r="M155" s="17">
        <f t="shared" si="4"/>
        <v>0</v>
      </c>
      <c r="N155" s="17">
        <f t="shared" si="5"/>
        <v>0</v>
      </c>
      <c r="O155" s="59"/>
    </row>
    <row r="156" spans="1:15" ht="13.5" thickBot="1">
      <c r="A156" s="12" t="s">
        <v>159</v>
      </c>
      <c r="B156" s="10">
        <v>9</v>
      </c>
      <c r="C156" s="15">
        <v>36057.73046875</v>
      </c>
      <c r="D156" s="15">
        <v>176.7</v>
      </c>
      <c r="E156" s="15">
        <v>165.8</v>
      </c>
      <c r="F156" s="15">
        <v>60.472492498587002</v>
      </c>
      <c r="G156" s="15">
        <v>60.472503609698002</v>
      </c>
      <c r="H156" s="15">
        <v>1.11111108651585E-5</v>
      </c>
      <c r="I156" s="58">
        <v>8.1735229529000003E-2</v>
      </c>
      <c r="J156" s="58">
        <v>8.1735237342E-2</v>
      </c>
      <c r="K156" s="58">
        <v>7.4069969331999996E-2</v>
      </c>
      <c r="L156" s="58">
        <v>7.4069977144999993E-2</v>
      </c>
      <c r="M156" s="17">
        <f t="shared" si="4"/>
        <v>1</v>
      </c>
      <c r="N156" s="17">
        <f t="shared" si="5"/>
        <v>0</v>
      </c>
      <c r="O156" s="59"/>
    </row>
    <row r="157" spans="1:15" ht="13.5" thickBot="1">
      <c r="A157" s="12" t="s">
        <v>159</v>
      </c>
      <c r="B157" s="10">
        <v>10</v>
      </c>
      <c r="C157" s="15">
        <v>37964.33203125</v>
      </c>
      <c r="D157" s="15">
        <v>485.9</v>
      </c>
      <c r="E157" s="15">
        <v>460</v>
      </c>
      <c r="F157" s="15">
        <v>242.59368467808599</v>
      </c>
      <c r="G157" s="15">
        <v>242.59377356710499</v>
      </c>
      <c r="H157" s="15">
        <v>8.8889019366433799E-5</v>
      </c>
      <c r="I157" s="58">
        <v>0.171101425058</v>
      </c>
      <c r="J157" s="58">
        <v>0.171101487568</v>
      </c>
      <c r="K157" s="58">
        <v>0.15288764165400001</v>
      </c>
      <c r="L157" s="58">
        <v>0.15288770416399999</v>
      </c>
      <c r="M157" s="17">
        <f t="shared" si="4"/>
        <v>1</v>
      </c>
      <c r="N157" s="17">
        <f t="shared" si="5"/>
        <v>0</v>
      </c>
      <c r="O157" s="59"/>
    </row>
    <row r="158" spans="1:15" ht="13.5" thickBot="1">
      <c r="A158" s="12" t="s">
        <v>159</v>
      </c>
      <c r="B158" s="10">
        <v>11</v>
      </c>
      <c r="C158" s="15">
        <v>39332.0625</v>
      </c>
      <c r="D158" s="15">
        <v>754.9</v>
      </c>
      <c r="E158" s="15">
        <v>741</v>
      </c>
      <c r="F158" s="15">
        <v>451.96978017919599</v>
      </c>
      <c r="G158" s="15">
        <v>451.96766906903798</v>
      </c>
      <c r="H158" s="15">
        <v>-2.111110157E-3</v>
      </c>
      <c r="I158" s="58">
        <v>0.21303258152599999</v>
      </c>
      <c r="J158" s="58">
        <v>0.21303109692</v>
      </c>
      <c r="K158" s="58">
        <v>0.20325761668799999</v>
      </c>
      <c r="L158" s="58">
        <v>0.203256132082</v>
      </c>
      <c r="M158" s="17">
        <f t="shared" si="4"/>
        <v>1</v>
      </c>
      <c r="N158" s="17">
        <f t="shared" si="5"/>
        <v>0</v>
      </c>
      <c r="O158" s="59"/>
    </row>
    <row r="159" spans="1:15" ht="13.5" thickBot="1">
      <c r="A159" s="12" t="s">
        <v>159</v>
      </c>
      <c r="B159" s="10">
        <v>12</v>
      </c>
      <c r="C159" s="15">
        <v>39719.97265625</v>
      </c>
      <c r="D159" s="15">
        <v>860.6</v>
      </c>
      <c r="E159" s="15">
        <v>855.7</v>
      </c>
      <c r="F159" s="15">
        <v>711.71190660250204</v>
      </c>
      <c r="G159" s="15">
        <v>722.61188769287401</v>
      </c>
      <c r="H159" s="15">
        <v>10.899981090372</v>
      </c>
      <c r="I159" s="58">
        <v>9.7038053661000004E-2</v>
      </c>
      <c r="J159" s="58">
        <v>0.10470330056</v>
      </c>
      <c r="K159" s="58">
        <v>9.3592202747000003E-2</v>
      </c>
      <c r="L159" s="58">
        <v>0.101257449646</v>
      </c>
      <c r="M159" s="17">
        <f t="shared" si="4"/>
        <v>1</v>
      </c>
      <c r="N159" s="17">
        <f t="shared" si="5"/>
        <v>0</v>
      </c>
      <c r="O159" s="59"/>
    </row>
    <row r="160" spans="1:15" ht="13.5" thickBot="1">
      <c r="A160" s="12" t="s">
        <v>159</v>
      </c>
      <c r="B160" s="10">
        <v>13</v>
      </c>
      <c r="C160" s="15">
        <v>39637.40234375</v>
      </c>
      <c r="D160" s="15">
        <v>968.2</v>
      </c>
      <c r="E160" s="15">
        <v>944.4</v>
      </c>
      <c r="F160" s="15">
        <v>902.69339449862605</v>
      </c>
      <c r="G160" s="15">
        <v>1002.21323813968</v>
      </c>
      <c r="H160" s="15">
        <v>99.519843641055004</v>
      </c>
      <c r="I160" s="58">
        <v>2.3919295455999998E-2</v>
      </c>
      <c r="J160" s="58">
        <v>4.6066529888000002E-2</v>
      </c>
      <c r="K160" s="58">
        <v>4.0656285611000001E-2</v>
      </c>
      <c r="L160" s="58">
        <v>2.9329539732999999E-2</v>
      </c>
      <c r="M160" s="17">
        <f t="shared" si="4"/>
        <v>1</v>
      </c>
      <c r="N160" s="17">
        <f t="shared" si="5"/>
        <v>1</v>
      </c>
      <c r="O160" s="59"/>
    </row>
    <row r="161" spans="1:15" ht="13.5" thickBot="1">
      <c r="A161" s="12" t="s">
        <v>159</v>
      </c>
      <c r="B161" s="10">
        <v>14</v>
      </c>
      <c r="C161" s="15">
        <v>39331.2421875</v>
      </c>
      <c r="D161" s="15">
        <v>1088.4000000000001</v>
      </c>
      <c r="E161" s="15">
        <v>1081.4000000000001</v>
      </c>
      <c r="F161" s="15">
        <v>950.47547130025396</v>
      </c>
      <c r="G161" s="15">
        <v>1063.8103468010199</v>
      </c>
      <c r="H161" s="15">
        <v>113.334875500761</v>
      </c>
      <c r="I161" s="58">
        <v>1.7292301826999999E-2</v>
      </c>
      <c r="J161" s="58">
        <v>9.6993339450999999E-2</v>
      </c>
      <c r="K161" s="58">
        <v>1.2369657664E-2</v>
      </c>
      <c r="L161" s="58">
        <v>9.2070695288000007E-2</v>
      </c>
      <c r="M161" s="17">
        <f t="shared" si="4"/>
        <v>1</v>
      </c>
      <c r="N161" s="17">
        <f t="shared" si="5"/>
        <v>0</v>
      </c>
      <c r="O161" s="59"/>
    </row>
    <row r="162" spans="1:15" ht="13.5" thickBot="1">
      <c r="A162" s="12" t="s">
        <v>159</v>
      </c>
      <c r="B162" s="10">
        <v>15</v>
      </c>
      <c r="C162" s="15">
        <v>38668.84375</v>
      </c>
      <c r="D162" s="15">
        <v>1110.5999999999999</v>
      </c>
      <c r="E162" s="15">
        <v>1100</v>
      </c>
      <c r="F162" s="15">
        <v>961.49309927900595</v>
      </c>
      <c r="G162" s="15">
        <v>1122.1651436058701</v>
      </c>
      <c r="H162" s="15">
        <v>160.67204432686199</v>
      </c>
      <c r="I162" s="58">
        <v>8.1330123809999991E-3</v>
      </c>
      <c r="J162" s="58">
        <v>0.104857173502</v>
      </c>
      <c r="K162" s="58">
        <v>1.5587302113000001E-2</v>
      </c>
      <c r="L162" s="58">
        <v>9.7402883770000004E-2</v>
      </c>
      <c r="M162" s="17">
        <f t="shared" si="4"/>
        <v>1</v>
      </c>
      <c r="N162" s="17">
        <f t="shared" si="5"/>
        <v>1</v>
      </c>
      <c r="O162" s="59"/>
    </row>
    <row r="163" spans="1:15" ht="13.5" thickBot="1">
      <c r="A163" s="12" t="s">
        <v>159</v>
      </c>
      <c r="B163" s="10">
        <v>16</v>
      </c>
      <c r="C163" s="15">
        <v>38058.0625</v>
      </c>
      <c r="D163" s="15">
        <v>1116.7</v>
      </c>
      <c r="E163" s="15">
        <v>1103.7</v>
      </c>
      <c r="F163" s="15">
        <v>991.95204643964803</v>
      </c>
      <c r="G163" s="15">
        <v>1159.8572763562199</v>
      </c>
      <c r="H163" s="15">
        <v>167.90522991657301</v>
      </c>
      <c r="I163" s="58">
        <v>3.0349702078000002E-2</v>
      </c>
      <c r="J163" s="58">
        <v>8.7727112208000002E-2</v>
      </c>
      <c r="K163" s="58">
        <v>3.9491755524E-2</v>
      </c>
      <c r="L163" s="58">
        <v>7.8585058762000004E-2</v>
      </c>
      <c r="M163" s="17">
        <f t="shared" si="4"/>
        <v>1</v>
      </c>
      <c r="N163" s="17">
        <f t="shared" si="5"/>
        <v>1</v>
      </c>
      <c r="O163" s="59"/>
    </row>
    <row r="164" spans="1:15" ht="13.5" thickBot="1">
      <c r="A164" s="12" t="s">
        <v>159</v>
      </c>
      <c r="B164" s="10">
        <v>17</v>
      </c>
      <c r="C164" s="15">
        <v>37704.94140625</v>
      </c>
      <c r="D164" s="15">
        <v>1147.5</v>
      </c>
      <c r="E164" s="15">
        <v>1133.7</v>
      </c>
      <c r="F164" s="15">
        <v>954.86608698593204</v>
      </c>
      <c r="G164" s="15">
        <v>1119.0905850696599</v>
      </c>
      <c r="H164" s="15">
        <v>164.224498083724</v>
      </c>
      <c r="I164" s="58">
        <v>1.9978491511999999E-2</v>
      </c>
      <c r="J164" s="58">
        <v>0.13546688678900001</v>
      </c>
      <c r="K164" s="58">
        <v>1.0273850161000001E-2</v>
      </c>
      <c r="L164" s="58">
        <v>0.12576224543799999</v>
      </c>
      <c r="M164" s="17">
        <f t="shared" si="4"/>
        <v>1</v>
      </c>
      <c r="N164" s="17">
        <f t="shared" si="5"/>
        <v>0</v>
      </c>
      <c r="O164" s="59"/>
    </row>
    <row r="165" spans="1:15" ht="13.5" thickBot="1">
      <c r="A165" s="12" t="s">
        <v>159</v>
      </c>
      <c r="B165" s="10">
        <v>18</v>
      </c>
      <c r="C165" s="15">
        <v>37597.20703125</v>
      </c>
      <c r="D165" s="15">
        <v>1111.0999999999999</v>
      </c>
      <c r="E165" s="15">
        <v>1100.5</v>
      </c>
      <c r="F165" s="15">
        <v>906.87597403294603</v>
      </c>
      <c r="G165" s="15">
        <v>1046.06175065312</v>
      </c>
      <c r="H165" s="15">
        <v>139.185776620176</v>
      </c>
      <c r="I165" s="58">
        <v>4.5737165503999998E-2</v>
      </c>
      <c r="J165" s="58">
        <v>0.14361745848499999</v>
      </c>
      <c r="K165" s="58">
        <v>3.8282875771000001E-2</v>
      </c>
      <c r="L165" s="58">
        <v>0.136163168753</v>
      </c>
      <c r="M165" s="17">
        <f t="shared" si="4"/>
        <v>1</v>
      </c>
      <c r="N165" s="17">
        <f t="shared" si="5"/>
        <v>0</v>
      </c>
      <c r="O165" s="59"/>
    </row>
    <row r="166" spans="1:15" ht="13.5" thickBot="1">
      <c r="A166" s="12" t="s">
        <v>159</v>
      </c>
      <c r="B166" s="10">
        <v>19</v>
      </c>
      <c r="C166" s="15">
        <v>37682.15625</v>
      </c>
      <c r="D166" s="15">
        <v>840.3</v>
      </c>
      <c r="E166" s="15">
        <v>819.4</v>
      </c>
      <c r="F166" s="15">
        <v>672.22826843503697</v>
      </c>
      <c r="G166" s="15">
        <v>702.30605817049798</v>
      </c>
      <c r="H166" s="15">
        <v>30.077789735461</v>
      </c>
      <c r="I166" s="58">
        <v>9.7042153184999994E-2</v>
      </c>
      <c r="J166" s="58">
        <v>0.118193904054</v>
      </c>
      <c r="K166" s="58">
        <v>8.2344544182999996E-2</v>
      </c>
      <c r="L166" s="58">
        <v>0.103496295052</v>
      </c>
      <c r="M166" s="17">
        <f t="shared" si="4"/>
        <v>1</v>
      </c>
      <c r="N166" s="17">
        <f t="shared" si="5"/>
        <v>0</v>
      </c>
      <c r="O166" s="59"/>
    </row>
    <row r="167" spans="1:15" ht="13.5" thickBot="1">
      <c r="A167" s="12" t="s">
        <v>159</v>
      </c>
      <c r="B167" s="10">
        <v>20</v>
      </c>
      <c r="C167" s="15">
        <v>38293.61328125</v>
      </c>
      <c r="D167" s="15">
        <v>173.3</v>
      </c>
      <c r="E167" s="15">
        <v>166.2</v>
      </c>
      <c r="F167" s="15">
        <v>147.90886598779301</v>
      </c>
      <c r="G167" s="15">
        <v>147.90886598779301</v>
      </c>
      <c r="H167" s="15">
        <v>0</v>
      </c>
      <c r="I167" s="58">
        <v>1.7855931091000001E-2</v>
      </c>
      <c r="J167" s="58">
        <v>1.7855931091000001E-2</v>
      </c>
      <c r="K167" s="58">
        <v>1.286296344E-2</v>
      </c>
      <c r="L167" s="58">
        <v>1.286296344E-2</v>
      </c>
      <c r="M167" s="17">
        <f t="shared" si="4"/>
        <v>1</v>
      </c>
      <c r="N167" s="17">
        <f t="shared" si="5"/>
        <v>0</v>
      </c>
      <c r="O167" s="59"/>
    </row>
    <row r="168" spans="1:15" ht="13.5" thickBot="1">
      <c r="A168" s="12" t="s">
        <v>159</v>
      </c>
      <c r="B168" s="10">
        <v>21</v>
      </c>
      <c r="C168" s="15">
        <v>39391.1953125</v>
      </c>
      <c r="D168" s="15">
        <v>5.2</v>
      </c>
      <c r="E168" s="15">
        <v>4.0999999999999996</v>
      </c>
      <c r="F168" s="15">
        <v>1.401321206512</v>
      </c>
      <c r="G168" s="15">
        <v>1.401321206512</v>
      </c>
      <c r="H168" s="15">
        <v>0</v>
      </c>
      <c r="I168" s="58">
        <v>2.671363427E-3</v>
      </c>
      <c r="J168" s="58">
        <v>2.671363427E-3</v>
      </c>
      <c r="K168" s="58">
        <v>1.897805058E-3</v>
      </c>
      <c r="L168" s="58">
        <v>1.897805058E-3</v>
      </c>
      <c r="M168" s="17">
        <f t="shared" si="4"/>
        <v>0</v>
      </c>
      <c r="N168" s="17">
        <f t="shared" si="5"/>
        <v>0</v>
      </c>
      <c r="O168" s="59"/>
    </row>
    <row r="169" spans="1:15" ht="13.5" thickBot="1">
      <c r="A169" s="12" t="s">
        <v>159</v>
      </c>
      <c r="B169" s="10">
        <v>22</v>
      </c>
      <c r="C169" s="15">
        <v>38891.55078125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58">
        <v>0</v>
      </c>
      <c r="J169" s="58">
        <v>0</v>
      </c>
      <c r="K169" s="58">
        <v>0</v>
      </c>
      <c r="L169" s="58">
        <v>0</v>
      </c>
      <c r="M169" s="17">
        <f t="shared" si="4"/>
        <v>0</v>
      </c>
      <c r="N169" s="17">
        <f t="shared" si="5"/>
        <v>0</v>
      </c>
      <c r="O169" s="59"/>
    </row>
    <row r="170" spans="1:15" ht="13.5" thickBot="1">
      <c r="A170" s="12" t="s">
        <v>159</v>
      </c>
      <c r="B170" s="10">
        <v>23</v>
      </c>
      <c r="C170" s="15">
        <v>37587.6796875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58">
        <v>0</v>
      </c>
      <c r="J170" s="58">
        <v>0</v>
      </c>
      <c r="K170" s="58">
        <v>0</v>
      </c>
      <c r="L170" s="58">
        <v>0</v>
      </c>
      <c r="M170" s="17">
        <f t="shared" si="4"/>
        <v>0</v>
      </c>
      <c r="N170" s="17">
        <f t="shared" si="5"/>
        <v>0</v>
      </c>
      <c r="O170" s="59"/>
    </row>
    <row r="171" spans="1:15" ht="13.5" thickBot="1">
      <c r="A171" s="12" t="s">
        <v>159</v>
      </c>
      <c r="B171" s="10">
        <v>24</v>
      </c>
      <c r="C171" s="15">
        <v>35910.56640625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58">
        <v>0</v>
      </c>
      <c r="J171" s="58">
        <v>0</v>
      </c>
      <c r="K171" s="58">
        <v>0</v>
      </c>
      <c r="L171" s="58">
        <v>0</v>
      </c>
      <c r="M171" s="17">
        <f t="shared" si="4"/>
        <v>0</v>
      </c>
      <c r="N171" s="17">
        <f t="shared" si="5"/>
        <v>0</v>
      </c>
      <c r="O171" s="59"/>
    </row>
    <row r="172" spans="1:15" ht="13.5" thickBot="1">
      <c r="A172" s="12" t="s">
        <v>160</v>
      </c>
      <c r="B172" s="10">
        <v>1</v>
      </c>
      <c r="C172" s="15">
        <v>34585.03515625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58">
        <v>0</v>
      </c>
      <c r="J172" s="58">
        <v>0</v>
      </c>
      <c r="K172" s="58">
        <v>0</v>
      </c>
      <c r="L172" s="58">
        <v>0</v>
      </c>
      <c r="M172" s="17">
        <f t="shared" si="4"/>
        <v>0</v>
      </c>
      <c r="N172" s="17">
        <f t="shared" si="5"/>
        <v>0</v>
      </c>
      <c r="O172" s="59"/>
    </row>
    <row r="173" spans="1:15" ht="13.5" thickBot="1">
      <c r="A173" s="12" t="s">
        <v>160</v>
      </c>
      <c r="B173" s="10">
        <v>2</v>
      </c>
      <c r="C173" s="15">
        <v>33664.80078125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58">
        <v>0</v>
      </c>
      <c r="J173" s="58">
        <v>0</v>
      </c>
      <c r="K173" s="58">
        <v>0</v>
      </c>
      <c r="L173" s="58">
        <v>0</v>
      </c>
      <c r="M173" s="17">
        <f t="shared" si="4"/>
        <v>0</v>
      </c>
      <c r="N173" s="17">
        <f t="shared" si="5"/>
        <v>0</v>
      </c>
      <c r="O173" s="59"/>
    </row>
    <row r="174" spans="1:15" ht="13.5" thickBot="1">
      <c r="A174" s="12" t="s">
        <v>160</v>
      </c>
      <c r="B174" s="10">
        <v>3</v>
      </c>
      <c r="C174" s="15">
        <v>33162.75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58">
        <v>0</v>
      </c>
      <c r="J174" s="58">
        <v>0</v>
      </c>
      <c r="K174" s="58">
        <v>0</v>
      </c>
      <c r="L174" s="58">
        <v>0</v>
      </c>
      <c r="M174" s="17">
        <f t="shared" si="4"/>
        <v>0</v>
      </c>
      <c r="N174" s="17">
        <f t="shared" si="5"/>
        <v>0</v>
      </c>
      <c r="O174" s="59"/>
    </row>
    <row r="175" spans="1:15" ht="13.5" thickBot="1">
      <c r="A175" s="12" t="s">
        <v>160</v>
      </c>
      <c r="B175" s="10">
        <v>4</v>
      </c>
      <c r="C175" s="15">
        <v>32912.890625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58">
        <v>0</v>
      </c>
      <c r="J175" s="58">
        <v>0</v>
      </c>
      <c r="K175" s="58">
        <v>0</v>
      </c>
      <c r="L175" s="58">
        <v>0</v>
      </c>
      <c r="M175" s="17">
        <f t="shared" si="4"/>
        <v>0</v>
      </c>
      <c r="N175" s="17">
        <f t="shared" si="5"/>
        <v>0</v>
      </c>
      <c r="O175" s="59"/>
    </row>
    <row r="176" spans="1:15" ht="13.5" thickBot="1">
      <c r="A176" s="12" t="s">
        <v>160</v>
      </c>
      <c r="B176" s="10">
        <v>5</v>
      </c>
      <c r="C176" s="15">
        <v>33011.02734375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58">
        <v>0</v>
      </c>
      <c r="J176" s="58">
        <v>0</v>
      </c>
      <c r="K176" s="58">
        <v>0</v>
      </c>
      <c r="L176" s="58">
        <v>0</v>
      </c>
      <c r="M176" s="17">
        <f t="shared" si="4"/>
        <v>0</v>
      </c>
      <c r="N176" s="17">
        <f t="shared" si="5"/>
        <v>0</v>
      </c>
      <c r="O176" s="59"/>
    </row>
    <row r="177" spans="1:15" ht="13.5" thickBot="1">
      <c r="A177" s="12" t="s">
        <v>160</v>
      </c>
      <c r="B177" s="10">
        <v>6</v>
      </c>
      <c r="C177" s="15">
        <v>33504.96875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58">
        <v>0</v>
      </c>
      <c r="J177" s="58">
        <v>0</v>
      </c>
      <c r="K177" s="58">
        <v>0</v>
      </c>
      <c r="L177" s="58">
        <v>0</v>
      </c>
      <c r="M177" s="17">
        <f t="shared" si="4"/>
        <v>0</v>
      </c>
      <c r="N177" s="17">
        <f t="shared" si="5"/>
        <v>0</v>
      </c>
      <c r="O177" s="59"/>
    </row>
    <row r="178" spans="1:15" ht="13.5" thickBot="1">
      <c r="A178" s="12" t="s">
        <v>160</v>
      </c>
      <c r="B178" s="10">
        <v>7</v>
      </c>
      <c r="C178" s="15">
        <v>34534.578125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58">
        <v>0</v>
      </c>
      <c r="J178" s="58">
        <v>0</v>
      </c>
      <c r="K178" s="58">
        <v>0</v>
      </c>
      <c r="L178" s="58">
        <v>0</v>
      </c>
      <c r="M178" s="17">
        <f t="shared" si="4"/>
        <v>0</v>
      </c>
      <c r="N178" s="17">
        <f t="shared" si="5"/>
        <v>0</v>
      </c>
      <c r="O178" s="59"/>
    </row>
    <row r="179" spans="1:15" ht="13.5" thickBot="1">
      <c r="A179" s="12" t="s">
        <v>160</v>
      </c>
      <c r="B179" s="10">
        <v>8</v>
      </c>
      <c r="C179" s="15">
        <v>35521.421875</v>
      </c>
      <c r="D179" s="15">
        <v>34.1</v>
      </c>
      <c r="E179" s="15">
        <v>23.2</v>
      </c>
      <c r="F179" s="15">
        <v>12.855739523940001</v>
      </c>
      <c r="G179" s="15">
        <v>13.155400049899001</v>
      </c>
      <c r="H179" s="15">
        <v>0.299660525959</v>
      </c>
      <c r="I179" s="58">
        <v>1.4728973241000001E-2</v>
      </c>
      <c r="J179" s="58">
        <v>1.4939704975999999E-2</v>
      </c>
      <c r="K179" s="58">
        <v>7.0637130450000004E-3</v>
      </c>
      <c r="L179" s="58">
        <v>7.2744447789999996E-3</v>
      </c>
      <c r="M179" s="17">
        <f t="shared" si="4"/>
        <v>1</v>
      </c>
      <c r="N179" s="17">
        <f t="shared" si="5"/>
        <v>0</v>
      </c>
      <c r="O179" s="59"/>
    </row>
    <row r="180" spans="1:15" ht="13.5" thickBot="1">
      <c r="A180" s="12" t="s">
        <v>160</v>
      </c>
      <c r="B180" s="10">
        <v>9</v>
      </c>
      <c r="C180" s="15">
        <v>36722.875</v>
      </c>
      <c r="D180" s="15">
        <v>378.9</v>
      </c>
      <c r="E180" s="15">
        <v>379.3</v>
      </c>
      <c r="F180" s="15">
        <v>371.91840616329699</v>
      </c>
      <c r="G180" s="15">
        <v>387.09228177635998</v>
      </c>
      <c r="H180" s="15">
        <v>15.173875613063</v>
      </c>
      <c r="I180" s="58">
        <v>5.7610982950000002E-3</v>
      </c>
      <c r="J180" s="58">
        <v>4.9097003070000004E-3</v>
      </c>
      <c r="K180" s="58">
        <v>5.4798043430000004E-3</v>
      </c>
      <c r="L180" s="58">
        <v>5.1909942590000003E-3</v>
      </c>
      <c r="M180" s="17">
        <f t="shared" si="4"/>
        <v>1</v>
      </c>
      <c r="N180" s="17">
        <f t="shared" si="5"/>
        <v>1</v>
      </c>
      <c r="O180" s="59"/>
    </row>
    <row r="181" spans="1:15" ht="13.5" thickBot="1">
      <c r="A181" s="12" t="s">
        <v>160</v>
      </c>
      <c r="B181" s="10">
        <v>10</v>
      </c>
      <c r="C181" s="15">
        <v>37807.234375</v>
      </c>
      <c r="D181" s="15">
        <v>932.7</v>
      </c>
      <c r="E181" s="15">
        <v>928.9</v>
      </c>
      <c r="F181" s="15">
        <v>826.69769250400395</v>
      </c>
      <c r="G181" s="15">
        <v>932.80691755467001</v>
      </c>
      <c r="H181" s="15">
        <v>106.109225050666</v>
      </c>
      <c r="I181" s="58">
        <v>7.5188153776421703E-5</v>
      </c>
      <c r="J181" s="58">
        <v>7.4544520039000001E-2</v>
      </c>
      <c r="K181" s="58">
        <v>2.7474806989999999E-3</v>
      </c>
      <c r="L181" s="58">
        <v>7.1872227492999999E-2</v>
      </c>
      <c r="M181" s="17">
        <f t="shared" si="4"/>
        <v>1</v>
      </c>
      <c r="N181" s="17">
        <f t="shared" si="5"/>
        <v>1</v>
      </c>
      <c r="O181" s="59"/>
    </row>
    <row r="182" spans="1:15" ht="13.5" thickBot="1">
      <c r="A182" s="12" t="s">
        <v>160</v>
      </c>
      <c r="B182" s="10">
        <v>11</v>
      </c>
      <c r="C182" s="15">
        <v>37726.4765625</v>
      </c>
      <c r="D182" s="15">
        <v>1118.5999999999999</v>
      </c>
      <c r="E182" s="15">
        <v>1100.9000000000001</v>
      </c>
      <c r="F182" s="15">
        <v>948.24685972048997</v>
      </c>
      <c r="G182" s="15">
        <v>1064.6342149490799</v>
      </c>
      <c r="H182" s="15">
        <v>116.38735522858801</v>
      </c>
      <c r="I182" s="58">
        <v>3.7950622397999997E-2</v>
      </c>
      <c r="J182" s="58">
        <v>0.11979827023799999</v>
      </c>
      <c r="K182" s="58">
        <v>2.5503365013999999E-2</v>
      </c>
      <c r="L182" s="58">
        <v>0.10735101285400001</v>
      </c>
      <c r="M182" s="17">
        <f t="shared" si="4"/>
        <v>1</v>
      </c>
      <c r="N182" s="17">
        <f t="shared" si="5"/>
        <v>0</v>
      </c>
      <c r="O182" s="59"/>
    </row>
    <row r="183" spans="1:15" ht="13.5" thickBot="1">
      <c r="A183" s="12" t="s">
        <v>160</v>
      </c>
      <c r="B183" s="10">
        <v>12</v>
      </c>
      <c r="C183" s="15">
        <v>37061.87890625</v>
      </c>
      <c r="D183" s="15">
        <v>1159.5999999999999</v>
      </c>
      <c r="E183" s="15">
        <v>1150.5</v>
      </c>
      <c r="F183" s="15">
        <v>1052.35306846296</v>
      </c>
      <c r="G183" s="15">
        <v>1176.3252557373</v>
      </c>
      <c r="H183" s="15">
        <v>123.97218727434699</v>
      </c>
      <c r="I183" s="58">
        <v>1.1761783218E-2</v>
      </c>
      <c r="J183" s="58">
        <v>7.5419783077999999E-2</v>
      </c>
      <c r="K183" s="58">
        <v>1.8161220631000001E-2</v>
      </c>
      <c r="L183" s="58">
        <v>6.9020345664999996E-2</v>
      </c>
      <c r="M183" s="17">
        <f t="shared" si="4"/>
        <v>1</v>
      </c>
      <c r="N183" s="17">
        <f t="shared" si="5"/>
        <v>1</v>
      </c>
      <c r="O183" s="59"/>
    </row>
    <row r="184" spans="1:15" ht="13.5" thickBot="1">
      <c r="A184" s="12" t="s">
        <v>160</v>
      </c>
      <c r="B184" s="10">
        <v>13</v>
      </c>
      <c r="C184" s="15">
        <v>36269.88671875</v>
      </c>
      <c r="D184" s="15">
        <v>1179.2</v>
      </c>
      <c r="E184" s="15">
        <v>1185.0999999999999</v>
      </c>
      <c r="F184" s="15">
        <v>1060.9818645356199</v>
      </c>
      <c r="G184" s="15">
        <v>1191.3672526682701</v>
      </c>
      <c r="H184" s="15">
        <v>130.385388132657</v>
      </c>
      <c r="I184" s="58">
        <v>8.556436475E-3</v>
      </c>
      <c r="J184" s="58">
        <v>8.3135116359999997E-2</v>
      </c>
      <c r="K184" s="58">
        <v>4.4073506799999999E-3</v>
      </c>
      <c r="L184" s="58">
        <v>8.7284202153999998E-2</v>
      </c>
      <c r="M184" s="17">
        <f t="shared" si="4"/>
        <v>1</v>
      </c>
      <c r="N184" s="17">
        <f t="shared" si="5"/>
        <v>1</v>
      </c>
      <c r="O184" s="59"/>
    </row>
    <row r="185" spans="1:15" ht="13.5" thickBot="1">
      <c r="A185" s="12" t="s">
        <v>160</v>
      </c>
      <c r="B185" s="10">
        <v>14</v>
      </c>
      <c r="C185" s="15">
        <v>35329.85546875</v>
      </c>
      <c r="D185" s="15">
        <v>1200.7</v>
      </c>
      <c r="E185" s="15">
        <v>1191</v>
      </c>
      <c r="F185" s="15">
        <v>1074.9804167325001</v>
      </c>
      <c r="G185" s="15">
        <v>1199.8103232447299</v>
      </c>
      <c r="H185" s="15">
        <v>124.829906512234</v>
      </c>
      <c r="I185" s="58">
        <v>6.2565172599999999E-4</v>
      </c>
      <c r="J185" s="58">
        <v>8.8410396109000006E-2</v>
      </c>
      <c r="K185" s="58">
        <v>6.1957266130000001E-3</v>
      </c>
      <c r="L185" s="58">
        <v>8.1589017767999997E-2</v>
      </c>
      <c r="M185" s="17">
        <f t="shared" si="4"/>
        <v>1</v>
      </c>
      <c r="N185" s="17">
        <f t="shared" si="5"/>
        <v>1</v>
      </c>
      <c r="O185" s="59"/>
    </row>
    <row r="186" spans="1:15" ht="13.5" thickBot="1">
      <c r="A186" s="12" t="s">
        <v>160</v>
      </c>
      <c r="B186" s="10">
        <v>15</v>
      </c>
      <c r="C186" s="15">
        <v>34619.875</v>
      </c>
      <c r="D186" s="15">
        <v>1195</v>
      </c>
      <c r="E186" s="15">
        <v>1186.9000000000001</v>
      </c>
      <c r="F186" s="15">
        <v>1071.6342491104999</v>
      </c>
      <c r="G186" s="15">
        <v>1202.7108612675099</v>
      </c>
      <c r="H186" s="15">
        <v>131.07661215701901</v>
      </c>
      <c r="I186" s="58">
        <v>5.4225466010000001E-3</v>
      </c>
      <c r="J186" s="58">
        <v>8.6755099077999998E-2</v>
      </c>
      <c r="K186" s="58">
        <v>1.1118749133000001E-2</v>
      </c>
      <c r="L186" s="58">
        <v>8.1058896546E-2</v>
      </c>
      <c r="M186" s="17">
        <f t="shared" si="4"/>
        <v>1</v>
      </c>
      <c r="N186" s="17">
        <f t="shared" si="5"/>
        <v>1</v>
      </c>
      <c r="O186" s="59"/>
    </row>
    <row r="187" spans="1:15" ht="13.5" thickBot="1">
      <c r="A187" s="12" t="s">
        <v>160</v>
      </c>
      <c r="B187" s="10">
        <v>16</v>
      </c>
      <c r="C187" s="15">
        <v>34029.05078125</v>
      </c>
      <c r="D187" s="15">
        <v>1196.4000000000001</v>
      </c>
      <c r="E187" s="15">
        <v>1186.5</v>
      </c>
      <c r="F187" s="15">
        <v>1081.2012859030499</v>
      </c>
      <c r="G187" s="15">
        <v>1200.1147126769999</v>
      </c>
      <c r="H187" s="15">
        <v>118.913426773954</v>
      </c>
      <c r="I187" s="58">
        <v>2.6123155250000001E-3</v>
      </c>
      <c r="J187" s="58">
        <v>8.1011753935E-2</v>
      </c>
      <c r="K187" s="58">
        <v>9.5743408409999994E-3</v>
      </c>
      <c r="L187" s="58">
        <v>7.4049728618999999E-2</v>
      </c>
      <c r="M187" s="17">
        <f t="shared" si="4"/>
        <v>1</v>
      </c>
      <c r="N187" s="17">
        <f t="shared" si="5"/>
        <v>1</v>
      </c>
      <c r="O187" s="59"/>
    </row>
    <row r="188" spans="1:15" ht="13.5" thickBot="1">
      <c r="A188" s="12" t="s">
        <v>160</v>
      </c>
      <c r="B188" s="10">
        <v>17</v>
      </c>
      <c r="C188" s="15">
        <v>33916.49609375</v>
      </c>
      <c r="D188" s="15">
        <v>1189</v>
      </c>
      <c r="E188" s="15">
        <v>1178.5999999999999</v>
      </c>
      <c r="F188" s="15">
        <v>1064.0526356053499</v>
      </c>
      <c r="G188" s="15">
        <v>1184.2627418623999</v>
      </c>
      <c r="H188" s="15">
        <v>120.210106257051</v>
      </c>
      <c r="I188" s="58">
        <v>3.3314051600000002E-3</v>
      </c>
      <c r="J188" s="58">
        <v>8.7867344861999999E-2</v>
      </c>
      <c r="K188" s="58">
        <v>3.9822375959999998E-3</v>
      </c>
      <c r="L188" s="58">
        <v>8.0553702105E-2</v>
      </c>
      <c r="M188" s="17">
        <f t="shared" si="4"/>
        <v>1</v>
      </c>
      <c r="N188" s="17">
        <f t="shared" si="5"/>
        <v>1</v>
      </c>
      <c r="O188" s="59"/>
    </row>
    <row r="189" spans="1:15" ht="13.5" thickBot="1">
      <c r="A189" s="12" t="s">
        <v>160</v>
      </c>
      <c r="B189" s="10">
        <v>18</v>
      </c>
      <c r="C189" s="15">
        <v>34197.72265625</v>
      </c>
      <c r="D189" s="15">
        <v>1158.4000000000001</v>
      </c>
      <c r="E189" s="15">
        <v>1153.3</v>
      </c>
      <c r="F189" s="15">
        <v>998.37526687044306</v>
      </c>
      <c r="G189" s="15">
        <v>1115.4257884507699</v>
      </c>
      <c r="H189" s="15">
        <v>117.050521580328</v>
      </c>
      <c r="I189" s="58">
        <v>3.0220964521E-2</v>
      </c>
      <c r="J189" s="58">
        <v>0.11253497407099999</v>
      </c>
      <c r="K189" s="58">
        <v>2.6634466629999999E-2</v>
      </c>
      <c r="L189" s="58">
        <v>0.108948476181</v>
      </c>
      <c r="M189" s="17">
        <f t="shared" si="4"/>
        <v>1</v>
      </c>
      <c r="N189" s="17">
        <f t="shared" si="5"/>
        <v>0</v>
      </c>
      <c r="O189" s="59"/>
    </row>
    <row r="190" spans="1:15" ht="13.5" thickBot="1">
      <c r="A190" s="12" t="s">
        <v>160</v>
      </c>
      <c r="B190" s="10">
        <v>19</v>
      </c>
      <c r="C190" s="15">
        <v>34655.82421875</v>
      </c>
      <c r="D190" s="15">
        <v>865.9</v>
      </c>
      <c r="E190" s="15">
        <v>854.2</v>
      </c>
      <c r="F190" s="15">
        <v>774.59428896082204</v>
      </c>
      <c r="G190" s="15">
        <v>827.73170692097005</v>
      </c>
      <c r="H190" s="15">
        <v>53.137417960147999</v>
      </c>
      <c r="I190" s="58">
        <v>2.6841275019999999E-2</v>
      </c>
      <c r="J190" s="58">
        <v>6.4209360787E-2</v>
      </c>
      <c r="K190" s="58">
        <v>1.8613426919E-2</v>
      </c>
      <c r="L190" s="58">
        <v>5.5981512684999998E-2</v>
      </c>
      <c r="M190" s="17">
        <f t="shared" si="4"/>
        <v>1</v>
      </c>
      <c r="N190" s="17">
        <f t="shared" si="5"/>
        <v>0</v>
      </c>
      <c r="O190" s="59"/>
    </row>
    <row r="191" spans="1:15" ht="13.5" thickBot="1">
      <c r="A191" s="12" t="s">
        <v>160</v>
      </c>
      <c r="B191" s="10">
        <v>20</v>
      </c>
      <c r="C191" s="15">
        <v>35432.5</v>
      </c>
      <c r="D191" s="15">
        <v>178.6</v>
      </c>
      <c r="E191" s="15">
        <v>170.1</v>
      </c>
      <c r="F191" s="15">
        <v>192.02907253892499</v>
      </c>
      <c r="G191" s="15">
        <v>192.02907253892499</v>
      </c>
      <c r="H191" s="15">
        <v>0</v>
      </c>
      <c r="I191" s="58">
        <v>9.4437922210000008E-3</v>
      </c>
      <c r="J191" s="58">
        <v>9.4437922210000008E-3</v>
      </c>
      <c r="K191" s="58">
        <v>1.5421288704999999E-2</v>
      </c>
      <c r="L191" s="58">
        <v>1.5421288704999999E-2</v>
      </c>
      <c r="M191" s="17">
        <f t="shared" si="4"/>
        <v>1</v>
      </c>
      <c r="N191" s="17">
        <f t="shared" si="5"/>
        <v>1</v>
      </c>
      <c r="O191" s="59"/>
    </row>
    <row r="192" spans="1:15" ht="13.5" thickBot="1">
      <c r="A192" s="12" t="s">
        <v>160</v>
      </c>
      <c r="B192" s="10">
        <v>21</v>
      </c>
      <c r="C192" s="15">
        <v>37192.11328125</v>
      </c>
      <c r="D192" s="15">
        <v>4.9000000000000004</v>
      </c>
      <c r="E192" s="15">
        <v>4</v>
      </c>
      <c r="F192" s="15">
        <v>1.8276021841350001</v>
      </c>
      <c r="G192" s="15">
        <v>1.8276021841350001</v>
      </c>
      <c r="H192" s="15">
        <v>0</v>
      </c>
      <c r="I192" s="58">
        <v>2.1606173100000002E-3</v>
      </c>
      <c r="J192" s="58">
        <v>2.1606173100000002E-3</v>
      </c>
      <c r="K192" s="58">
        <v>1.5277059180000001E-3</v>
      </c>
      <c r="L192" s="58">
        <v>1.5277059180000001E-3</v>
      </c>
      <c r="M192" s="17">
        <f t="shared" si="4"/>
        <v>0</v>
      </c>
      <c r="N192" s="17">
        <f t="shared" si="5"/>
        <v>0</v>
      </c>
      <c r="O192" s="59"/>
    </row>
    <row r="193" spans="1:15" ht="13.5" thickBot="1">
      <c r="A193" s="12" t="s">
        <v>160</v>
      </c>
      <c r="B193" s="10">
        <v>22</v>
      </c>
      <c r="C193" s="15">
        <v>36651.671875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58">
        <v>0</v>
      </c>
      <c r="J193" s="58">
        <v>0</v>
      </c>
      <c r="K193" s="58">
        <v>0</v>
      </c>
      <c r="L193" s="58">
        <v>0</v>
      </c>
      <c r="M193" s="17">
        <f t="shared" si="4"/>
        <v>0</v>
      </c>
      <c r="N193" s="17">
        <f t="shared" si="5"/>
        <v>0</v>
      </c>
      <c r="O193" s="59"/>
    </row>
    <row r="194" spans="1:15" ht="13.5" thickBot="1">
      <c r="A194" s="12" t="s">
        <v>160</v>
      </c>
      <c r="B194" s="10">
        <v>23</v>
      </c>
      <c r="C194" s="15">
        <v>34522.21875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58">
        <v>0</v>
      </c>
      <c r="J194" s="58">
        <v>0</v>
      </c>
      <c r="K194" s="58">
        <v>0</v>
      </c>
      <c r="L194" s="58">
        <v>0</v>
      </c>
      <c r="M194" s="17">
        <f t="shared" si="4"/>
        <v>0</v>
      </c>
      <c r="N194" s="17">
        <f t="shared" si="5"/>
        <v>0</v>
      </c>
      <c r="O194" s="59"/>
    </row>
    <row r="195" spans="1:15" ht="13.5" thickBot="1">
      <c r="A195" s="12" t="s">
        <v>160</v>
      </c>
      <c r="B195" s="10">
        <v>24</v>
      </c>
      <c r="C195" s="15">
        <v>32025.75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58">
        <v>0</v>
      </c>
      <c r="J195" s="58">
        <v>0</v>
      </c>
      <c r="K195" s="58">
        <v>0</v>
      </c>
      <c r="L195" s="58">
        <v>0</v>
      </c>
      <c r="M195" s="17">
        <f t="shared" si="4"/>
        <v>0</v>
      </c>
      <c r="N195" s="17">
        <f t="shared" si="5"/>
        <v>0</v>
      </c>
      <c r="O195" s="59"/>
    </row>
    <row r="196" spans="1:15" ht="13.5" thickBot="1">
      <c r="A196" s="12" t="s">
        <v>161</v>
      </c>
      <c r="B196" s="10">
        <v>1</v>
      </c>
      <c r="C196" s="15">
        <v>30245.181640625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58">
        <v>0</v>
      </c>
      <c r="J196" s="58">
        <v>0</v>
      </c>
      <c r="K196" s="58">
        <v>0</v>
      </c>
      <c r="L196" s="58">
        <v>0</v>
      </c>
      <c r="M196" s="17">
        <f t="shared" si="4"/>
        <v>0</v>
      </c>
      <c r="N196" s="17">
        <f t="shared" si="5"/>
        <v>0</v>
      </c>
      <c r="O196" s="59"/>
    </row>
    <row r="197" spans="1:15" ht="13.5" thickBot="1">
      <c r="A197" s="12" t="s">
        <v>161</v>
      </c>
      <c r="B197" s="10">
        <v>2</v>
      </c>
      <c r="C197" s="15">
        <v>29266.5859375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58">
        <v>0</v>
      </c>
      <c r="J197" s="58">
        <v>0</v>
      </c>
      <c r="K197" s="58">
        <v>0</v>
      </c>
      <c r="L197" s="58">
        <v>0</v>
      </c>
      <c r="M197" s="17">
        <f t="shared" ref="M197:M260" si="6">IF(F197&gt;5,1,0)</f>
        <v>0</v>
      </c>
      <c r="N197" s="17">
        <f t="shared" ref="N197:N260" si="7">IF(G197&gt;E197,1,0)</f>
        <v>0</v>
      </c>
      <c r="O197" s="59"/>
    </row>
    <row r="198" spans="1:15" ht="13.5" thickBot="1">
      <c r="A198" s="12" t="s">
        <v>161</v>
      </c>
      <c r="B198" s="10">
        <v>3</v>
      </c>
      <c r="C198" s="15">
        <v>28908.552734375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58">
        <v>0</v>
      </c>
      <c r="J198" s="58">
        <v>0</v>
      </c>
      <c r="K198" s="58">
        <v>0</v>
      </c>
      <c r="L198" s="58">
        <v>0</v>
      </c>
      <c r="M198" s="17">
        <f t="shared" si="6"/>
        <v>0</v>
      </c>
      <c r="N198" s="17">
        <f t="shared" si="7"/>
        <v>0</v>
      </c>
      <c r="O198" s="59"/>
    </row>
    <row r="199" spans="1:15" ht="13.5" thickBot="1">
      <c r="A199" s="12" t="s">
        <v>161</v>
      </c>
      <c r="B199" s="10">
        <v>4</v>
      </c>
      <c r="C199" s="15">
        <v>29016.83203125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58">
        <v>0</v>
      </c>
      <c r="J199" s="58">
        <v>0</v>
      </c>
      <c r="K199" s="58">
        <v>0</v>
      </c>
      <c r="L199" s="58">
        <v>0</v>
      </c>
      <c r="M199" s="17">
        <f t="shared" si="6"/>
        <v>0</v>
      </c>
      <c r="N199" s="17">
        <f t="shared" si="7"/>
        <v>0</v>
      </c>
      <c r="O199" s="59"/>
    </row>
    <row r="200" spans="1:15" ht="13.5" thickBot="1">
      <c r="A200" s="12" t="s">
        <v>161</v>
      </c>
      <c r="B200" s="10">
        <v>5</v>
      </c>
      <c r="C200" s="15">
        <v>29853.265625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58">
        <v>0</v>
      </c>
      <c r="J200" s="58">
        <v>0</v>
      </c>
      <c r="K200" s="58">
        <v>0</v>
      </c>
      <c r="L200" s="58">
        <v>0</v>
      </c>
      <c r="M200" s="17">
        <f t="shared" si="6"/>
        <v>0</v>
      </c>
      <c r="N200" s="17">
        <f t="shared" si="7"/>
        <v>0</v>
      </c>
      <c r="O200" s="59"/>
    </row>
    <row r="201" spans="1:15" ht="13.5" thickBot="1">
      <c r="A201" s="12" t="s">
        <v>161</v>
      </c>
      <c r="B201" s="10">
        <v>6</v>
      </c>
      <c r="C201" s="15">
        <v>32107.05078125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58">
        <v>0</v>
      </c>
      <c r="J201" s="58">
        <v>0</v>
      </c>
      <c r="K201" s="58">
        <v>0</v>
      </c>
      <c r="L201" s="58">
        <v>0</v>
      </c>
      <c r="M201" s="17">
        <f t="shared" si="6"/>
        <v>0</v>
      </c>
      <c r="N201" s="17">
        <f t="shared" si="7"/>
        <v>0</v>
      </c>
      <c r="O201" s="59"/>
    </row>
    <row r="202" spans="1:15" ht="13.5" thickBot="1">
      <c r="A202" s="12" t="s">
        <v>161</v>
      </c>
      <c r="B202" s="10">
        <v>7</v>
      </c>
      <c r="C202" s="15">
        <v>35915.3828125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58">
        <v>0</v>
      </c>
      <c r="J202" s="58">
        <v>0</v>
      </c>
      <c r="K202" s="58">
        <v>0</v>
      </c>
      <c r="L202" s="58">
        <v>0</v>
      </c>
      <c r="M202" s="17">
        <f t="shared" si="6"/>
        <v>0</v>
      </c>
      <c r="N202" s="17">
        <f t="shared" si="7"/>
        <v>0</v>
      </c>
      <c r="O202" s="59"/>
    </row>
    <row r="203" spans="1:15" ht="13.5" thickBot="1">
      <c r="A203" s="12" t="s">
        <v>161</v>
      </c>
      <c r="B203" s="10">
        <v>8</v>
      </c>
      <c r="C203" s="15">
        <v>37489.33203125</v>
      </c>
      <c r="D203" s="15">
        <v>30.5</v>
      </c>
      <c r="E203" s="15">
        <v>23.9</v>
      </c>
      <c r="F203" s="15">
        <v>12.552585315792999</v>
      </c>
      <c r="G203" s="15">
        <v>12.552585315792999</v>
      </c>
      <c r="H203" s="15">
        <v>0</v>
      </c>
      <c r="I203" s="58">
        <v>1.2621248018999999E-2</v>
      </c>
      <c r="J203" s="58">
        <v>1.2621248018999999E-2</v>
      </c>
      <c r="K203" s="58">
        <v>7.9798978079999999E-3</v>
      </c>
      <c r="L203" s="58">
        <v>7.9798978079999999E-3</v>
      </c>
      <c r="M203" s="17">
        <f t="shared" si="6"/>
        <v>1</v>
      </c>
      <c r="N203" s="17">
        <f t="shared" si="7"/>
        <v>0</v>
      </c>
      <c r="O203" s="59"/>
    </row>
    <row r="204" spans="1:15" ht="13.5" thickBot="1">
      <c r="A204" s="12" t="s">
        <v>161</v>
      </c>
      <c r="B204" s="10">
        <v>9</v>
      </c>
      <c r="C204" s="15">
        <v>37177.80078125</v>
      </c>
      <c r="D204" s="15">
        <v>292.3</v>
      </c>
      <c r="E204" s="15">
        <v>282.3</v>
      </c>
      <c r="F204" s="15">
        <v>314.57437254971501</v>
      </c>
      <c r="G204" s="15">
        <v>314.57437254971501</v>
      </c>
      <c r="H204" s="15">
        <v>0</v>
      </c>
      <c r="I204" s="58">
        <v>1.5664115717E-2</v>
      </c>
      <c r="J204" s="58">
        <v>1.5664115717E-2</v>
      </c>
      <c r="K204" s="58">
        <v>2.2696464521E-2</v>
      </c>
      <c r="L204" s="58">
        <v>2.2696464521E-2</v>
      </c>
      <c r="M204" s="17">
        <f t="shared" si="6"/>
        <v>1</v>
      </c>
      <c r="N204" s="17">
        <f t="shared" si="7"/>
        <v>1</v>
      </c>
      <c r="O204" s="59"/>
    </row>
    <row r="205" spans="1:15" ht="13.5" thickBot="1">
      <c r="A205" s="12" t="s">
        <v>161</v>
      </c>
      <c r="B205" s="10">
        <v>10</v>
      </c>
      <c r="C205" s="15">
        <v>37121.55078125</v>
      </c>
      <c r="D205" s="15">
        <v>711.2</v>
      </c>
      <c r="E205" s="15">
        <v>708</v>
      </c>
      <c r="F205" s="15">
        <v>688.68842282955995</v>
      </c>
      <c r="G205" s="15">
        <v>778.16499681963001</v>
      </c>
      <c r="H205" s="15">
        <v>89.476573990069994</v>
      </c>
      <c r="I205" s="58">
        <v>4.7092121532E-2</v>
      </c>
      <c r="J205" s="58">
        <v>1.5830926280000001E-2</v>
      </c>
      <c r="K205" s="58">
        <v>4.9342473150000003E-2</v>
      </c>
      <c r="L205" s="58">
        <v>1.3580574662E-2</v>
      </c>
      <c r="M205" s="17">
        <f t="shared" si="6"/>
        <v>1</v>
      </c>
      <c r="N205" s="17">
        <f t="shared" si="7"/>
        <v>1</v>
      </c>
      <c r="O205" s="59"/>
    </row>
    <row r="206" spans="1:15" ht="13.5" thickBot="1">
      <c r="A206" s="12" t="s">
        <v>161</v>
      </c>
      <c r="B206" s="10">
        <v>11</v>
      </c>
      <c r="C206" s="15">
        <v>37075.30859375</v>
      </c>
      <c r="D206" s="15">
        <v>883.1</v>
      </c>
      <c r="E206" s="15">
        <v>887.4</v>
      </c>
      <c r="F206" s="15">
        <v>749.409263620366</v>
      </c>
      <c r="G206" s="15">
        <v>855.47236801637496</v>
      </c>
      <c r="H206" s="15">
        <v>106.063104396009</v>
      </c>
      <c r="I206" s="58">
        <v>1.9428714475000001E-2</v>
      </c>
      <c r="J206" s="58">
        <v>9.4015989014999995E-2</v>
      </c>
      <c r="K206" s="58">
        <v>2.2452624460999999E-2</v>
      </c>
      <c r="L206" s="58">
        <v>9.7039899001000005E-2</v>
      </c>
      <c r="M206" s="17">
        <f t="shared" si="6"/>
        <v>1</v>
      </c>
      <c r="N206" s="17">
        <f t="shared" si="7"/>
        <v>0</v>
      </c>
      <c r="O206" s="59"/>
    </row>
    <row r="207" spans="1:15" ht="13.5" thickBot="1">
      <c r="A207" s="12" t="s">
        <v>161</v>
      </c>
      <c r="B207" s="10">
        <v>12</v>
      </c>
      <c r="C207" s="15">
        <v>36885.8515625</v>
      </c>
      <c r="D207" s="15">
        <v>947.2</v>
      </c>
      <c r="E207" s="15">
        <v>942.8</v>
      </c>
      <c r="F207" s="15">
        <v>717.67119959018805</v>
      </c>
      <c r="G207" s="15">
        <v>763.40267187861195</v>
      </c>
      <c r="H207" s="15">
        <v>45.731472288424001</v>
      </c>
      <c r="I207" s="58">
        <v>0.129252692068</v>
      </c>
      <c r="J207" s="58">
        <v>0.16141265851600001</v>
      </c>
      <c r="K207" s="58">
        <v>0.12615845859399999</v>
      </c>
      <c r="L207" s="58">
        <v>0.158318425042</v>
      </c>
      <c r="M207" s="17">
        <f t="shared" si="6"/>
        <v>1</v>
      </c>
      <c r="N207" s="17">
        <f t="shared" si="7"/>
        <v>0</v>
      </c>
      <c r="O207" s="59"/>
    </row>
    <row r="208" spans="1:15" ht="13.5" thickBot="1">
      <c r="A208" s="12" t="s">
        <v>161</v>
      </c>
      <c r="B208" s="10">
        <v>13</v>
      </c>
      <c r="C208" s="15">
        <v>36614.890625</v>
      </c>
      <c r="D208" s="15">
        <v>973</v>
      </c>
      <c r="E208" s="15">
        <v>973.4</v>
      </c>
      <c r="F208" s="15">
        <v>833.64577980986303</v>
      </c>
      <c r="G208" s="15">
        <v>862.92348518477604</v>
      </c>
      <c r="H208" s="15">
        <v>29.277705374913001</v>
      </c>
      <c r="I208" s="58">
        <v>7.7409644735999997E-2</v>
      </c>
      <c r="J208" s="58">
        <v>9.7998748375E-2</v>
      </c>
      <c r="K208" s="58">
        <v>7.7690938688000005E-2</v>
      </c>
      <c r="L208" s="58">
        <v>9.8280042326999995E-2</v>
      </c>
      <c r="M208" s="17">
        <f t="shared" si="6"/>
        <v>1</v>
      </c>
      <c r="N208" s="17">
        <f t="shared" si="7"/>
        <v>0</v>
      </c>
      <c r="O208" s="59"/>
    </row>
    <row r="209" spans="1:15" ht="13.5" thickBot="1">
      <c r="A209" s="12" t="s">
        <v>161</v>
      </c>
      <c r="B209" s="10">
        <v>14</v>
      </c>
      <c r="C209" s="15">
        <v>36582.359375</v>
      </c>
      <c r="D209" s="15">
        <v>962.3</v>
      </c>
      <c r="E209" s="15">
        <v>953.2</v>
      </c>
      <c r="F209" s="15">
        <v>830.32173058072999</v>
      </c>
      <c r="G209" s="15">
        <v>885.28466155634999</v>
      </c>
      <c r="H209" s="15">
        <v>54.962930975619997</v>
      </c>
      <c r="I209" s="58">
        <v>5.4159872323E-2</v>
      </c>
      <c r="J209" s="58">
        <v>9.2811722516999998E-2</v>
      </c>
      <c r="K209" s="58">
        <v>4.7760434911000002E-2</v>
      </c>
      <c r="L209" s="58">
        <v>8.6412285103999995E-2</v>
      </c>
      <c r="M209" s="17">
        <f t="shared" si="6"/>
        <v>1</v>
      </c>
      <c r="N209" s="17">
        <f t="shared" si="7"/>
        <v>0</v>
      </c>
      <c r="O209" s="59"/>
    </row>
    <row r="210" spans="1:15" ht="13.5" thickBot="1">
      <c r="A210" s="12" t="s">
        <v>161</v>
      </c>
      <c r="B210" s="10">
        <v>15</v>
      </c>
      <c r="C210" s="15">
        <v>36421.51171875</v>
      </c>
      <c r="D210" s="15">
        <v>955.2</v>
      </c>
      <c r="E210" s="15">
        <v>932.2</v>
      </c>
      <c r="F210" s="15">
        <v>857.01399752145005</v>
      </c>
      <c r="G210" s="15">
        <v>958.33061155901999</v>
      </c>
      <c r="H210" s="15">
        <v>101.31661403757001</v>
      </c>
      <c r="I210" s="58">
        <v>2.2015552449999999E-3</v>
      </c>
      <c r="J210" s="58">
        <v>6.9047821713999993E-2</v>
      </c>
      <c r="K210" s="58">
        <v>1.8375957495000001E-2</v>
      </c>
      <c r="L210" s="58">
        <v>5.2873419464000003E-2</v>
      </c>
      <c r="M210" s="17">
        <f t="shared" si="6"/>
        <v>1</v>
      </c>
      <c r="N210" s="17">
        <f t="shared" si="7"/>
        <v>1</v>
      </c>
      <c r="O210" s="59"/>
    </row>
    <row r="211" spans="1:15" ht="13.5" thickBot="1">
      <c r="A211" s="12" t="s">
        <v>161</v>
      </c>
      <c r="B211" s="10">
        <v>16</v>
      </c>
      <c r="C211" s="15">
        <v>36325.69140625</v>
      </c>
      <c r="D211" s="15">
        <v>943.6</v>
      </c>
      <c r="E211" s="15">
        <v>927.3</v>
      </c>
      <c r="F211" s="15">
        <v>792.35377289216103</v>
      </c>
      <c r="G211" s="15">
        <v>831.75662147521996</v>
      </c>
      <c r="H211" s="15">
        <v>39.402848583058002</v>
      </c>
      <c r="I211" s="58">
        <v>7.8652164925999996E-2</v>
      </c>
      <c r="J211" s="58">
        <v>0.106361622438</v>
      </c>
      <c r="K211" s="58">
        <v>6.7189436374000003E-2</v>
      </c>
      <c r="L211" s="58">
        <v>9.4898893886999999E-2</v>
      </c>
      <c r="M211" s="17">
        <f t="shared" si="6"/>
        <v>1</v>
      </c>
      <c r="N211" s="17">
        <f t="shared" si="7"/>
        <v>0</v>
      </c>
      <c r="O211" s="59"/>
    </row>
    <row r="212" spans="1:15" ht="13.5" thickBot="1">
      <c r="A212" s="12" t="s">
        <v>161</v>
      </c>
      <c r="B212" s="10">
        <v>17</v>
      </c>
      <c r="C212" s="15">
        <v>36440.02734375</v>
      </c>
      <c r="D212" s="15">
        <v>851.3</v>
      </c>
      <c r="E212" s="15">
        <v>826.7</v>
      </c>
      <c r="F212" s="15">
        <v>640.25383758532496</v>
      </c>
      <c r="G212" s="15">
        <v>644.60559781710299</v>
      </c>
      <c r="H212" s="15">
        <v>4.351760231778</v>
      </c>
      <c r="I212" s="58">
        <v>0.145354713208</v>
      </c>
      <c r="J212" s="58">
        <v>0.14841502279499999</v>
      </c>
      <c r="K212" s="58">
        <v>0.12805513514899999</v>
      </c>
      <c r="L212" s="58">
        <v>0.13111544473600001</v>
      </c>
      <c r="M212" s="17">
        <f t="shared" si="6"/>
        <v>1</v>
      </c>
      <c r="N212" s="17">
        <f t="shared" si="7"/>
        <v>0</v>
      </c>
      <c r="O212" s="59"/>
    </row>
    <row r="213" spans="1:15" ht="13.5" thickBot="1">
      <c r="A213" s="12" t="s">
        <v>161</v>
      </c>
      <c r="B213" s="10">
        <v>18</v>
      </c>
      <c r="C213" s="15">
        <v>36449.19140625</v>
      </c>
      <c r="D213" s="15">
        <v>770</v>
      </c>
      <c r="E213" s="15">
        <v>763.9</v>
      </c>
      <c r="F213" s="15">
        <v>483.07780430085103</v>
      </c>
      <c r="G213" s="15">
        <v>484.52473773777501</v>
      </c>
      <c r="H213" s="15">
        <v>1.446933436923</v>
      </c>
      <c r="I213" s="58">
        <v>0.200756161928</v>
      </c>
      <c r="J213" s="58">
        <v>0.20177369599</v>
      </c>
      <c r="K213" s="58">
        <v>0.19646642915699999</v>
      </c>
      <c r="L213" s="58">
        <v>0.19748396322</v>
      </c>
      <c r="M213" s="17">
        <f t="shared" si="6"/>
        <v>1</v>
      </c>
      <c r="N213" s="17">
        <f t="shared" si="7"/>
        <v>0</v>
      </c>
      <c r="O213" s="59"/>
    </row>
    <row r="214" spans="1:15" ht="13.5" thickBot="1">
      <c r="A214" s="12" t="s">
        <v>161</v>
      </c>
      <c r="B214" s="10">
        <v>19</v>
      </c>
      <c r="C214" s="15">
        <v>36521.67578125</v>
      </c>
      <c r="D214" s="15">
        <v>534.5</v>
      </c>
      <c r="E214" s="15">
        <v>524.5</v>
      </c>
      <c r="F214" s="15">
        <v>280.97309410813801</v>
      </c>
      <c r="G214" s="15">
        <v>280.97309410813801</v>
      </c>
      <c r="H214" s="15">
        <v>0</v>
      </c>
      <c r="I214" s="58">
        <v>0.178288963355</v>
      </c>
      <c r="J214" s="58">
        <v>0.178288963355</v>
      </c>
      <c r="K214" s="58">
        <v>0.171256614551</v>
      </c>
      <c r="L214" s="58">
        <v>0.171256614551</v>
      </c>
      <c r="M214" s="17">
        <f t="shared" si="6"/>
        <v>1</v>
      </c>
      <c r="N214" s="17">
        <f t="shared" si="7"/>
        <v>0</v>
      </c>
      <c r="O214" s="59"/>
    </row>
    <row r="215" spans="1:15" ht="13.5" thickBot="1">
      <c r="A215" s="12" t="s">
        <v>161</v>
      </c>
      <c r="B215" s="10">
        <v>20</v>
      </c>
      <c r="C215" s="15">
        <v>37010.24609375</v>
      </c>
      <c r="D215" s="15">
        <v>123.5</v>
      </c>
      <c r="E215" s="15">
        <v>126.8</v>
      </c>
      <c r="F215" s="15">
        <v>71.788325464596994</v>
      </c>
      <c r="G215" s="15">
        <v>71.788937172793993</v>
      </c>
      <c r="H215" s="15">
        <v>6.1170819699999995E-4</v>
      </c>
      <c r="I215" s="58">
        <v>3.6365023085000003E-2</v>
      </c>
      <c r="J215" s="58">
        <v>3.6365453259000001E-2</v>
      </c>
      <c r="K215" s="58">
        <v>3.8685698189999999E-2</v>
      </c>
      <c r="L215" s="58">
        <v>3.8686128365000003E-2</v>
      </c>
      <c r="M215" s="17">
        <f t="shared" si="6"/>
        <v>1</v>
      </c>
      <c r="N215" s="17">
        <f t="shared" si="7"/>
        <v>0</v>
      </c>
      <c r="O215" s="59"/>
    </row>
    <row r="216" spans="1:15" ht="13.5" thickBot="1">
      <c r="A216" s="12" t="s">
        <v>161</v>
      </c>
      <c r="B216" s="10">
        <v>21</v>
      </c>
      <c r="C216" s="15">
        <v>37980.1171875</v>
      </c>
      <c r="D216" s="15">
        <v>5.2</v>
      </c>
      <c r="E216" s="15">
        <v>4.2</v>
      </c>
      <c r="F216" s="15">
        <v>1.889767808063</v>
      </c>
      <c r="G216" s="15">
        <v>1.889767808063</v>
      </c>
      <c r="H216" s="15">
        <v>0</v>
      </c>
      <c r="I216" s="58">
        <v>2.3278707390000002E-3</v>
      </c>
      <c r="J216" s="58">
        <v>2.3278707390000002E-3</v>
      </c>
      <c r="K216" s="58">
        <v>1.624635859E-3</v>
      </c>
      <c r="L216" s="58">
        <v>1.624635859E-3</v>
      </c>
      <c r="M216" s="17">
        <f t="shared" si="6"/>
        <v>0</v>
      </c>
      <c r="N216" s="17">
        <f t="shared" si="7"/>
        <v>0</v>
      </c>
      <c r="O216" s="59"/>
    </row>
    <row r="217" spans="1:15" ht="13.5" thickBot="1">
      <c r="A217" s="12" t="s">
        <v>161</v>
      </c>
      <c r="B217" s="10">
        <v>22</v>
      </c>
      <c r="C217" s="15">
        <v>36840.7421875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58">
        <v>0</v>
      </c>
      <c r="J217" s="58">
        <v>0</v>
      </c>
      <c r="K217" s="58">
        <v>0</v>
      </c>
      <c r="L217" s="58">
        <v>0</v>
      </c>
      <c r="M217" s="17">
        <f t="shared" si="6"/>
        <v>0</v>
      </c>
      <c r="N217" s="17">
        <f t="shared" si="7"/>
        <v>0</v>
      </c>
      <c r="O217" s="59"/>
    </row>
    <row r="218" spans="1:15" ht="13.5" thickBot="1">
      <c r="A218" s="12" t="s">
        <v>161</v>
      </c>
      <c r="B218" s="10">
        <v>23</v>
      </c>
      <c r="C218" s="15">
        <v>34270.671875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58">
        <v>0</v>
      </c>
      <c r="J218" s="58">
        <v>0</v>
      </c>
      <c r="K218" s="58">
        <v>0</v>
      </c>
      <c r="L218" s="58">
        <v>0</v>
      </c>
      <c r="M218" s="17">
        <f t="shared" si="6"/>
        <v>0</v>
      </c>
      <c r="N218" s="17">
        <f t="shared" si="7"/>
        <v>0</v>
      </c>
      <c r="O218" s="59"/>
    </row>
    <row r="219" spans="1:15" ht="13.5" thickBot="1">
      <c r="A219" s="12" t="s">
        <v>161</v>
      </c>
      <c r="B219" s="10">
        <v>24</v>
      </c>
      <c r="C219" s="15">
        <v>31666.193359375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58">
        <v>0</v>
      </c>
      <c r="J219" s="58">
        <v>0</v>
      </c>
      <c r="K219" s="58">
        <v>0</v>
      </c>
      <c r="L219" s="58">
        <v>0</v>
      </c>
      <c r="M219" s="17">
        <f t="shared" si="6"/>
        <v>0</v>
      </c>
      <c r="N219" s="17">
        <f t="shared" si="7"/>
        <v>0</v>
      </c>
      <c r="O219" s="59"/>
    </row>
    <row r="220" spans="1:15" ht="13.5" thickBot="1">
      <c r="A220" s="12" t="s">
        <v>162</v>
      </c>
      <c r="B220" s="10">
        <v>1</v>
      </c>
      <c r="C220" s="15">
        <v>29895.998046875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58">
        <v>0</v>
      </c>
      <c r="J220" s="58">
        <v>0</v>
      </c>
      <c r="K220" s="58">
        <v>0</v>
      </c>
      <c r="L220" s="58">
        <v>0</v>
      </c>
      <c r="M220" s="17">
        <f t="shared" si="6"/>
        <v>0</v>
      </c>
      <c r="N220" s="17">
        <f t="shared" si="7"/>
        <v>0</v>
      </c>
      <c r="O220" s="59"/>
    </row>
    <row r="221" spans="1:15" ht="13.5" thickBot="1">
      <c r="A221" s="12" t="s">
        <v>162</v>
      </c>
      <c r="B221" s="10">
        <v>2</v>
      </c>
      <c r="C221" s="15">
        <v>28942.5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58">
        <v>0</v>
      </c>
      <c r="J221" s="58">
        <v>0</v>
      </c>
      <c r="K221" s="58">
        <v>0</v>
      </c>
      <c r="L221" s="58">
        <v>0</v>
      </c>
      <c r="M221" s="17">
        <f t="shared" si="6"/>
        <v>0</v>
      </c>
      <c r="N221" s="17">
        <f t="shared" si="7"/>
        <v>0</v>
      </c>
      <c r="O221" s="59"/>
    </row>
    <row r="222" spans="1:15" ht="13.5" thickBot="1">
      <c r="A222" s="12" t="s">
        <v>162</v>
      </c>
      <c r="B222" s="10">
        <v>3</v>
      </c>
      <c r="C222" s="15">
        <v>28473.265625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58">
        <v>0</v>
      </c>
      <c r="J222" s="58">
        <v>0</v>
      </c>
      <c r="K222" s="58">
        <v>0</v>
      </c>
      <c r="L222" s="58">
        <v>0</v>
      </c>
      <c r="M222" s="17">
        <f t="shared" si="6"/>
        <v>0</v>
      </c>
      <c r="N222" s="17">
        <f t="shared" si="7"/>
        <v>0</v>
      </c>
      <c r="O222" s="59"/>
    </row>
    <row r="223" spans="1:15" ht="13.5" thickBot="1">
      <c r="A223" s="12" t="s">
        <v>162</v>
      </c>
      <c r="B223" s="10">
        <v>4</v>
      </c>
      <c r="C223" s="15">
        <v>28401.51171875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58">
        <v>0</v>
      </c>
      <c r="J223" s="58">
        <v>0</v>
      </c>
      <c r="K223" s="58">
        <v>0</v>
      </c>
      <c r="L223" s="58">
        <v>0</v>
      </c>
      <c r="M223" s="17">
        <f t="shared" si="6"/>
        <v>0</v>
      </c>
      <c r="N223" s="17">
        <f t="shared" si="7"/>
        <v>0</v>
      </c>
      <c r="O223" s="59"/>
    </row>
    <row r="224" spans="1:15" ht="13.5" thickBot="1">
      <c r="A224" s="12" t="s">
        <v>162</v>
      </c>
      <c r="B224" s="10">
        <v>5</v>
      </c>
      <c r="C224" s="15">
        <v>29172.08984375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58">
        <v>0</v>
      </c>
      <c r="J224" s="58">
        <v>0</v>
      </c>
      <c r="K224" s="58">
        <v>0</v>
      </c>
      <c r="L224" s="58">
        <v>0</v>
      </c>
      <c r="M224" s="17">
        <f t="shared" si="6"/>
        <v>0</v>
      </c>
      <c r="N224" s="17">
        <f t="shared" si="7"/>
        <v>0</v>
      </c>
      <c r="O224" s="59"/>
    </row>
    <row r="225" spans="1:15" ht="13.5" thickBot="1">
      <c r="A225" s="12" t="s">
        <v>162</v>
      </c>
      <c r="B225" s="10">
        <v>6</v>
      </c>
      <c r="C225" s="15">
        <v>31417.12109375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58">
        <v>0</v>
      </c>
      <c r="J225" s="58">
        <v>0</v>
      </c>
      <c r="K225" s="58">
        <v>0</v>
      </c>
      <c r="L225" s="58">
        <v>0</v>
      </c>
      <c r="M225" s="17">
        <f t="shared" si="6"/>
        <v>0</v>
      </c>
      <c r="N225" s="17">
        <f t="shared" si="7"/>
        <v>0</v>
      </c>
      <c r="O225" s="59"/>
    </row>
    <row r="226" spans="1:15" ht="13.5" thickBot="1">
      <c r="A226" s="12" t="s">
        <v>162</v>
      </c>
      <c r="B226" s="10">
        <v>7</v>
      </c>
      <c r="C226" s="15">
        <v>35214.08984375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58">
        <v>0</v>
      </c>
      <c r="J226" s="58">
        <v>0</v>
      </c>
      <c r="K226" s="58">
        <v>0</v>
      </c>
      <c r="L226" s="58">
        <v>0</v>
      </c>
      <c r="M226" s="17">
        <f t="shared" si="6"/>
        <v>0</v>
      </c>
      <c r="N226" s="17">
        <f t="shared" si="7"/>
        <v>0</v>
      </c>
      <c r="O226" s="59"/>
    </row>
    <row r="227" spans="1:15" ht="13.5" thickBot="1">
      <c r="A227" s="12" t="s">
        <v>162</v>
      </c>
      <c r="B227" s="10">
        <v>8</v>
      </c>
      <c r="C227" s="15">
        <v>36602.64453125</v>
      </c>
      <c r="D227" s="15">
        <v>37.299999999999997</v>
      </c>
      <c r="E227" s="15">
        <v>25.3</v>
      </c>
      <c r="F227" s="15">
        <v>24.986473390688001</v>
      </c>
      <c r="G227" s="15">
        <v>24.986473390688001</v>
      </c>
      <c r="H227" s="15">
        <v>0</v>
      </c>
      <c r="I227" s="58">
        <v>8.659301413E-3</v>
      </c>
      <c r="J227" s="58">
        <v>8.659301413E-3</v>
      </c>
      <c r="K227" s="58">
        <v>2.2048284700000001E-4</v>
      </c>
      <c r="L227" s="58">
        <v>2.2048284700000001E-4</v>
      </c>
      <c r="M227" s="17">
        <f t="shared" si="6"/>
        <v>1</v>
      </c>
      <c r="N227" s="17">
        <f t="shared" si="7"/>
        <v>0</v>
      </c>
      <c r="O227" s="59"/>
    </row>
    <row r="228" spans="1:15" ht="13.5" thickBot="1">
      <c r="A228" s="12" t="s">
        <v>162</v>
      </c>
      <c r="B228" s="10">
        <v>9</v>
      </c>
      <c r="C228" s="15">
        <v>36161.9296875</v>
      </c>
      <c r="D228" s="15">
        <v>433.5</v>
      </c>
      <c r="E228" s="15">
        <v>429.6</v>
      </c>
      <c r="F228" s="15">
        <v>418.052427669498</v>
      </c>
      <c r="G228" s="15">
        <v>418.052427669498</v>
      </c>
      <c r="H228" s="15">
        <v>0</v>
      </c>
      <c r="I228" s="58">
        <v>1.0863271681E-2</v>
      </c>
      <c r="J228" s="58">
        <v>1.0863271681E-2</v>
      </c>
      <c r="K228" s="58">
        <v>8.1206556469999996E-3</v>
      </c>
      <c r="L228" s="58">
        <v>8.1206556469999996E-3</v>
      </c>
      <c r="M228" s="17">
        <f t="shared" si="6"/>
        <v>1</v>
      </c>
      <c r="N228" s="17">
        <f t="shared" si="7"/>
        <v>0</v>
      </c>
      <c r="O228" s="59"/>
    </row>
    <row r="229" spans="1:15" ht="13.5" thickBot="1">
      <c r="A229" s="12" t="s">
        <v>162</v>
      </c>
      <c r="B229" s="10">
        <v>10</v>
      </c>
      <c r="C229" s="15">
        <v>35986.19921875</v>
      </c>
      <c r="D229" s="15">
        <v>974.1</v>
      </c>
      <c r="E229" s="15">
        <v>962.6</v>
      </c>
      <c r="F229" s="15">
        <v>950.53451657344897</v>
      </c>
      <c r="G229" s="15">
        <v>1045.7860623338499</v>
      </c>
      <c r="H229" s="15">
        <v>95.251545760398997</v>
      </c>
      <c r="I229" s="58">
        <v>5.0412139474999999E-2</v>
      </c>
      <c r="J229" s="58">
        <v>1.6572069920000002E-2</v>
      </c>
      <c r="K229" s="58">
        <v>5.8499340599999998E-2</v>
      </c>
      <c r="L229" s="58">
        <v>8.4848687949999994E-3</v>
      </c>
      <c r="M229" s="17">
        <f t="shared" si="6"/>
        <v>1</v>
      </c>
      <c r="N229" s="17">
        <f t="shared" si="7"/>
        <v>1</v>
      </c>
      <c r="O229" s="59"/>
    </row>
    <row r="230" spans="1:15" ht="13.5" thickBot="1">
      <c r="A230" s="12" t="s">
        <v>162</v>
      </c>
      <c r="B230" s="10">
        <v>11</v>
      </c>
      <c r="C230" s="15">
        <v>35982.86328125</v>
      </c>
      <c r="D230" s="15">
        <v>1184.3</v>
      </c>
      <c r="E230" s="15">
        <v>1180.0999999999999</v>
      </c>
      <c r="F230" s="15">
        <v>1030.83783539719</v>
      </c>
      <c r="G230" s="15">
        <v>1164.42188754929</v>
      </c>
      <c r="H230" s="15">
        <v>133.58405215210399</v>
      </c>
      <c r="I230" s="58">
        <v>1.3978982032000001E-2</v>
      </c>
      <c r="J230" s="58">
        <v>0.107919946978</v>
      </c>
      <c r="K230" s="58">
        <v>1.1025395534000001E-2</v>
      </c>
      <c r="L230" s="58">
        <v>0.10496636048000001</v>
      </c>
      <c r="M230" s="17">
        <f t="shared" si="6"/>
        <v>1</v>
      </c>
      <c r="N230" s="17">
        <f t="shared" si="7"/>
        <v>0</v>
      </c>
      <c r="O230" s="59"/>
    </row>
    <row r="231" spans="1:15" ht="13.5" thickBot="1">
      <c r="A231" s="12" t="s">
        <v>162</v>
      </c>
      <c r="B231" s="10">
        <v>12</v>
      </c>
      <c r="C231" s="15">
        <v>35838.3515625</v>
      </c>
      <c r="D231" s="15">
        <v>1224.9000000000001</v>
      </c>
      <c r="E231" s="15">
        <v>1219.8</v>
      </c>
      <c r="F231" s="15">
        <v>1068.0570412100701</v>
      </c>
      <c r="G231" s="15">
        <v>1194.91219887733</v>
      </c>
      <c r="H231" s="15">
        <v>126.855157667266</v>
      </c>
      <c r="I231" s="58">
        <v>2.1088467736999999E-2</v>
      </c>
      <c r="J231" s="58">
        <v>0.11029743937399999</v>
      </c>
      <c r="K231" s="58">
        <v>1.7501969847000001E-2</v>
      </c>
      <c r="L231" s="58">
        <v>0.106710941483</v>
      </c>
      <c r="M231" s="17">
        <f t="shared" si="6"/>
        <v>1</v>
      </c>
      <c r="N231" s="17">
        <f t="shared" si="7"/>
        <v>0</v>
      </c>
      <c r="O231" s="59"/>
    </row>
    <row r="232" spans="1:15" ht="13.5" thickBot="1">
      <c r="A232" s="12" t="s">
        <v>162</v>
      </c>
      <c r="B232" s="10">
        <v>13</v>
      </c>
      <c r="C232" s="15">
        <v>35855.8203125</v>
      </c>
      <c r="D232" s="15">
        <v>1231.7</v>
      </c>
      <c r="E232" s="15">
        <v>1223.7</v>
      </c>
      <c r="F232" s="15">
        <v>1080.0972392415999</v>
      </c>
      <c r="G232" s="15">
        <v>1202.40960788091</v>
      </c>
      <c r="H232" s="15">
        <v>122.31236863930999</v>
      </c>
      <c r="I232" s="58">
        <v>2.0598025400000001E-2</v>
      </c>
      <c r="J232" s="58">
        <v>0.10661234933700001</v>
      </c>
      <c r="K232" s="58">
        <v>1.4972146356000001E-2</v>
      </c>
      <c r="L232" s="58">
        <v>0.100986470294</v>
      </c>
      <c r="M232" s="17">
        <f t="shared" si="6"/>
        <v>1</v>
      </c>
      <c r="N232" s="17">
        <f t="shared" si="7"/>
        <v>0</v>
      </c>
      <c r="O232" s="59"/>
    </row>
    <row r="233" spans="1:15" ht="13.5" thickBot="1">
      <c r="A233" s="12" t="s">
        <v>162</v>
      </c>
      <c r="B233" s="10">
        <v>14</v>
      </c>
      <c r="C233" s="15">
        <v>36110.08203125</v>
      </c>
      <c r="D233" s="15">
        <v>1238.3</v>
      </c>
      <c r="E233" s="15">
        <v>1229.7</v>
      </c>
      <c r="F233" s="15">
        <v>1093.97687879721</v>
      </c>
      <c r="G233" s="15">
        <v>1203.7727686733699</v>
      </c>
      <c r="H233" s="15">
        <v>109.79588987615401</v>
      </c>
      <c r="I233" s="58">
        <v>2.4280753394000001E-2</v>
      </c>
      <c r="J233" s="58">
        <v>0.101493052885</v>
      </c>
      <c r="K233" s="58">
        <v>1.8232933422000001E-2</v>
      </c>
      <c r="L233" s="58">
        <v>9.5445232913E-2</v>
      </c>
      <c r="M233" s="17">
        <f t="shared" si="6"/>
        <v>1</v>
      </c>
      <c r="N233" s="17">
        <f t="shared" si="7"/>
        <v>0</v>
      </c>
      <c r="O233" s="59"/>
    </row>
    <row r="234" spans="1:15" ht="13.5" thickBot="1">
      <c r="A234" s="12" t="s">
        <v>162</v>
      </c>
      <c r="B234" s="10">
        <v>15</v>
      </c>
      <c r="C234" s="15">
        <v>36441.921875</v>
      </c>
      <c r="D234" s="15">
        <v>1233.8</v>
      </c>
      <c r="E234" s="15">
        <v>1225.4000000000001</v>
      </c>
      <c r="F234" s="15">
        <v>1086.4637847640799</v>
      </c>
      <c r="G234" s="15">
        <v>1203.9571609115601</v>
      </c>
      <c r="H234" s="15">
        <v>117.493376147482</v>
      </c>
      <c r="I234" s="58">
        <v>2.0986525377999998E-2</v>
      </c>
      <c r="J234" s="58">
        <v>0.103611965707</v>
      </c>
      <c r="K234" s="58">
        <v>1.5079352382E-2</v>
      </c>
      <c r="L234" s="58">
        <v>9.7704792710999994E-2</v>
      </c>
      <c r="M234" s="17">
        <f t="shared" si="6"/>
        <v>1</v>
      </c>
      <c r="N234" s="17">
        <f t="shared" si="7"/>
        <v>0</v>
      </c>
      <c r="O234" s="59"/>
    </row>
    <row r="235" spans="1:15" ht="13.5" thickBot="1">
      <c r="A235" s="12" t="s">
        <v>162</v>
      </c>
      <c r="B235" s="10">
        <v>16</v>
      </c>
      <c r="C235" s="15">
        <v>36943.58984375</v>
      </c>
      <c r="D235" s="15">
        <v>1234.5</v>
      </c>
      <c r="E235" s="15">
        <v>1226.2</v>
      </c>
      <c r="F235" s="15">
        <v>1078.15950079971</v>
      </c>
      <c r="G235" s="15">
        <v>1201.9141574054299</v>
      </c>
      <c r="H235" s="15">
        <v>123.75465660572</v>
      </c>
      <c r="I235" s="58">
        <v>2.2915501121E-2</v>
      </c>
      <c r="J235" s="58">
        <v>0.109944092264</v>
      </c>
      <c r="K235" s="58">
        <v>1.7078651613000002E-2</v>
      </c>
      <c r="L235" s="58">
        <v>0.104107242756</v>
      </c>
      <c r="M235" s="17">
        <f t="shared" si="6"/>
        <v>1</v>
      </c>
      <c r="N235" s="17">
        <f t="shared" si="7"/>
        <v>0</v>
      </c>
      <c r="O235" s="59"/>
    </row>
    <row r="236" spans="1:15" ht="13.5" thickBot="1">
      <c r="A236" s="12" t="s">
        <v>162</v>
      </c>
      <c r="B236" s="10">
        <v>17</v>
      </c>
      <c r="C236" s="15">
        <v>37717.09765625</v>
      </c>
      <c r="D236" s="15">
        <v>1226.0999999999999</v>
      </c>
      <c r="E236" s="15">
        <v>1218.4000000000001</v>
      </c>
      <c r="F236" s="15">
        <v>1074.6598863357799</v>
      </c>
      <c r="G236" s="15">
        <v>1185.54757897164</v>
      </c>
      <c r="H236" s="15">
        <v>110.88769263585399</v>
      </c>
      <c r="I236" s="58">
        <v>2.8517876952999999E-2</v>
      </c>
      <c r="J236" s="58">
        <v>0.10649797022800001</v>
      </c>
      <c r="K236" s="58">
        <v>2.3102968373999999E-2</v>
      </c>
      <c r="L236" s="58">
        <v>0.101083061648</v>
      </c>
      <c r="M236" s="17">
        <f t="shared" si="6"/>
        <v>1</v>
      </c>
      <c r="N236" s="17">
        <f t="shared" si="7"/>
        <v>0</v>
      </c>
      <c r="O236" s="59"/>
    </row>
    <row r="237" spans="1:15" ht="13.5" thickBot="1">
      <c r="A237" s="12" t="s">
        <v>162</v>
      </c>
      <c r="B237" s="10">
        <v>18</v>
      </c>
      <c r="C237" s="15">
        <v>38207.34375</v>
      </c>
      <c r="D237" s="15">
        <v>1204.8</v>
      </c>
      <c r="E237" s="15">
        <v>1194.4000000000001</v>
      </c>
      <c r="F237" s="15">
        <v>1044.5180113904401</v>
      </c>
      <c r="G237" s="15">
        <v>1144.8556732218101</v>
      </c>
      <c r="H237" s="15">
        <v>100.33766183137899</v>
      </c>
      <c r="I237" s="58">
        <v>4.2154941474999999E-2</v>
      </c>
      <c r="J237" s="58">
        <v>0.112715885098</v>
      </c>
      <c r="K237" s="58">
        <v>3.4841298717999999E-2</v>
      </c>
      <c r="L237" s="58">
        <v>0.105402242341</v>
      </c>
      <c r="M237" s="17">
        <f t="shared" si="6"/>
        <v>1</v>
      </c>
      <c r="N237" s="17">
        <f t="shared" si="7"/>
        <v>0</v>
      </c>
      <c r="O237" s="59"/>
    </row>
    <row r="238" spans="1:15" ht="13.5" thickBot="1">
      <c r="A238" s="12" t="s">
        <v>162</v>
      </c>
      <c r="B238" s="10">
        <v>19</v>
      </c>
      <c r="C238" s="15">
        <v>38135.15625</v>
      </c>
      <c r="D238" s="15">
        <v>933.3</v>
      </c>
      <c r="E238" s="15">
        <v>945.3</v>
      </c>
      <c r="F238" s="15">
        <v>848.86222349092202</v>
      </c>
      <c r="G238" s="15">
        <v>894.42800393101197</v>
      </c>
      <c r="H238" s="15">
        <v>45.565780440090002</v>
      </c>
      <c r="I238" s="58">
        <v>2.7336143508E-2</v>
      </c>
      <c r="J238" s="58">
        <v>5.9379589667999999E-2</v>
      </c>
      <c r="K238" s="58">
        <v>3.5774962073000002E-2</v>
      </c>
      <c r="L238" s="58">
        <v>6.7818408233999997E-2</v>
      </c>
      <c r="M238" s="17">
        <f t="shared" si="6"/>
        <v>1</v>
      </c>
      <c r="N238" s="17">
        <f t="shared" si="7"/>
        <v>0</v>
      </c>
      <c r="O238" s="59"/>
    </row>
    <row r="239" spans="1:15" ht="13.5" thickBot="1">
      <c r="A239" s="12" t="s">
        <v>162</v>
      </c>
      <c r="B239" s="10">
        <v>20</v>
      </c>
      <c r="C239" s="15">
        <v>37773.9921875</v>
      </c>
      <c r="D239" s="15">
        <v>204.4</v>
      </c>
      <c r="E239" s="15">
        <v>202.2</v>
      </c>
      <c r="F239" s="15">
        <v>231.744376559355</v>
      </c>
      <c r="G239" s="15">
        <v>231.744376559355</v>
      </c>
      <c r="H239" s="15">
        <v>0</v>
      </c>
      <c r="I239" s="58">
        <v>1.9229519380000001E-2</v>
      </c>
      <c r="J239" s="58">
        <v>1.9229519380000001E-2</v>
      </c>
      <c r="K239" s="58">
        <v>2.0776636117000001E-2</v>
      </c>
      <c r="L239" s="58">
        <v>2.0776636117000001E-2</v>
      </c>
      <c r="M239" s="17">
        <f t="shared" si="6"/>
        <v>1</v>
      </c>
      <c r="N239" s="17">
        <f t="shared" si="7"/>
        <v>1</v>
      </c>
      <c r="O239" s="59"/>
    </row>
    <row r="240" spans="1:15" ht="13.5" thickBot="1">
      <c r="A240" s="12" t="s">
        <v>162</v>
      </c>
      <c r="B240" s="10">
        <v>21</v>
      </c>
      <c r="C240" s="15">
        <v>38703.875</v>
      </c>
      <c r="D240" s="15">
        <v>7</v>
      </c>
      <c r="E240" s="15">
        <v>6.1</v>
      </c>
      <c r="F240" s="15">
        <v>2.6913385894739998</v>
      </c>
      <c r="G240" s="15">
        <v>2.6913385894739998</v>
      </c>
      <c r="H240" s="15">
        <v>0</v>
      </c>
      <c r="I240" s="58">
        <v>3.0300009910000001E-3</v>
      </c>
      <c r="J240" s="58">
        <v>3.0300009910000001E-3</v>
      </c>
      <c r="K240" s="58">
        <v>2.397089599E-3</v>
      </c>
      <c r="L240" s="58">
        <v>2.397089599E-3</v>
      </c>
      <c r="M240" s="17">
        <f t="shared" si="6"/>
        <v>0</v>
      </c>
      <c r="N240" s="17">
        <f t="shared" si="7"/>
        <v>0</v>
      </c>
      <c r="O240" s="59"/>
    </row>
    <row r="241" spans="1:15" ht="13.5" thickBot="1">
      <c r="A241" s="12" t="s">
        <v>162</v>
      </c>
      <c r="B241" s="10">
        <v>22</v>
      </c>
      <c r="C241" s="15">
        <v>37564.12890625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58">
        <v>0</v>
      </c>
      <c r="J241" s="58">
        <v>0</v>
      </c>
      <c r="K241" s="58">
        <v>0</v>
      </c>
      <c r="L241" s="58">
        <v>0</v>
      </c>
      <c r="M241" s="17">
        <f t="shared" si="6"/>
        <v>0</v>
      </c>
      <c r="N241" s="17">
        <f t="shared" si="7"/>
        <v>0</v>
      </c>
      <c r="O241" s="59"/>
    </row>
    <row r="242" spans="1:15" ht="13.5" thickBot="1">
      <c r="A242" s="12" t="s">
        <v>162</v>
      </c>
      <c r="B242" s="10">
        <v>23</v>
      </c>
      <c r="C242" s="15">
        <v>34831.77734375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58">
        <v>0</v>
      </c>
      <c r="J242" s="58">
        <v>0</v>
      </c>
      <c r="K242" s="58">
        <v>0</v>
      </c>
      <c r="L242" s="58">
        <v>0</v>
      </c>
      <c r="M242" s="17">
        <f t="shared" si="6"/>
        <v>0</v>
      </c>
      <c r="N242" s="17">
        <f t="shared" si="7"/>
        <v>0</v>
      </c>
      <c r="O242" s="59"/>
    </row>
    <row r="243" spans="1:15" ht="13.5" thickBot="1">
      <c r="A243" s="12" t="s">
        <v>162</v>
      </c>
      <c r="B243" s="10">
        <v>24</v>
      </c>
      <c r="C243" s="15">
        <v>32073.06640625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58">
        <v>0</v>
      </c>
      <c r="J243" s="58">
        <v>0</v>
      </c>
      <c r="K243" s="58">
        <v>0</v>
      </c>
      <c r="L243" s="58">
        <v>0</v>
      </c>
      <c r="M243" s="17">
        <f t="shared" si="6"/>
        <v>0</v>
      </c>
      <c r="N243" s="17">
        <f t="shared" si="7"/>
        <v>0</v>
      </c>
      <c r="O243" s="59"/>
    </row>
    <row r="244" spans="1:15" ht="13.5" thickBot="1">
      <c r="A244" s="12" t="s">
        <v>163</v>
      </c>
      <c r="B244" s="10">
        <v>1</v>
      </c>
      <c r="C244" s="15">
        <v>29876.943359375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58">
        <v>0</v>
      </c>
      <c r="J244" s="58">
        <v>0</v>
      </c>
      <c r="K244" s="58">
        <v>0</v>
      </c>
      <c r="L244" s="58">
        <v>0</v>
      </c>
      <c r="M244" s="17">
        <f t="shared" si="6"/>
        <v>0</v>
      </c>
      <c r="N244" s="17">
        <f t="shared" si="7"/>
        <v>0</v>
      </c>
      <c r="O244" s="59"/>
    </row>
    <row r="245" spans="1:15" ht="13.5" thickBot="1">
      <c r="A245" s="12" t="s">
        <v>163</v>
      </c>
      <c r="B245" s="10">
        <v>2</v>
      </c>
      <c r="C245" s="15">
        <v>28780.162109375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58">
        <v>0</v>
      </c>
      <c r="J245" s="58">
        <v>0</v>
      </c>
      <c r="K245" s="58">
        <v>0</v>
      </c>
      <c r="L245" s="58">
        <v>0</v>
      </c>
      <c r="M245" s="17">
        <f t="shared" si="6"/>
        <v>0</v>
      </c>
      <c r="N245" s="17">
        <f t="shared" si="7"/>
        <v>0</v>
      </c>
      <c r="O245" s="59"/>
    </row>
    <row r="246" spans="1:15" ht="13.5" thickBot="1">
      <c r="A246" s="12" t="s">
        <v>163</v>
      </c>
      <c r="B246" s="10">
        <v>3</v>
      </c>
      <c r="C246" s="15">
        <v>28269.357421875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58">
        <v>0</v>
      </c>
      <c r="J246" s="58">
        <v>0</v>
      </c>
      <c r="K246" s="58">
        <v>0</v>
      </c>
      <c r="L246" s="58">
        <v>0</v>
      </c>
      <c r="M246" s="17">
        <f t="shared" si="6"/>
        <v>0</v>
      </c>
      <c r="N246" s="17">
        <f t="shared" si="7"/>
        <v>0</v>
      </c>
      <c r="O246" s="59"/>
    </row>
    <row r="247" spans="1:15" ht="13.5" thickBot="1">
      <c r="A247" s="12" t="s">
        <v>163</v>
      </c>
      <c r="B247" s="10">
        <v>4</v>
      </c>
      <c r="C247" s="15">
        <v>28285.5078125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58">
        <v>0</v>
      </c>
      <c r="J247" s="58">
        <v>0</v>
      </c>
      <c r="K247" s="58">
        <v>0</v>
      </c>
      <c r="L247" s="58">
        <v>0</v>
      </c>
      <c r="M247" s="17">
        <f t="shared" si="6"/>
        <v>0</v>
      </c>
      <c r="N247" s="17">
        <f t="shared" si="7"/>
        <v>0</v>
      </c>
      <c r="O247" s="59"/>
    </row>
    <row r="248" spans="1:15" ht="13.5" thickBot="1">
      <c r="A248" s="12" t="s">
        <v>163</v>
      </c>
      <c r="B248" s="10">
        <v>5</v>
      </c>
      <c r="C248" s="15">
        <v>28914.685546875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58">
        <v>0</v>
      </c>
      <c r="J248" s="58">
        <v>0</v>
      </c>
      <c r="K248" s="58">
        <v>0</v>
      </c>
      <c r="L248" s="58">
        <v>0</v>
      </c>
      <c r="M248" s="17">
        <f t="shared" si="6"/>
        <v>0</v>
      </c>
      <c r="N248" s="17">
        <f t="shared" si="7"/>
        <v>0</v>
      </c>
      <c r="O248" s="59"/>
    </row>
    <row r="249" spans="1:15" ht="13.5" thickBot="1">
      <c r="A249" s="12" t="s">
        <v>163</v>
      </c>
      <c r="B249" s="10">
        <v>6</v>
      </c>
      <c r="C249" s="15">
        <v>31110.6171875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58">
        <v>0</v>
      </c>
      <c r="J249" s="58">
        <v>0</v>
      </c>
      <c r="K249" s="58">
        <v>0</v>
      </c>
      <c r="L249" s="58">
        <v>0</v>
      </c>
      <c r="M249" s="17">
        <f t="shared" si="6"/>
        <v>0</v>
      </c>
      <c r="N249" s="17">
        <f t="shared" si="7"/>
        <v>0</v>
      </c>
      <c r="O249" s="59"/>
    </row>
    <row r="250" spans="1:15" ht="13.5" thickBot="1">
      <c r="A250" s="12" t="s">
        <v>163</v>
      </c>
      <c r="B250" s="10">
        <v>7</v>
      </c>
      <c r="C250" s="15">
        <v>34895.37109375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58">
        <v>0</v>
      </c>
      <c r="J250" s="58">
        <v>0</v>
      </c>
      <c r="K250" s="58">
        <v>0</v>
      </c>
      <c r="L250" s="58">
        <v>0</v>
      </c>
      <c r="M250" s="17">
        <f t="shared" si="6"/>
        <v>0</v>
      </c>
      <c r="N250" s="17">
        <f t="shared" si="7"/>
        <v>0</v>
      </c>
      <c r="O250" s="59"/>
    </row>
    <row r="251" spans="1:15" ht="13.5" thickBot="1">
      <c r="A251" s="12" t="s">
        <v>163</v>
      </c>
      <c r="B251" s="10">
        <v>8</v>
      </c>
      <c r="C251" s="15">
        <v>36180.921875</v>
      </c>
      <c r="D251" s="15">
        <v>44.4</v>
      </c>
      <c r="E251" s="15">
        <v>36.9</v>
      </c>
      <c r="F251" s="15">
        <v>23.725919584134999</v>
      </c>
      <c r="G251" s="15">
        <v>23.727586199872999</v>
      </c>
      <c r="H251" s="15">
        <v>1.6666157370000001E-3</v>
      </c>
      <c r="I251" s="58">
        <v>1.4537562447E-2</v>
      </c>
      <c r="J251" s="58">
        <v>1.4538734469E-2</v>
      </c>
      <c r="K251" s="58">
        <v>9.263300843E-3</v>
      </c>
      <c r="L251" s="58">
        <v>9.2644728660000002E-3</v>
      </c>
      <c r="M251" s="17">
        <f t="shared" si="6"/>
        <v>1</v>
      </c>
      <c r="N251" s="17">
        <f t="shared" si="7"/>
        <v>0</v>
      </c>
      <c r="O251" s="59"/>
    </row>
    <row r="252" spans="1:15" ht="13.5" thickBot="1">
      <c r="A252" s="12" t="s">
        <v>163</v>
      </c>
      <c r="B252" s="10">
        <v>9</v>
      </c>
      <c r="C252" s="15">
        <v>35815.51953125</v>
      </c>
      <c r="D252" s="15">
        <v>480.4</v>
      </c>
      <c r="E252" s="15">
        <v>477.8</v>
      </c>
      <c r="F252" s="15">
        <v>391.486784216648</v>
      </c>
      <c r="G252" s="15">
        <v>402.31040178987001</v>
      </c>
      <c r="H252" s="15">
        <v>10.823617573221</v>
      </c>
      <c r="I252" s="58">
        <v>5.4915329260999998E-2</v>
      </c>
      <c r="J252" s="58">
        <v>6.2526874671000002E-2</v>
      </c>
      <c r="K252" s="58">
        <v>5.3086918572E-2</v>
      </c>
      <c r="L252" s="58">
        <v>6.0698463982000003E-2</v>
      </c>
      <c r="M252" s="17">
        <f t="shared" si="6"/>
        <v>1</v>
      </c>
      <c r="N252" s="17">
        <f t="shared" si="7"/>
        <v>0</v>
      </c>
      <c r="O252" s="59"/>
    </row>
    <row r="253" spans="1:15" ht="13.5" thickBot="1">
      <c r="A253" s="12" t="s">
        <v>163</v>
      </c>
      <c r="B253" s="10">
        <v>10</v>
      </c>
      <c r="C253" s="15">
        <v>35958.96875</v>
      </c>
      <c r="D253" s="15">
        <v>1063.3</v>
      </c>
      <c r="E253" s="15">
        <v>1065.5</v>
      </c>
      <c r="F253" s="15">
        <v>729.36857021285095</v>
      </c>
      <c r="G253" s="15">
        <v>868.15035191047605</v>
      </c>
      <c r="H253" s="15">
        <v>138.78178169762501</v>
      </c>
      <c r="I253" s="58">
        <v>0.13723603944400001</v>
      </c>
      <c r="J253" s="58">
        <v>0.23483222910400001</v>
      </c>
      <c r="K253" s="58">
        <v>0.13878315618100001</v>
      </c>
      <c r="L253" s="58">
        <v>0.23637934584100001</v>
      </c>
      <c r="M253" s="17">
        <f t="shared" si="6"/>
        <v>1</v>
      </c>
      <c r="N253" s="17">
        <f t="shared" si="7"/>
        <v>0</v>
      </c>
      <c r="O253" s="59"/>
    </row>
    <row r="254" spans="1:15" ht="13.5" thickBot="1">
      <c r="A254" s="12" t="s">
        <v>163</v>
      </c>
      <c r="B254" s="10">
        <v>11</v>
      </c>
      <c r="C254" s="15">
        <v>36218.31640625</v>
      </c>
      <c r="D254" s="15">
        <v>1209.5</v>
      </c>
      <c r="E254" s="15">
        <v>1205</v>
      </c>
      <c r="F254" s="15">
        <v>721.42914660618499</v>
      </c>
      <c r="G254" s="15">
        <v>1025.58507793784</v>
      </c>
      <c r="H254" s="15">
        <v>304.15593133165402</v>
      </c>
      <c r="I254" s="58">
        <v>0.12933538822900001</v>
      </c>
      <c r="J254" s="58">
        <v>0.34322844823699999</v>
      </c>
      <c r="K254" s="58">
        <v>0.12617083126699999</v>
      </c>
      <c r="L254" s="58">
        <v>0.34006389127499997</v>
      </c>
      <c r="M254" s="17">
        <f t="shared" si="6"/>
        <v>1</v>
      </c>
      <c r="N254" s="17">
        <f t="shared" si="7"/>
        <v>0</v>
      </c>
      <c r="O254" s="59"/>
    </row>
    <row r="255" spans="1:15" ht="13.5" thickBot="1">
      <c r="A255" s="12" t="s">
        <v>163</v>
      </c>
      <c r="B255" s="10">
        <v>12</v>
      </c>
      <c r="C255" s="15">
        <v>36593.390625</v>
      </c>
      <c r="D255" s="15">
        <v>1228.9000000000001</v>
      </c>
      <c r="E255" s="15">
        <v>1216</v>
      </c>
      <c r="F255" s="15">
        <v>653.58650380493805</v>
      </c>
      <c r="G255" s="15">
        <v>1056.07362389935</v>
      </c>
      <c r="H255" s="15">
        <v>402.487120094408</v>
      </c>
      <c r="I255" s="58">
        <v>0.121537535935</v>
      </c>
      <c r="J255" s="58">
        <v>0.40458051771800002</v>
      </c>
      <c r="K255" s="58">
        <v>0.112465805977</v>
      </c>
      <c r="L255" s="58">
        <v>0.39550878775999998</v>
      </c>
      <c r="M255" s="17">
        <f t="shared" si="6"/>
        <v>1</v>
      </c>
      <c r="N255" s="17">
        <f t="shared" si="7"/>
        <v>0</v>
      </c>
      <c r="O255" s="59"/>
    </row>
    <row r="256" spans="1:15" ht="13.5" thickBot="1">
      <c r="A256" s="12" t="s">
        <v>163</v>
      </c>
      <c r="B256" s="10">
        <v>13</v>
      </c>
      <c r="C256" s="15">
        <v>37095.015625</v>
      </c>
      <c r="D256" s="15">
        <v>1232.5999999999999</v>
      </c>
      <c r="E256" s="15">
        <v>1221.2</v>
      </c>
      <c r="F256" s="15">
        <v>656.87544299780495</v>
      </c>
      <c r="G256" s="15">
        <v>1073.1491605179699</v>
      </c>
      <c r="H256" s="15">
        <v>416.27371752016597</v>
      </c>
      <c r="I256" s="58">
        <v>0.11213139204</v>
      </c>
      <c r="J256" s="58">
        <v>0.404869590015</v>
      </c>
      <c r="K256" s="58">
        <v>0.104114514403</v>
      </c>
      <c r="L256" s="58">
        <v>0.39685271237800002</v>
      </c>
      <c r="M256" s="17">
        <f t="shared" si="6"/>
        <v>1</v>
      </c>
      <c r="N256" s="17">
        <f t="shared" si="7"/>
        <v>0</v>
      </c>
      <c r="O256" s="59"/>
    </row>
    <row r="257" spans="1:15" ht="13.5" thickBot="1">
      <c r="A257" s="12" t="s">
        <v>163</v>
      </c>
      <c r="B257" s="10">
        <v>14</v>
      </c>
      <c r="C257" s="15">
        <v>37914.30859375</v>
      </c>
      <c r="D257" s="15">
        <v>1238.4000000000001</v>
      </c>
      <c r="E257" s="15">
        <v>1221.3</v>
      </c>
      <c r="F257" s="15">
        <v>640.11119547967303</v>
      </c>
      <c r="G257" s="15">
        <v>1088.42459133545</v>
      </c>
      <c r="H257" s="15">
        <v>448.31339585577598</v>
      </c>
      <c r="I257" s="58">
        <v>0.105467938582</v>
      </c>
      <c r="J257" s="58">
        <v>0.42073755592099998</v>
      </c>
      <c r="K257" s="58">
        <v>9.3442622126000005E-2</v>
      </c>
      <c r="L257" s="58">
        <v>0.40871223946500002</v>
      </c>
      <c r="M257" s="17">
        <f t="shared" si="6"/>
        <v>1</v>
      </c>
      <c r="N257" s="17">
        <f t="shared" si="7"/>
        <v>0</v>
      </c>
      <c r="O257" s="59"/>
    </row>
    <row r="258" spans="1:15" ht="13.5" thickBot="1">
      <c r="A258" s="12" t="s">
        <v>163</v>
      </c>
      <c r="B258" s="10">
        <v>15</v>
      </c>
      <c r="C258" s="15">
        <v>38834.2734375</v>
      </c>
      <c r="D258" s="15">
        <v>1232.5</v>
      </c>
      <c r="E258" s="15">
        <v>1219.9000000000001</v>
      </c>
      <c r="F258" s="15">
        <v>642.63455087313798</v>
      </c>
      <c r="G258" s="15">
        <v>1034.70622638342</v>
      </c>
      <c r="H258" s="15">
        <v>392.07167551028402</v>
      </c>
      <c r="I258" s="58">
        <v>0.13909548074299999</v>
      </c>
      <c r="J258" s="58">
        <v>0.41481395859800002</v>
      </c>
      <c r="K258" s="58">
        <v>0.13023472124900001</v>
      </c>
      <c r="L258" s="58">
        <v>0.40595319910400002</v>
      </c>
      <c r="M258" s="17">
        <f t="shared" si="6"/>
        <v>1</v>
      </c>
      <c r="N258" s="17">
        <f t="shared" si="7"/>
        <v>0</v>
      </c>
      <c r="O258" s="59"/>
    </row>
    <row r="259" spans="1:15" ht="13.5" thickBot="1">
      <c r="A259" s="12" t="s">
        <v>163</v>
      </c>
      <c r="B259" s="10">
        <v>16</v>
      </c>
      <c r="C259" s="15">
        <v>39706.6328125</v>
      </c>
      <c r="D259" s="15">
        <v>1228.7</v>
      </c>
      <c r="E259" s="15">
        <v>1220.5999999999999</v>
      </c>
      <c r="F259" s="15">
        <v>682.34485254277797</v>
      </c>
      <c r="G259" s="15">
        <v>1061.2652953868001</v>
      </c>
      <c r="H259" s="15">
        <v>378.92044284401902</v>
      </c>
      <c r="I259" s="58">
        <v>0.11774592448100001</v>
      </c>
      <c r="J259" s="58">
        <v>0.38421599680500002</v>
      </c>
      <c r="K259" s="58">
        <v>0.11204972195</v>
      </c>
      <c r="L259" s="58">
        <v>0.37851979427299998</v>
      </c>
      <c r="M259" s="17">
        <f t="shared" si="6"/>
        <v>1</v>
      </c>
      <c r="N259" s="17">
        <f t="shared" si="7"/>
        <v>0</v>
      </c>
      <c r="O259" s="59"/>
    </row>
    <row r="260" spans="1:15" ht="13.5" thickBot="1">
      <c r="A260" s="12" t="s">
        <v>163</v>
      </c>
      <c r="B260" s="10">
        <v>17</v>
      </c>
      <c r="C260" s="15">
        <v>40656.88671875</v>
      </c>
      <c r="D260" s="15">
        <v>1181.4000000000001</v>
      </c>
      <c r="E260" s="15">
        <v>1176</v>
      </c>
      <c r="F260" s="15">
        <v>632.36424634734999</v>
      </c>
      <c r="G260" s="15">
        <v>1044.0334293772701</v>
      </c>
      <c r="H260" s="15">
        <v>411.669183029924</v>
      </c>
      <c r="I260" s="58">
        <v>9.6600963868999995E-2</v>
      </c>
      <c r="J260" s="58">
        <v>0.38610109258199998</v>
      </c>
      <c r="K260" s="58">
        <v>9.2803495515000001E-2</v>
      </c>
      <c r="L260" s="58">
        <v>0.38230362422800002</v>
      </c>
      <c r="M260" s="17">
        <f t="shared" si="6"/>
        <v>1</v>
      </c>
      <c r="N260" s="17">
        <f t="shared" si="7"/>
        <v>0</v>
      </c>
      <c r="O260" s="59"/>
    </row>
    <row r="261" spans="1:15" ht="13.5" thickBot="1">
      <c r="A261" s="12" t="s">
        <v>163</v>
      </c>
      <c r="B261" s="10">
        <v>18</v>
      </c>
      <c r="C261" s="15">
        <v>41129.4140625</v>
      </c>
      <c r="D261" s="15">
        <v>1152.2</v>
      </c>
      <c r="E261" s="15">
        <v>1145.5</v>
      </c>
      <c r="F261" s="15">
        <v>632.62355770465797</v>
      </c>
      <c r="G261" s="15">
        <v>927.35390527878405</v>
      </c>
      <c r="H261" s="15">
        <v>294.73034757412597</v>
      </c>
      <c r="I261" s="58">
        <v>0.15811961654000001</v>
      </c>
      <c r="J261" s="58">
        <v>0.36538427728200001</v>
      </c>
      <c r="K261" s="58">
        <v>0.15340794284100001</v>
      </c>
      <c r="L261" s="58">
        <v>0.36067260358300002</v>
      </c>
      <c r="M261" s="17">
        <f t="shared" ref="M261:M324" si="8">IF(F261&gt;5,1,0)</f>
        <v>1</v>
      </c>
      <c r="N261" s="17">
        <f t="shared" ref="N261:N324" si="9">IF(G261&gt;E261,1,0)</f>
        <v>0</v>
      </c>
      <c r="O261" s="59"/>
    </row>
    <row r="262" spans="1:15" ht="13.5" thickBot="1">
      <c r="A262" s="12" t="s">
        <v>163</v>
      </c>
      <c r="B262" s="10">
        <v>19</v>
      </c>
      <c r="C262" s="15">
        <v>40854.1953125</v>
      </c>
      <c r="D262" s="15">
        <v>864.2</v>
      </c>
      <c r="E262" s="15">
        <v>852.7</v>
      </c>
      <c r="F262" s="15">
        <v>545.88779925894403</v>
      </c>
      <c r="G262" s="15">
        <v>773.05144699800996</v>
      </c>
      <c r="H262" s="15">
        <v>227.16364773906599</v>
      </c>
      <c r="I262" s="58">
        <v>6.4098841773000001E-2</v>
      </c>
      <c r="J262" s="58">
        <v>0.223848242433</v>
      </c>
      <c r="K262" s="58">
        <v>5.6011640648000002E-2</v>
      </c>
      <c r="L262" s="58">
        <v>0.215761041308</v>
      </c>
      <c r="M262" s="17">
        <f t="shared" si="8"/>
        <v>1</v>
      </c>
      <c r="N262" s="17">
        <f t="shared" si="9"/>
        <v>0</v>
      </c>
      <c r="O262" s="59"/>
    </row>
    <row r="263" spans="1:15" ht="13.5" thickBot="1">
      <c r="A263" s="12" t="s">
        <v>163</v>
      </c>
      <c r="B263" s="10">
        <v>20</v>
      </c>
      <c r="C263" s="15">
        <v>40154.23046875</v>
      </c>
      <c r="D263" s="15">
        <v>197.3</v>
      </c>
      <c r="E263" s="15">
        <v>190.6</v>
      </c>
      <c r="F263" s="15">
        <v>198.36110420924501</v>
      </c>
      <c r="G263" s="15">
        <v>221.66044595918299</v>
      </c>
      <c r="H263" s="15">
        <v>23.299341749938002</v>
      </c>
      <c r="I263" s="58">
        <v>1.7131115301000002E-2</v>
      </c>
      <c r="J263" s="58">
        <v>7.4620549099999999E-4</v>
      </c>
      <c r="K263" s="58">
        <v>2.1842789000000001E-2</v>
      </c>
      <c r="L263" s="58">
        <v>5.4578791899999998E-3</v>
      </c>
      <c r="M263" s="17">
        <f t="shared" si="8"/>
        <v>1</v>
      </c>
      <c r="N263" s="17">
        <f t="shared" si="9"/>
        <v>1</v>
      </c>
      <c r="O263" s="59"/>
    </row>
    <row r="264" spans="1:15" ht="13.5" thickBot="1">
      <c r="A264" s="12" t="s">
        <v>163</v>
      </c>
      <c r="B264" s="10">
        <v>21</v>
      </c>
      <c r="C264" s="15">
        <v>40790.84765625</v>
      </c>
      <c r="D264" s="15">
        <v>5.6</v>
      </c>
      <c r="E264" s="15">
        <v>4.8</v>
      </c>
      <c r="F264" s="15">
        <v>1.7511284532369999</v>
      </c>
      <c r="G264" s="15">
        <v>3.2118009047910001</v>
      </c>
      <c r="H264" s="15">
        <v>1.4606724515539999</v>
      </c>
      <c r="I264" s="58">
        <v>1.6794649049999999E-3</v>
      </c>
      <c r="J264" s="58">
        <v>2.7066607220000002E-3</v>
      </c>
      <c r="K264" s="58">
        <v>1.1168770000000001E-3</v>
      </c>
      <c r="L264" s="58">
        <v>2.1440728170000001E-3</v>
      </c>
      <c r="M264" s="17">
        <f t="shared" si="8"/>
        <v>0</v>
      </c>
      <c r="N264" s="17">
        <f t="shared" si="9"/>
        <v>0</v>
      </c>
      <c r="O264" s="59"/>
    </row>
    <row r="265" spans="1:15" ht="13.5" thickBot="1">
      <c r="A265" s="12" t="s">
        <v>163</v>
      </c>
      <c r="B265" s="10">
        <v>22</v>
      </c>
      <c r="C265" s="15">
        <v>39657.96875</v>
      </c>
      <c r="D265" s="15">
        <v>0</v>
      </c>
      <c r="E265" s="15">
        <v>0</v>
      </c>
      <c r="F265" s="15">
        <v>0.20000000298000001</v>
      </c>
      <c r="G265" s="15">
        <v>0.20000000298000001</v>
      </c>
      <c r="H265" s="15">
        <v>0</v>
      </c>
      <c r="I265" s="58">
        <v>1.4064697799999999E-4</v>
      </c>
      <c r="J265" s="58">
        <v>1.4064697799999999E-4</v>
      </c>
      <c r="K265" s="58">
        <v>1.4064697799999999E-4</v>
      </c>
      <c r="L265" s="58">
        <v>1.4064697799999999E-4</v>
      </c>
      <c r="M265" s="17">
        <f t="shared" si="8"/>
        <v>0</v>
      </c>
      <c r="N265" s="17">
        <f t="shared" si="9"/>
        <v>1</v>
      </c>
      <c r="O265" s="59"/>
    </row>
    <row r="266" spans="1:15" ht="13.5" thickBot="1">
      <c r="A266" s="12" t="s">
        <v>163</v>
      </c>
      <c r="B266" s="10">
        <v>23</v>
      </c>
      <c r="C266" s="15">
        <v>36693.2421875</v>
      </c>
      <c r="D266" s="15">
        <v>0</v>
      </c>
      <c r="E266" s="15">
        <v>0</v>
      </c>
      <c r="F266" s="15">
        <v>0.20000000298000001</v>
      </c>
      <c r="G266" s="15">
        <v>0.20000000298000001</v>
      </c>
      <c r="H266" s="15">
        <v>0</v>
      </c>
      <c r="I266" s="58">
        <v>1.4064697799999999E-4</v>
      </c>
      <c r="J266" s="58">
        <v>1.4064697799999999E-4</v>
      </c>
      <c r="K266" s="58">
        <v>1.4064697799999999E-4</v>
      </c>
      <c r="L266" s="58">
        <v>1.4064697799999999E-4</v>
      </c>
      <c r="M266" s="17">
        <f t="shared" si="8"/>
        <v>0</v>
      </c>
      <c r="N266" s="17">
        <f t="shared" si="9"/>
        <v>1</v>
      </c>
      <c r="O266" s="59"/>
    </row>
    <row r="267" spans="1:15" ht="13.5" thickBot="1">
      <c r="A267" s="12" t="s">
        <v>163</v>
      </c>
      <c r="B267" s="10">
        <v>24</v>
      </c>
      <c r="C267" s="15">
        <v>33446.28125</v>
      </c>
      <c r="D267" s="15">
        <v>0</v>
      </c>
      <c r="E267" s="15">
        <v>0</v>
      </c>
      <c r="F267" s="15">
        <v>0.20000000298000001</v>
      </c>
      <c r="G267" s="15">
        <v>0.20000000298000001</v>
      </c>
      <c r="H267" s="15">
        <v>0</v>
      </c>
      <c r="I267" s="58">
        <v>1.4064697799999999E-4</v>
      </c>
      <c r="J267" s="58">
        <v>1.4064697799999999E-4</v>
      </c>
      <c r="K267" s="58">
        <v>1.4064697799999999E-4</v>
      </c>
      <c r="L267" s="58">
        <v>1.4064697799999999E-4</v>
      </c>
      <c r="M267" s="17">
        <f t="shared" si="8"/>
        <v>0</v>
      </c>
      <c r="N267" s="17">
        <f t="shared" si="9"/>
        <v>1</v>
      </c>
      <c r="O267" s="59"/>
    </row>
    <row r="268" spans="1:15" ht="13.5" thickBot="1">
      <c r="A268" s="12" t="s">
        <v>164</v>
      </c>
      <c r="B268" s="10">
        <v>1</v>
      </c>
      <c r="C268" s="15">
        <v>31114.623046875</v>
      </c>
      <c r="D268" s="15">
        <v>0</v>
      </c>
      <c r="E268" s="15">
        <v>0</v>
      </c>
      <c r="F268" s="15">
        <v>0.20000000298000001</v>
      </c>
      <c r="G268" s="15">
        <v>0.20000000298000001</v>
      </c>
      <c r="H268" s="15">
        <v>0</v>
      </c>
      <c r="I268" s="58">
        <v>1.4064697799999999E-4</v>
      </c>
      <c r="J268" s="58">
        <v>1.4064697799999999E-4</v>
      </c>
      <c r="K268" s="58">
        <v>1.4064697799999999E-4</v>
      </c>
      <c r="L268" s="58">
        <v>1.4064697799999999E-4</v>
      </c>
      <c r="M268" s="17">
        <f t="shared" si="8"/>
        <v>0</v>
      </c>
      <c r="N268" s="17">
        <f t="shared" si="9"/>
        <v>1</v>
      </c>
      <c r="O268" s="59"/>
    </row>
    <row r="269" spans="1:15" ht="13.5" thickBot="1">
      <c r="A269" s="12" t="s">
        <v>164</v>
      </c>
      <c r="B269" s="10">
        <v>2</v>
      </c>
      <c r="C269" s="15">
        <v>29750.9765625</v>
      </c>
      <c r="D269" s="15">
        <v>0</v>
      </c>
      <c r="E269" s="15">
        <v>0</v>
      </c>
      <c r="F269" s="15">
        <v>0.20000000298000001</v>
      </c>
      <c r="G269" s="15">
        <v>0.20000000298000001</v>
      </c>
      <c r="H269" s="15">
        <v>0</v>
      </c>
      <c r="I269" s="58">
        <v>1.4064697799999999E-4</v>
      </c>
      <c r="J269" s="58">
        <v>1.4064697799999999E-4</v>
      </c>
      <c r="K269" s="58">
        <v>1.4064697799999999E-4</v>
      </c>
      <c r="L269" s="58">
        <v>1.4064697799999999E-4</v>
      </c>
      <c r="M269" s="17">
        <f t="shared" si="8"/>
        <v>0</v>
      </c>
      <c r="N269" s="17">
        <f t="shared" si="9"/>
        <v>1</v>
      </c>
      <c r="O269" s="59"/>
    </row>
    <row r="270" spans="1:15" ht="13.5" thickBot="1">
      <c r="A270" s="12" t="s">
        <v>164</v>
      </c>
      <c r="B270" s="10">
        <v>3</v>
      </c>
      <c r="C270" s="15">
        <v>28968.541015625</v>
      </c>
      <c r="D270" s="15">
        <v>0</v>
      </c>
      <c r="E270" s="15">
        <v>0</v>
      </c>
      <c r="F270" s="15">
        <v>0.20000000298000001</v>
      </c>
      <c r="G270" s="15">
        <v>0.20000000298000001</v>
      </c>
      <c r="H270" s="15">
        <v>0</v>
      </c>
      <c r="I270" s="58">
        <v>1.4064697799999999E-4</v>
      </c>
      <c r="J270" s="58">
        <v>1.4064697799999999E-4</v>
      </c>
      <c r="K270" s="58">
        <v>1.4064697799999999E-4</v>
      </c>
      <c r="L270" s="58">
        <v>1.4064697799999999E-4</v>
      </c>
      <c r="M270" s="17">
        <f t="shared" si="8"/>
        <v>0</v>
      </c>
      <c r="N270" s="17">
        <f t="shared" si="9"/>
        <v>1</v>
      </c>
      <c r="O270" s="59"/>
    </row>
    <row r="271" spans="1:15" ht="13.5" thickBot="1">
      <c r="A271" s="12" t="s">
        <v>164</v>
      </c>
      <c r="B271" s="10">
        <v>4</v>
      </c>
      <c r="C271" s="15">
        <v>28628.734375</v>
      </c>
      <c r="D271" s="15">
        <v>0</v>
      </c>
      <c r="E271" s="15">
        <v>0</v>
      </c>
      <c r="F271" s="15">
        <v>0.20000000298000001</v>
      </c>
      <c r="G271" s="15">
        <v>0.20000000298000001</v>
      </c>
      <c r="H271" s="15">
        <v>0</v>
      </c>
      <c r="I271" s="58">
        <v>1.4064697799999999E-4</v>
      </c>
      <c r="J271" s="58">
        <v>1.4064697799999999E-4</v>
      </c>
      <c r="K271" s="58">
        <v>1.4064697799999999E-4</v>
      </c>
      <c r="L271" s="58">
        <v>1.4064697799999999E-4</v>
      </c>
      <c r="M271" s="17">
        <f t="shared" si="8"/>
        <v>0</v>
      </c>
      <c r="N271" s="17">
        <f t="shared" si="9"/>
        <v>1</v>
      </c>
      <c r="O271" s="59"/>
    </row>
    <row r="272" spans="1:15" ht="13.5" thickBot="1">
      <c r="A272" s="12" t="s">
        <v>164</v>
      </c>
      <c r="B272" s="10">
        <v>5</v>
      </c>
      <c r="C272" s="15">
        <v>29091.05859375</v>
      </c>
      <c r="D272" s="15">
        <v>0</v>
      </c>
      <c r="E272" s="15">
        <v>0</v>
      </c>
      <c r="F272" s="15">
        <v>0.20000000298000001</v>
      </c>
      <c r="G272" s="15">
        <v>0.20000000298000001</v>
      </c>
      <c r="H272" s="15">
        <v>0</v>
      </c>
      <c r="I272" s="58">
        <v>1.4064697799999999E-4</v>
      </c>
      <c r="J272" s="58">
        <v>1.4064697799999999E-4</v>
      </c>
      <c r="K272" s="58">
        <v>1.4064697799999999E-4</v>
      </c>
      <c r="L272" s="58">
        <v>1.4064697799999999E-4</v>
      </c>
      <c r="M272" s="17">
        <f t="shared" si="8"/>
        <v>0</v>
      </c>
      <c r="N272" s="17">
        <f t="shared" si="9"/>
        <v>1</v>
      </c>
      <c r="O272" s="59"/>
    </row>
    <row r="273" spans="1:15" ht="13.5" thickBot="1">
      <c r="A273" s="12" t="s">
        <v>164</v>
      </c>
      <c r="B273" s="10">
        <v>6</v>
      </c>
      <c r="C273" s="15">
        <v>30985.93359375</v>
      </c>
      <c r="D273" s="15">
        <v>0</v>
      </c>
      <c r="E273" s="15">
        <v>0</v>
      </c>
      <c r="F273" s="15">
        <v>0.20000000298000001</v>
      </c>
      <c r="G273" s="15">
        <v>0.20000000298000001</v>
      </c>
      <c r="H273" s="15">
        <v>0</v>
      </c>
      <c r="I273" s="58">
        <v>1.4064697799999999E-4</v>
      </c>
      <c r="J273" s="58">
        <v>1.4064697799999999E-4</v>
      </c>
      <c r="K273" s="58">
        <v>1.4064697799999999E-4</v>
      </c>
      <c r="L273" s="58">
        <v>1.4064697799999999E-4</v>
      </c>
      <c r="M273" s="17">
        <f t="shared" si="8"/>
        <v>0</v>
      </c>
      <c r="N273" s="17">
        <f t="shared" si="9"/>
        <v>1</v>
      </c>
      <c r="O273" s="59"/>
    </row>
    <row r="274" spans="1:15" ht="13.5" thickBot="1">
      <c r="A274" s="12" t="s">
        <v>164</v>
      </c>
      <c r="B274" s="10">
        <v>7</v>
      </c>
      <c r="C274" s="15">
        <v>34324.7109375</v>
      </c>
      <c r="D274" s="15">
        <v>0</v>
      </c>
      <c r="E274" s="15">
        <v>0</v>
      </c>
      <c r="F274" s="15">
        <v>0.20000000298000001</v>
      </c>
      <c r="G274" s="15">
        <v>0.20000000298000001</v>
      </c>
      <c r="H274" s="15">
        <v>0</v>
      </c>
      <c r="I274" s="58">
        <v>1.4064697799999999E-4</v>
      </c>
      <c r="J274" s="58">
        <v>1.4064697799999999E-4</v>
      </c>
      <c r="K274" s="58">
        <v>1.4064697799999999E-4</v>
      </c>
      <c r="L274" s="58">
        <v>1.4064697799999999E-4</v>
      </c>
      <c r="M274" s="17">
        <f t="shared" si="8"/>
        <v>0</v>
      </c>
      <c r="N274" s="17">
        <f t="shared" si="9"/>
        <v>1</v>
      </c>
      <c r="O274" s="59"/>
    </row>
    <row r="275" spans="1:15" ht="13.5" thickBot="1">
      <c r="A275" s="12" t="s">
        <v>164</v>
      </c>
      <c r="B275" s="10">
        <v>8</v>
      </c>
      <c r="C275" s="15">
        <v>35566.0390625</v>
      </c>
      <c r="D275" s="15">
        <v>38.1</v>
      </c>
      <c r="E275" s="15">
        <v>28.6</v>
      </c>
      <c r="F275" s="15">
        <v>15.377499819325999</v>
      </c>
      <c r="G275" s="15">
        <v>19.119657442600001</v>
      </c>
      <c r="H275" s="15">
        <v>3.7421576232740001</v>
      </c>
      <c r="I275" s="58">
        <v>1.3347638929E-2</v>
      </c>
      <c r="J275" s="58">
        <v>1.5979254698E-2</v>
      </c>
      <c r="K275" s="58">
        <v>6.666907564E-3</v>
      </c>
      <c r="L275" s="58">
        <v>9.2985233330000003E-3</v>
      </c>
      <c r="M275" s="17">
        <f t="shared" si="8"/>
        <v>1</v>
      </c>
      <c r="N275" s="17">
        <f t="shared" si="9"/>
        <v>0</v>
      </c>
      <c r="O275" s="59"/>
    </row>
    <row r="276" spans="1:15" ht="13.5" thickBot="1">
      <c r="A276" s="12" t="s">
        <v>164</v>
      </c>
      <c r="B276" s="10">
        <v>9</v>
      </c>
      <c r="C276" s="15">
        <v>35938.77734375</v>
      </c>
      <c r="D276" s="15">
        <v>412.2</v>
      </c>
      <c r="E276" s="15">
        <v>402.1</v>
      </c>
      <c r="F276" s="15">
        <v>300.10104429571197</v>
      </c>
      <c r="G276" s="15">
        <v>311.61023388004998</v>
      </c>
      <c r="H276" s="15">
        <v>11.509189584337999</v>
      </c>
      <c r="I276" s="58">
        <v>7.0738232151000002E-2</v>
      </c>
      <c r="J276" s="58">
        <v>7.8831895713000005E-2</v>
      </c>
      <c r="K276" s="58">
        <v>6.3635559859000004E-2</v>
      </c>
      <c r="L276" s="58">
        <v>7.1729223420000002E-2</v>
      </c>
      <c r="M276" s="17">
        <f t="shared" si="8"/>
        <v>1</v>
      </c>
      <c r="N276" s="17">
        <f t="shared" si="9"/>
        <v>0</v>
      </c>
      <c r="O276" s="59"/>
    </row>
    <row r="277" spans="1:15" ht="13.5" thickBot="1">
      <c r="A277" s="12" t="s">
        <v>164</v>
      </c>
      <c r="B277" s="10">
        <v>10</v>
      </c>
      <c r="C277" s="15">
        <v>37147.76953125</v>
      </c>
      <c r="D277" s="15">
        <v>899.7</v>
      </c>
      <c r="E277" s="15">
        <v>907.3</v>
      </c>
      <c r="F277" s="15">
        <v>718.53774487898602</v>
      </c>
      <c r="G277" s="15">
        <v>759.58158590596599</v>
      </c>
      <c r="H277" s="15">
        <v>41.043841026979997</v>
      </c>
      <c r="I277" s="58">
        <v>9.8536156183999996E-2</v>
      </c>
      <c r="J277" s="58">
        <v>0.12739961682199999</v>
      </c>
      <c r="K277" s="58">
        <v>0.10388074127499999</v>
      </c>
      <c r="L277" s="58">
        <v>0.13274420191299999</v>
      </c>
      <c r="M277" s="17">
        <f t="shared" si="8"/>
        <v>1</v>
      </c>
      <c r="N277" s="17">
        <f t="shared" si="9"/>
        <v>0</v>
      </c>
      <c r="O277" s="59"/>
    </row>
    <row r="278" spans="1:15" ht="13.5" thickBot="1">
      <c r="A278" s="12" t="s">
        <v>164</v>
      </c>
      <c r="B278" s="10">
        <v>11</v>
      </c>
      <c r="C278" s="15">
        <v>38210.76171875</v>
      </c>
      <c r="D278" s="15">
        <v>1091.3</v>
      </c>
      <c r="E278" s="15">
        <v>1114.2</v>
      </c>
      <c r="F278" s="15">
        <v>900.44146352233497</v>
      </c>
      <c r="G278" s="15">
        <v>925.01566492310803</v>
      </c>
      <c r="H278" s="15">
        <v>24.574201400772001</v>
      </c>
      <c r="I278" s="58">
        <v>0.116936944498</v>
      </c>
      <c r="J278" s="58">
        <v>0.13421838008199999</v>
      </c>
      <c r="K278" s="58">
        <v>0.13304102326</v>
      </c>
      <c r="L278" s="58">
        <v>0.15032245884500001</v>
      </c>
      <c r="M278" s="17">
        <f t="shared" si="8"/>
        <v>1</v>
      </c>
      <c r="N278" s="17">
        <f t="shared" si="9"/>
        <v>0</v>
      </c>
      <c r="O278" s="59"/>
    </row>
    <row r="279" spans="1:15" ht="13.5" thickBot="1">
      <c r="A279" s="12" t="s">
        <v>164</v>
      </c>
      <c r="B279" s="10">
        <v>12</v>
      </c>
      <c r="C279" s="15">
        <v>39261.35546875</v>
      </c>
      <c r="D279" s="15">
        <v>1149.4000000000001</v>
      </c>
      <c r="E279" s="15">
        <v>1134.5</v>
      </c>
      <c r="F279" s="15">
        <v>976.17618339664102</v>
      </c>
      <c r="G279" s="15">
        <v>992.83825038075497</v>
      </c>
      <c r="H279" s="15">
        <v>16.662066984113999</v>
      </c>
      <c r="I279" s="58">
        <v>0.110099683276</v>
      </c>
      <c r="J279" s="58">
        <v>0.12181702996</v>
      </c>
      <c r="K279" s="58">
        <v>9.9621483556999998E-2</v>
      </c>
      <c r="L279" s="58">
        <v>0.111338830241</v>
      </c>
      <c r="M279" s="17">
        <f t="shared" si="8"/>
        <v>1</v>
      </c>
      <c r="N279" s="17">
        <f t="shared" si="9"/>
        <v>0</v>
      </c>
      <c r="O279" s="59"/>
    </row>
    <row r="280" spans="1:15" ht="13.5" thickBot="1">
      <c r="A280" s="12" t="s">
        <v>164</v>
      </c>
      <c r="B280" s="10">
        <v>13</v>
      </c>
      <c r="C280" s="15">
        <v>40393.59765625</v>
      </c>
      <c r="D280" s="15">
        <v>1171.0999999999999</v>
      </c>
      <c r="E280" s="15">
        <v>1162.7</v>
      </c>
      <c r="F280" s="15">
        <v>998.61792963736605</v>
      </c>
      <c r="G280" s="15">
        <v>1103.6847453682999</v>
      </c>
      <c r="H280" s="15">
        <v>105.06681573093</v>
      </c>
      <c r="I280" s="58">
        <v>4.7408758531000003E-2</v>
      </c>
      <c r="J280" s="58">
        <v>0.121295408131</v>
      </c>
      <c r="K280" s="58">
        <v>4.1501585535000003E-2</v>
      </c>
      <c r="L280" s="58">
        <v>0.115388235135</v>
      </c>
      <c r="M280" s="17">
        <f t="shared" si="8"/>
        <v>1</v>
      </c>
      <c r="N280" s="17">
        <f t="shared" si="9"/>
        <v>0</v>
      </c>
      <c r="O280" s="59"/>
    </row>
    <row r="281" spans="1:15" ht="13.5" thickBot="1">
      <c r="A281" s="12" t="s">
        <v>164</v>
      </c>
      <c r="B281" s="10">
        <v>14</v>
      </c>
      <c r="C281" s="15">
        <v>41933.6328125</v>
      </c>
      <c r="D281" s="15">
        <v>1191.4000000000001</v>
      </c>
      <c r="E281" s="15">
        <v>1195.5999999999999</v>
      </c>
      <c r="F281" s="15">
        <v>997.47833101421202</v>
      </c>
      <c r="G281" s="15">
        <v>1158.7932614538399</v>
      </c>
      <c r="H281" s="15">
        <v>161.31493043962899</v>
      </c>
      <c r="I281" s="58">
        <v>2.2930195883E-2</v>
      </c>
      <c r="J281" s="58">
        <v>0.13637248170499999</v>
      </c>
      <c r="K281" s="58">
        <v>2.5883782381E-2</v>
      </c>
      <c r="L281" s="58">
        <v>0.139326068203</v>
      </c>
      <c r="M281" s="17">
        <f t="shared" si="8"/>
        <v>1</v>
      </c>
      <c r="N281" s="17">
        <f t="shared" si="9"/>
        <v>0</v>
      </c>
      <c r="O281" s="59"/>
    </row>
    <row r="282" spans="1:15" ht="13.5" thickBot="1">
      <c r="A282" s="12" t="s">
        <v>164</v>
      </c>
      <c r="B282" s="10">
        <v>15</v>
      </c>
      <c r="C282" s="15">
        <v>43279.56640625</v>
      </c>
      <c r="D282" s="15">
        <v>1193</v>
      </c>
      <c r="E282" s="15">
        <v>1182.5</v>
      </c>
      <c r="F282" s="15">
        <v>1011.41117861946</v>
      </c>
      <c r="G282" s="15">
        <v>1122.93269969894</v>
      </c>
      <c r="H282" s="15">
        <v>111.52152107947801</v>
      </c>
      <c r="I282" s="58">
        <v>4.9273769549999999E-2</v>
      </c>
      <c r="J282" s="58">
        <v>0.127699593094</v>
      </c>
      <c r="K282" s="58">
        <v>4.1889803305000001E-2</v>
      </c>
      <c r="L282" s="58">
        <v>0.120315626849</v>
      </c>
      <c r="M282" s="17">
        <f t="shared" si="8"/>
        <v>1</v>
      </c>
      <c r="N282" s="17">
        <f t="shared" si="9"/>
        <v>0</v>
      </c>
      <c r="O282" s="59"/>
    </row>
    <row r="283" spans="1:15" ht="13.5" thickBot="1">
      <c r="A283" s="12" t="s">
        <v>164</v>
      </c>
      <c r="B283" s="10">
        <v>16</v>
      </c>
      <c r="C283" s="15">
        <v>44619.2109375</v>
      </c>
      <c r="D283" s="15">
        <v>1146.2</v>
      </c>
      <c r="E283" s="15">
        <v>1142.5</v>
      </c>
      <c r="F283" s="15">
        <v>876.31583361038895</v>
      </c>
      <c r="G283" s="15">
        <v>991.73510891596402</v>
      </c>
      <c r="H283" s="15">
        <v>115.419275305575</v>
      </c>
      <c r="I283" s="58">
        <v>0.10862509921500001</v>
      </c>
      <c r="J283" s="58">
        <v>0.189791959486</v>
      </c>
      <c r="K283" s="58">
        <v>0.106023130157</v>
      </c>
      <c r="L283" s="58">
        <v>0.187189990428</v>
      </c>
      <c r="M283" s="17">
        <f t="shared" si="8"/>
        <v>1</v>
      </c>
      <c r="N283" s="17">
        <f t="shared" si="9"/>
        <v>0</v>
      </c>
      <c r="O283" s="59"/>
    </row>
    <row r="284" spans="1:15" ht="13.5" thickBot="1">
      <c r="A284" s="12" t="s">
        <v>164</v>
      </c>
      <c r="B284" s="10">
        <v>17</v>
      </c>
      <c r="C284" s="15">
        <v>45836.1953125</v>
      </c>
      <c r="D284" s="15">
        <v>975.6</v>
      </c>
      <c r="E284" s="15">
        <v>994.2</v>
      </c>
      <c r="F284" s="15">
        <v>775.50652203814502</v>
      </c>
      <c r="G284" s="15">
        <v>928.73514885732698</v>
      </c>
      <c r="H284" s="15">
        <v>153.22862681918301</v>
      </c>
      <c r="I284" s="58">
        <v>3.295699799E-2</v>
      </c>
      <c r="J284" s="58">
        <v>0.14071271305300001</v>
      </c>
      <c r="K284" s="58">
        <v>4.6037166765999997E-2</v>
      </c>
      <c r="L284" s="58">
        <v>0.153792881829</v>
      </c>
      <c r="M284" s="17">
        <f t="shared" si="8"/>
        <v>1</v>
      </c>
      <c r="N284" s="17">
        <f t="shared" si="9"/>
        <v>0</v>
      </c>
      <c r="O284" s="59"/>
    </row>
    <row r="285" spans="1:15" ht="13.5" thickBot="1">
      <c r="A285" s="12" t="s">
        <v>164</v>
      </c>
      <c r="B285" s="10">
        <v>18</v>
      </c>
      <c r="C285" s="15">
        <v>46090.4140625</v>
      </c>
      <c r="D285" s="15">
        <v>916</v>
      </c>
      <c r="E285" s="15">
        <v>908.4</v>
      </c>
      <c r="F285" s="15">
        <v>466.29666810113099</v>
      </c>
      <c r="G285" s="15">
        <v>592.74103567692998</v>
      </c>
      <c r="H285" s="15">
        <v>126.44436757579901</v>
      </c>
      <c r="I285" s="58">
        <v>0.22732697913</v>
      </c>
      <c r="J285" s="58">
        <v>0.31624706884499998</v>
      </c>
      <c r="K285" s="58">
        <v>0.22198239403799999</v>
      </c>
      <c r="L285" s="58">
        <v>0.31090248375399998</v>
      </c>
      <c r="M285" s="17">
        <f t="shared" si="8"/>
        <v>1</v>
      </c>
      <c r="N285" s="17">
        <f t="shared" si="9"/>
        <v>0</v>
      </c>
      <c r="O285" s="59"/>
    </row>
    <row r="286" spans="1:15" ht="13.5" thickBot="1">
      <c r="A286" s="12" t="s">
        <v>164</v>
      </c>
      <c r="B286" s="10">
        <v>19</v>
      </c>
      <c r="C286" s="15">
        <v>45155.89453125</v>
      </c>
      <c r="D286" s="15">
        <v>604.6</v>
      </c>
      <c r="E286" s="15">
        <v>632.5</v>
      </c>
      <c r="F286" s="15">
        <v>296.045242534566</v>
      </c>
      <c r="G286" s="15">
        <v>357.95206985088299</v>
      </c>
      <c r="H286" s="15">
        <v>61.906827316316999</v>
      </c>
      <c r="I286" s="58">
        <v>0.173451427671</v>
      </c>
      <c r="J286" s="58">
        <v>0.216986467978</v>
      </c>
      <c r="K286" s="58">
        <v>0.19307168083599999</v>
      </c>
      <c r="L286" s="58">
        <v>0.23660672114299999</v>
      </c>
      <c r="M286" s="17">
        <f t="shared" si="8"/>
        <v>1</v>
      </c>
      <c r="N286" s="17">
        <f t="shared" si="9"/>
        <v>0</v>
      </c>
      <c r="O286" s="59"/>
    </row>
    <row r="287" spans="1:15" ht="13.5" thickBot="1">
      <c r="A287" s="12" t="s">
        <v>164</v>
      </c>
      <c r="B287" s="10">
        <v>20</v>
      </c>
      <c r="C287" s="15">
        <v>44309.13671875</v>
      </c>
      <c r="D287" s="15">
        <v>105.1</v>
      </c>
      <c r="E287" s="15">
        <v>99.5</v>
      </c>
      <c r="F287" s="15">
        <v>63.903083099667001</v>
      </c>
      <c r="G287" s="15">
        <v>80.838752256079005</v>
      </c>
      <c r="H287" s="15">
        <v>16.935669156412001</v>
      </c>
      <c r="I287" s="58">
        <v>1.7061355656000001E-2</v>
      </c>
      <c r="J287" s="58">
        <v>2.8971108931000002E-2</v>
      </c>
      <c r="K287" s="58">
        <v>1.3123240326000001E-2</v>
      </c>
      <c r="L287" s="58">
        <v>2.5032993600000001E-2</v>
      </c>
      <c r="M287" s="17">
        <f t="shared" si="8"/>
        <v>1</v>
      </c>
      <c r="N287" s="17">
        <f t="shared" si="9"/>
        <v>0</v>
      </c>
      <c r="O287" s="59"/>
    </row>
    <row r="288" spans="1:15" ht="13.5" thickBot="1">
      <c r="A288" s="12" t="s">
        <v>164</v>
      </c>
      <c r="B288" s="10">
        <v>21</v>
      </c>
      <c r="C288" s="15">
        <v>44768.98828125</v>
      </c>
      <c r="D288" s="15">
        <v>3.8</v>
      </c>
      <c r="E288" s="15">
        <v>3.4</v>
      </c>
      <c r="F288" s="15">
        <v>0.54529390416199996</v>
      </c>
      <c r="G288" s="15">
        <v>0.88734567402999998</v>
      </c>
      <c r="H288" s="15">
        <v>0.34205176986699998</v>
      </c>
      <c r="I288" s="58">
        <v>2.0482801159999999E-3</v>
      </c>
      <c r="J288" s="58">
        <v>2.2888228519999999E-3</v>
      </c>
      <c r="K288" s="58">
        <v>1.7669861639999999E-3</v>
      </c>
      <c r="L288" s="58">
        <v>2.0075289000000001E-3</v>
      </c>
      <c r="M288" s="17">
        <f t="shared" si="8"/>
        <v>0</v>
      </c>
      <c r="N288" s="17">
        <f t="shared" si="9"/>
        <v>0</v>
      </c>
      <c r="O288" s="59"/>
    </row>
    <row r="289" spans="1:15" ht="13.5" thickBot="1">
      <c r="A289" s="12" t="s">
        <v>164</v>
      </c>
      <c r="B289" s="10">
        <v>22</v>
      </c>
      <c r="C289" s="15">
        <v>43411.51171875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58">
        <v>0</v>
      </c>
      <c r="J289" s="58">
        <v>0</v>
      </c>
      <c r="K289" s="58">
        <v>0</v>
      </c>
      <c r="L289" s="58">
        <v>0</v>
      </c>
      <c r="M289" s="17">
        <f t="shared" si="8"/>
        <v>0</v>
      </c>
      <c r="N289" s="17">
        <f t="shared" si="9"/>
        <v>0</v>
      </c>
      <c r="O289" s="59"/>
    </row>
    <row r="290" spans="1:15" ht="13.5" thickBot="1">
      <c r="A290" s="12" t="s">
        <v>164</v>
      </c>
      <c r="B290" s="10">
        <v>23</v>
      </c>
      <c r="C290" s="15">
        <v>40470.265625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58">
        <v>0</v>
      </c>
      <c r="J290" s="58">
        <v>0</v>
      </c>
      <c r="K290" s="58">
        <v>0</v>
      </c>
      <c r="L290" s="58">
        <v>0</v>
      </c>
      <c r="M290" s="17">
        <f t="shared" si="8"/>
        <v>0</v>
      </c>
      <c r="N290" s="17">
        <f t="shared" si="9"/>
        <v>0</v>
      </c>
      <c r="O290" s="59"/>
    </row>
    <row r="291" spans="1:15" ht="13.5" thickBot="1">
      <c r="A291" s="12" t="s">
        <v>164</v>
      </c>
      <c r="B291" s="10">
        <v>24</v>
      </c>
      <c r="C291" s="15">
        <v>37195.5859375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58">
        <v>0</v>
      </c>
      <c r="J291" s="58">
        <v>0</v>
      </c>
      <c r="K291" s="58">
        <v>0</v>
      </c>
      <c r="L291" s="58">
        <v>0</v>
      </c>
      <c r="M291" s="17">
        <f t="shared" si="8"/>
        <v>0</v>
      </c>
      <c r="N291" s="17">
        <f t="shared" si="9"/>
        <v>0</v>
      </c>
      <c r="O291" s="59"/>
    </row>
    <row r="292" spans="1:15" ht="13.5" thickBot="1">
      <c r="A292" s="12" t="s">
        <v>165</v>
      </c>
      <c r="B292" s="10">
        <v>1</v>
      </c>
      <c r="C292" s="15">
        <v>34609.578125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58">
        <v>0</v>
      </c>
      <c r="J292" s="58">
        <v>0</v>
      </c>
      <c r="K292" s="58">
        <v>0</v>
      </c>
      <c r="L292" s="58">
        <v>0</v>
      </c>
      <c r="M292" s="17">
        <f t="shared" si="8"/>
        <v>0</v>
      </c>
      <c r="N292" s="17">
        <f t="shared" si="9"/>
        <v>0</v>
      </c>
      <c r="O292" s="59"/>
    </row>
    <row r="293" spans="1:15" ht="13.5" thickBot="1">
      <c r="A293" s="12" t="s">
        <v>165</v>
      </c>
      <c r="B293" s="10">
        <v>2</v>
      </c>
      <c r="C293" s="15">
        <v>33046.77734375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58">
        <v>0</v>
      </c>
      <c r="J293" s="58">
        <v>0</v>
      </c>
      <c r="K293" s="58">
        <v>0</v>
      </c>
      <c r="L293" s="58">
        <v>0</v>
      </c>
      <c r="M293" s="17">
        <f t="shared" si="8"/>
        <v>0</v>
      </c>
      <c r="N293" s="17">
        <f t="shared" si="9"/>
        <v>0</v>
      </c>
      <c r="O293" s="59"/>
    </row>
    <row r="294" spans="1:15" ht="13.5" thickBot="1">
      <c r="A294" s="12" t="s">
        <v>165</v>
      </c>
      <c r="B294" s="10">
        <v>3</v>
      </c>
      <c r="C294" s="15">
        <v>32164.52734375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58">
        <v>0</v>
      </c>
      <c r="J294" s="58">
        <v>0</v>
      </c>
      <c r="K294" s="58">
        <v>0</v>
      </c>
      <c r="L294" s="58">
        <v>0</v>
      </c>
      <c r="M294" s="17">
        <f t="shared" si="8"/>
        <v>0</v>
      </c>
      <c r="N294" s="17">
        <f t="shared" si="9"/>
        <v>0</v>
      </c>
      <c r="O294" s="59"/>
    </row>
    <row r="295" spans="1:15" ht="13.5" thickBot="1">
      <c r="A295" s="12" t="s">
        <v>165</v>
      </c>
      <c r="B295" s="10">
        <v>4</v>
      </c>
      <c r="C295" s="15">
        <v>31749.458984375</v>
      </c>
      <c r="D295" s="15">
        <v>0</v>
      </c>
      <c r="E295" s="15">
        <v>0</v>
      </c>
      <c r="F295" s="15">
        <v>4.4844443499999999E-4</v>
      </c>
      <c r="G295" s="15">
        <v>4.4844443499999999E-4</v>
      </c>
      <c r="H295" s="15">
        <v>0</v>
      </c>
      <c r="I295" s="58">
        <v>3.1536176933461999E-7</v>
      </c>
      <c r="J295" s="58">
        <v>3.1536176933461999E-7</v>
      </c>
      <c r="K295" s="58">
        <v>3.1536176933461999E-7</v>
      </c>
      <c r="L295" s="58">
        <v>3.1536176933461999E-7</v>
      </c>
      <c r="M295" s="17">
        <f t="shared" si="8"/>
        <v>0</v>
      </c>
      <c r="N295" s="17">
        <f t="shared" si="9"/>
        <v>1</v>
      </c>
      <c r="O295" s="59"/>
    </row>
    <row r="296" spans="1:15" ht="13.5" thickBot="1">
      <c r="A296" s="12" t="s">
        <v>165</v>
      </c>
      <c r="B296" s="10">
        <v>5</v>
      </c>
      <c r="C296" s="15">
        <v>32024.51171875</v>
      </c>
      <c r="D296" s="15">
        <v>0</v>
      </c>
      <c r="E296" s="15">
        <v>0</v>
      </c>
      <c r="F296" s="15">
        <v>1.8061110789999999E-3</v>
      </c>
      <c r="G296" s="15">
        <v>1.8061110789999999E-3</v>
      </c>
      <c r="H296" s="15">
        <v>0</v>
      </c>
      <c r="I296" s="58">
        <v>1.27012030880681E-6</v>
      </c>
      <c r="J296" s="58">
        <v>1.27012030880681E-6</v>
      </c>
      <c r="K296" s="58">
        <v>1.27012030880681E-6</v>
      </c>
      <c r="L296" s="58">
        <v>1.27012030880681E-6</v>
      </c>
      <c r="M296" s="17">
        <f t="shared" si="8"/>
        <v>0</v>
      </c>
      <c r="N296" s="17">
        <f t="shared" si="9"/>
        <v>1</v>
      </c>
      <c r="O296" s="59"/>
    </row>
    <row r="297" spans="1:15" ht="13.5" thickBot="1">
      <c r="A297" s="12" t="s">
        <v>165</v>
      </c>
      <c r="B297" s="10">
        <v>6</v>
      </c>
      <c r="C297" s="15">
        <v>33836.61328125</v>
      </c>
      <c r="D297" s="15">
        <v>0</v>
      </c>
      <c r="E297" s="15">
        <v>0</v>
      </c>
      <c r="F297" s="15">
        <v>1.6881110760000001E-3</v>
      </c>
      <c r="G297" s="15">
        <v>1.6881110760000001E-3</v>
      </c>
      <c r="H297" s="15">
        <v>0</v>
      </c>
      <c r="I297" s="58">
        <v>1.1871385912463701E-6</v>
      </c>
      <c r="J297" s="58">
        <v>1.1871385912463701E-6</v>
      </c>
      <c r="K297" s="58">
        <v>1.1871385912463701E-6</v>
      </c>
      <c r="L297" s="58">
        <v>1.1871385912463701E-6</v>
      </c>
      <c r="M297" s="17">
        <f t="shared" si="8"/>
        <v>0</v>
      </c>
      <c r="N297" s="17">
        <f t="shared" si="9"/>
        <v>1</v>
      </c>
      <c r="O297" s="59"/>
    </row>
    <row r="298" spans="1:15" ht="13.5" thickBot="1">
      <c r="A298" s="12" t="s">
        <v>165</v>
      </c>
      <c r="B298" s="10">
        <v>7</v>
      </c>
      <c r="C298" s="15">
        <v>37142.1328125</v>
      </c>
      <c r="D298" s="15">
        <v>0</v>
      </c>
      <c r="E298" s="15">
        <v>0</v>
      </c>
      <c r="F298" s="15">
        <v>1.125444422E-3</v>
      </c>
      <c r="G298" s="15">
        <v>1.125444422E-3</v>
      </c>
      <c r="H298" s="15">
        <v>0</v>
      </c>
      <c r="I298" s="58">
        <v>7.9145177367478904E-7</v>
      </c>
      <c r="J298" s="58">
        <v>7.9145177367478904E-7</v>
      </c>
      <c r="K298" s="58">
        <v>7.9145177367478904E-7</v>
      </c>
      <c r="L298" s="58">
        <v>7.9145177367478904E-7</v>
      </c>
      <c r="M298" s="17">
        <f t="shared" si="8"/>
        <v>0</v>
      </c>
      <c r="N298" s="17">
        <f t="shared" si="9"/>
        <v>1</v>
      </c>
      <c r="O298" s="59"/>
    </row>
    <row r="299" spans="1:15" ht="13.5" thickBot="1">
      <c r="A299" s="12" t="s">
        <v>165</v>
      </c>
      <c r="B299" s="10">
        <v>8</v>
      </c>
      <c r="C299" s="15">
        <v>38512.04296875</v>
      </c>
      <c r="D299" s="15">
        <v>45.1</v>
      </c>
      <c r="E299" s="15">
        <v>41.6</v>
      </c>
      <c r="F299" s="15">
        <v>23.948882499713001</v>
      </c>
      <c r="G299" s="15">
        <v>23.948882499713001</v>
      </c>
      <c r="H299" s="15">
        <v>0</v>
      </c>
      <c r="I299" s="58">
        <v>1.4874203585999999E-2</v>
      </c>
      <c r="J299" s="58">
        <v>1.4874203585999999E-2</v>
      </c>
      <c r="K299" s="58">
        <v>1.2412881505000001E-2</v>
      </c>
      <c r="L299" s="58">
        <v>1.2412881505000001E-2</v>
      </c>
      <c r="M299" s="17">
        <f t="shared" si="8"/>
        <v>1</v>
      </c>
      <c r="N299" s="17">
        <f t="shared" si="9"/>
        <v>0</v>
      </c>
      <c r="O299" s="59"/>
    </row>
    <row r="300" spans="1:15" ht="13.5" thickBot="1">
      <c r="A300" s="12" t="s">
        <v>165</v>
      </c>
      <c r="B300" s="10">
        <v>9</v>
      </c>
      <c r="C300" s="15">
        <v>39089.7265625</v>
      </c>
      <c r="D300" s="15">
        <v>472.9</v>
      </c>
      <c r="E300" s="15">
        <v>465.9</v>
      </c>
      <c r="F300" s="15">
        <v>349.750342574451</v>
      </c>
      <c r="G300" s="15">
        <v>368.37760448734099</v>
      </c>
      <c r="H300" s="15">
        <v>18.627261912889999</v>
      </c>
      <c r="I300" s="58">
        <v>7.3503794312000006E-2</v>
      </c>
      <c r="J300" s="58">
        <v>8.6603134617000005E-2</v>
      </c>
      <c r="K300" s="58">
        <v>6.8581150149E-2</v>
      </c>
      <c r="L300" s="58">
        <v>8.1680490452999993E-2</v>
      </c>
      <c r="M300" s="17">
        <f t="shared" si="8"/>
        <v>1</v>
      </c>
      <c r="N300" s="17">
        <f t="shared" si="9"/>
        <v>0</v>
      </c>
      <c r="O300" s="59"/>
    </row>
    <row r="301" spans="1:15" ht="13.5" thickBot="1">
      <c r="A301" s="12" t="s">
        <v>165</v>
      </c>
      <c r="B301" s="10">
        <v>10</v>
      </c>
      <c r="C301" s="15">
        <v>40039.96875</v>
      </c>
      <c r="D301" s="15">
        <v>963.9</v>
      </c>
      <c r="E301" s="15">
        <v>961.5</v>
      </c>
      <c r="F301" s="15">
        <v>414.82525275750299</v>
      </c>
      <c r="G301" s="15">
        <v>563.03274684945302</v>
      </c>
      <c r="H301" s="15">
        <v>148.20749409195</v>
      </c>
      <c r="I301" s="58">
        <v>0.28190383484499998</v>
      </c>
      <c r="J301" s="58">
        <v>0.386128514235</v>
      </c>
      <c r="K301" s="58">
        <v>0.28021607113199998</v>
      </c>
      <c r="L301" s="58">
        <v>0.384440750522</v>
      </c>
      <c r="M301" s="17">
        <f t="shared" si="8"/>
        <v>1</v>
      </c>
      <c r="N301" s="17">
        <f t="shared" si="9"/>
        <v>0</v>
      </c>
      <c r="O301" s="59"/>
    </row>
    <row r="302" spans="1:15" ht="13.5" thickBot="1">
      <c r="A302" s="12" t="s">
        <v>165</v>
      </c>
      <c r="B302" s="10">
        <v>11</v>
      </c>
      <c r="C302" s="15">
        <v>41113.7890625</v>
      </c>
      <c r="D302" s="15">
        <v>1122.3</v>
      </c>
      <c r="E302" s="15">
        <v>1115.7</v>
      </c>
      <c r="F302" s="15">
        <v>472.261553525068</v>
      </c>
      <c r="G302" s="15">
        <v>660.15258546082998</v>
      </c>
      <c r="H302" s="15">
        <v>187.89103193576099</v>
      </c>
      <c r="I302" s="58">
        <v>0.324998181813</v>
      </c>
      <c r="J302" s="58">
        <v>0.45712970919399998</v>
      </c>
      <c r="K302" s="58">
        <v>0.32035683160200001</v>
      </c>
      <c r="L302" s="58">
        <v>0.45248835898299999</v>
      </c>
      <c r="M302" s="17">
        <f t="shared" si="8"/>
        <v>1</v>
      </c>
      <c r="N302" s="17">
        <f t="shared" si="9"/>
        <v>0</v>
      </c>
      <c r="O302" s="59"/>
    </row>
    <row r="303" spans="1:15" ht="13.5" thickBot="1">
      <c r="A303" s="12" t="s">
        <v>165</v>
      </c>
      <c r="B303" s="10">
        <v>12</v>
      </c>
      <c r="C303" s="15">
        <v>42229.2265625</v>
      </c>
      <c r="D303" s="15">
        <v>1158.9000000000001</v>
      </c>
      <c r="E303" s="15">
        <v>1166.0999999999999</v>
      </c>
      <c r="F303" s="15">
        <v>684.89956532619897</v>
      </c>
      <c r="G303" s="15">
        <v>829.86564030994896</v>
      </c>
      <c r="H303" s="15">
        <v>144.96607498374999</v>
      </c>
      <c r="I303" s="58">
        <v>0.2313884386</v>
      </c>
      <c r="J303" s="58">
        <v>0.33333363901099999</v>
      </c>
      <c r="K303" s="58">
        <v>0.236451729739</v>
      </c>
      <c r="L303" s="58">
        <v>0.33839693015</v>
      </c>
      <c r="M303" s="17">
        <f t="shared" si="8"/>
        <v>1</v>
      </c>
      <c r="N303" s="17">
        <f t="shared" si="9"/>
        <v>0</v>
      </c>
      <c r="O303" s="59"/>
    </row>
    <row r="304" spans="1:15" ht="13.5" thickBot="1">
      <c r="A304" s="12" t="s">
        <v>165</v>
      </c>
      <c r="B304" s="10">
        <v>13</v>
      </c>
      <c r="C304" s="15">
        <v>42816.48828125</v>
      </c>
      <c r="D304" s="15">
        <v>1191.5999999999999</v>
      </c>
      <c r="E304" s="15">
        <v>1184.0999999999999</v>
      </c>
      <c r="F304" s="15">
        <v>860.36183023872604</v>
      </c>
      <c r="G304" s="15">
        <v>1002.31232219681</v>
      </c>
      <c r="H304" s="15">
        <v>141.95049195808599</v>
      </c>
      <c r="I304" s="58">
        <v>0.13311369746999999</v>
      </c>
      <c r="J304" s="58">
        <v>0.23293823471200001</v>
      </c>
      <c r="K304" s="58">
        <v>0.127839435867</v>
      </c>
      <c r="L304" s="58">
        <v>0.227663973109</v>
      </c>
      <c r="M304" s="17">
        <f t="shared" si="8"/>
        <v>1</v>
      </c>
      <c r="N304" s="17">
        <f t="shared" si="9"/>
        <v>0</v>
      </c>
      <c r="O304" s="59"/>
    </row>
    <row r="305" spans="1:15" ht="13.5" thickBot="1">
      <c r="A305" s="12" t="s">
        <v>165</v>
      </c>
      <c r="B305" s="10">
        <v>14</v>
      </c>
      <c r="C305" s="15">
        <v>44185.23828125</v>
      </c>
      <c r="D305" s="15">
        <v>1234.5</v>
      </c>
      <c r="E305" s="15">
        <v>1225.8</v>
      </c>
      <c r="F305" s="15">
        <v>1006.6042327469401</v>
      </c>
      <c r="G305" s="15">
        <v>1117.94036429372</v>
      </c>
      <c r="H305" s="15">
        <v>111.33613154677801</v>
      </c>
      <c r="I305" s="58">
        <v>8.1968801480999998E-2</v>
      </c>
      <c r="J305" s="58">
        <v>0.16026425263899999</v>
      </c>
      <c r="K305" s="58">
        <v>7.5850658020999995E-2</v>
      </c>
      <c r="L305" s="58">
        <v>0.15414610917900001</v>
      </c>
      <c r="M305" s="17">
        <f t="shared" si="8"/>
        <v>1</v>
      </c>
      <c r="N305" s="17">
        <f t="shared" si="9"/>
        <v>0</v>
      </c>
      <c r="O305" s="59"/>
    </row>
    <row r="306" spans="1:15" ht="13.5" thickBot="1">
      <c r="A306" s="12" t="s">
        <v>165</v>
      </c>
      <c r="B306" s="10">
        <v>15</v>
      </c>
      <c r="C306" s="15">
        <v>45506.37109375</v>
      </c>
      <c r="D306" s="15">
        <v>1231.5</v>
      </c>
      <c r="E306" s="15">
        <v>1226.4000000000001</v>
      </c>
      <c r="F306" s="15">
        <v>881.18672509799296</v>
      </c>
      <c r="G306" s="15">
        <v>1127.92821282159</v>
      </c>
      <c r="H306" s="15">
        <v>246.74148772359899</v>
      </c>
      <c r="I306" s="58">
        <v>7.2835293374000007E-2</v>
      </c>
      <c r="J306" s="58">
        <v>0.24635251399499999</v>
      </c>
      <c r="K306" s="58">
        <v>6.9248795483999995E-2</v>
      </c>
      <c r="L306" s="58">
        <v>0.24276601610500001</v>
      </c>
      <c r="M306" s="17">
        <f t="shared" si="8"/>
        <v>1</v>
      </c>
      <c r="N306" s="17">
        <f t="shared" si="9"/>
        <v>0</v>
      </c>
      <c r="O306" s="59"/>
    </row>
    <row r="307" spans="1:15" ht="13.5" thickBot="1">
      <c r="A307" s="12" t="s">
        <v>165</v>
      </c>
      <c r="B307" s="10">
        <v>16</v>
      </c>
      <c r="C307" s="15">
        <v>46393.5859375</v>
      </c>
      <c r="D307" s="15">
        <v>1238.5999999999999</v>
      </c>
      <c r="E307" s="15">
        <v>1234</v>
      </c>
      <c r="F307" s="15">
        <v>675.74086974436204</v>
      </c>
      <c r="G307" s="15">
        <v>1090.0168985610301</v>
      </c>
      <c r="H307" s="15">
        <v>414.27602881666797</v>
      </c>
      <c r="I307" s="58">
        <v>0.104488819577</v>
      </c>
      <c r="J307" s="58">
        <v>0.39582217317500001</v>
      </c>
      <c r="K307" s="58">
        <v>0.10125393912699999</v>
      </c>
      <c r="L307" s="58">
        <v>0.39258729272499998</v>
      </c>
      <c r="M307" s="17">
        <f t="shared" si="8"/>
        <v>1</v>
      </c>
      <c r="N307" s="17">
        <f t="shared" si="9"/>
        <v>0</v>
      </c>
      <c r="O307" s="59"/>
    </row>
    <row r="308" spans="1:15" ht="13.5" thickBot="1">
      <c r="A308" s="12" t="s">
        <v>165</v>
      </c>
      <c r="B308" s="10">
        <v>17</v>
      </c>
      <c r="C308" s="15">
        <v>46947.671875</v>
      </c>
      <c r="D308" s="15">
        <v>1330.5</v>
      </c>
      <c r="E308" s="15">
        <v>1228.2</v>
      </c>
      <c r="F308" s="15">
        <v>704.73183754875504</v>
      </c>
      <c r="G308" s="15">
        <v>1052.05748518787</v>
      </c>
      <c r="H308" s="15">
        <v>347.32564763911199</v>
      </c>
      <c r="I308" s="58">
        <v>0.19581048861600001</v>
      </c>
      <c r="J308" s="58">
        <v>0.44006199890999997</v>
      </c>
      <c r="K308" s="58">
        <v>0.123869560346</v>
      </c>
      <c r="L308" s="58">
        <v>0.36812107063999999</v>
      </c>
      <c r="M308" s="17">
        <f t="shared" si="8"/>
        <v>1</v>
      </c>
      <c r="N308" s="17">
        <f t="shared" si="9"/>
        <v>0</v>
      </c>
      <c r="O308" s="59"/>
    </row>
    <row r="309" spans="1:15" ht="13.5" thickBot="1">
      <c r="A309" s="12" t="s">
        <v>165</v>
      </c>
      <c r="B309" s="10">
        <v>18</v>
      </c>
      <c r="C309" s="15">
        <v>46408.1171875</v>
      </c>
      <c r="D309" s="15">
        <v>1310.7</v>
      </c>
      <c r="E309" s="15">
        <v>1298.3</v>
      </c>
      <c r="F309" s="15">
        <v>601.87363005715702</v>
      </c>
      <c r="G309" s="15">
        <v>803.45335461091895</v>
      </c>
      <c r="H309" s="15">
        <v>201.57972455376199</v>
      </c>
      <c r="I309" s="58">
        <v>0.35671353402799999</v>
      </c>
      <c r="J309" s="58">
        <v>0.49847142752599999</v>
      </c>
      <c r="K309" s="58">
        <v>0.34799342151099999</v>
      </c>
      <c r="L309" s="58">
        <v>0.48975131500899999</v>
      </c>
      <c r="M309" s="17">
        <f t="shared" si="8"/>
        <v>1</v>
      </c>
      <c r="N309" s="17">
        <f t="shared" si="9"/>
        <v>0</v>
      </c>
      <c r="O309" s="59"/>
    </row>
    <row r="310" spans="1:15" ht="13.5" thickBot="1">
      <c r="A310" s="12" t="s">
        <v>165</v>
      </c>
      <c r="B310" s="10">
        <v>19</v>
      </c>
      <c r="C310" s="15">
        <v>45247.57421875</v>
      </c>
      <c r="D310" s="15">
        <v>1083.0999999999999</v>
      </c>
      <c r="E310" s="15">
        <v>1092.7</v>
      </c>
      <c r="F310" s="15">
        <v>432.93845235602703</v>
      </c>
      <c r="G310" s="15">
        <v>492.83591374088502</v>
      </c>
      <c r="H310" s="15">
        <v>59.897461384857003</v>
      </c>
      <c r="I310" s="58">
        <v>0.41509429413400001</v>
      </c>
      <c r="J310" s="58">
        <v>0.45721627823</v>
      </c>
      <c r="K310" s="58">
        <v>0.42184534898600001</v>
      </c>
      <c r="L310" s="58">
        <v>0.463967333082</v>
      </c>
      <c r="M310" s="17">
        <f t="shared" si="8"/>
        <v>1</v>
      </c>
      <c r="N310" s="17">
        <f t="shared" si="9"/>
        <v>0</v>
      </c>
      <c r="O310" s="59"/>
    </row>
    <row r="311" spans="1:15" ht="13.5" thickBot="1">
      <c r="A311" s="12" t="s">
        <v>165</v>
      </c>
      <c r="B311" s="10">
        <v>20</v>
      </c>
      <c r="C311" s="15">
        <v>44348.2265625</v>
      </c>
      <c r="D311" s="15">
        <v>247.9</v>
      </c>
      <c r="E311" s="15">
        <v>243.4</v>
      </c>
      <c r="F311" s="15">
        <v>136.91887734444799</v>
      </c>
      <c r="G311" s="15">
        <v>160.22417501071101</v>
      </c>
      <c r="H311" s="15">
        <v>23.305297666262</v>
      </c>
      <c r="I311" s="58">
        <v>6.1656698304000002E-2</v>
      </c>
      <c r="J311" s="58">
        <v>7.8045796521999999E-2</v>
      </c>
      <c r="K311" s="58">
        <v>5.8492141342000002E-2</v>
      </c>
      <c r="L311" s="58">
        <v>7.4881239560000007E-2</v>
      </c>
      <c r="M311" s="17">
        <f t="shared" si="8"/>
        <v>1</v>
      </c>
      <c r="N311" s="17">
        <f t="shared" si="9"/>
        <v>0</v>
      </c>
      <c r="O311" s="59"/>
    </row>
    <row r="312" spans="1:15" ht="13.5" thickBot="1">
      <c r="A312" s="12" t="s">
        <v>165</v>
      </c>
      <c r="B312" s="10">
        <v>21</v>
      </c>
      <c r="C312" s="15">
        <v>44168.5</v>
      </c>
      <c r="D312" s="15">
        <v>11.1</v>
      </c>
      <c r="E312" s="15">
        <v>9.1</v>
      </c>
      <c r="F312" s="15">
        <v>2.316245064411</v>
      </c>
      <c r="G312" s="15">
        <v>3.3287247443219998</v>
      </c>
      <c r="H312" s="15">
        <v>1.01247967991</v>
      </c>
      <c r="I312" s="58">
        <v>5.4650318250000001E-3</v>
      </c>
      <c r="J312" s="58">
        <v>6.1770428519999998E-3</v>
      </c>
      <c r="K312" s="58">
        <v>4.0585620639999997E-3</v>
      </c>
      <c r="L312" s="58">
        <v>4.7705730910000002E-3</v>
      </c>
      <c r="M312" s="17">
        <f t="shared" si="8"/>
        <v>0</v>
      </c>
      <c r="N312" s="17">
        <f t="shared" si="9"/>
        <v>0</v>
      </c>
      <c r="O312" s="59"/>
    </row>
    <row r="313" spans="1:15" ht="13.5" thickBot="1">
      <c r="A313" s="12" t="s">
        <v>165</v>
      </c>
      <c r="B313" s="10">
        <v>22</v>
      </c>
      <c r="C313" s="15">
        <v>42873.8515625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58">
        <v>0</v>
      </c>
      <c r="J313" s="58">
        <v>0</v>
      </c>
      <c r="K313" s="58">
        <v>0</v>
      </c>
      <c r="L313" s="58">
        <v>0</v>
      </c>
      <c r="M313" s="17">
        <f t="shared" si="8"/>
        <v>0</v>
      </c>
      <c r="N313" s="17">
        <f t="shared" si="9"/>
        <v>0</v>
      </c>
      <c r="O313" s="59"/>
    </row>
    <row r="314" spans="1:15" ht="13.5" thickBot="1">
      <c r="A314" s="12" t="s">
        <v>165</v>
      </c>
      <c r="B314" s="10">
        <v>23</v>
      </c>
      <c r="C314" s="15">
        <v>40239.171875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58">
        <v>0</v>
      </c>
      <c r="J314" s="58">
        <v>0</v>
      </c>
      <c r="K314" s="58">
        <v>0</v>
      </c>
      <c r="L314" s="58">
        <v>0</v>
      </c>
      <c r="M314" s="17">
        <f t="shared" si="8"/>
        <v>0</v>
      </c>
      <c r="N314" s="17">
        <f t="shared" si="9"/>
        <v>0</v>
      </c>
      <c r="O314" s="59"/>
    </row>
    <row r="315" spans="1:15" ht="13.5" thickBot="1">
      <c r="A315" s="12" t="s">
        <v>165</v>
      </c>
      <c r="B315" s="10">
        <v>24</v>
      </c>
      <c r="C315" s="15">
        <v>37030.37890625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58">
        <v>0</v>
      </c>
      <c r="J315" s="58">
        <v>0</v>
      </c>
      <c r="K315" s="58">
        <v>0</v>
      </c>
      <c r="L315" s="58">
        <v>0</v>
      </c>
      <c r="M315" s="17">
        <f t="shared" si="8"/>
        <v>0</v>
      </c>
      <c r="N315" s="17">
        <f t="shared" si="9"/>
        <v>0</v>
      </c>
      <c r="O315" s="59"/>
    </row>
    <row r="316" spans="1:15" ht="13.5" thickBot="1">
      <c r="A316" s="12" t="s">
        <v>166</v>
      </c>
      <c r="B316" s="10">
        <v>1</v>
      </c>
      <c r="C316" s="15">
        <v>33815.03125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58">
        <v>0</v>
      </c>
      <c r="J316" s="58">
        <v>0</v>
      </c>
      <c r="K316" s="58">
        <v>0</v>
      </c>
      <c r="L316" s="58">
        <v>0</v>
      </c>
      <c r="M316" s="17">
        <f t="shared" si="8"/>
        <v>0</v>
      </c>
      <c r="N316" s="17">
        <f t="shared" si="9"/>
        <v>0</v>
      </c>
      <c r="O316" s="59"/>
    </row>
    <row r="317" spans="1:15" ht="13.5" thickBot="1">
      <c r="A317" s="12" t="s">
        <v>166</v>
      </c>
      <c r="B317" s="10">
        <v>2</v>
      </c>
      <c r="C317" s="15">
        <v>31588.095703125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58">
        <v>0</v>
      </c>
      <c r="J317" s="58">
        <v>0</v>
      </c>
      <c r="K317" s="58">
        <v>0</v>
      </c>
      <c r="L317" s="58">
        <v>0</v>
      </c>
      <c r="M317" s="17">
        <f t="shared" si="8"/>
        <v>0</v>
      </c>
      <c r="N317" s="17">
        <f t="shared" si="9"/>
        <v>0</v>
      </c>
      <c r="O317" s="59"/>
    </row>
    <row r="318" spans="1:15" ht="13.5" thickBot="1">
      <c r="A318" s="12" t="s">
        <v>166</v>
      </c>
      <c r="B318" s="10">
        <v>3</v>
      </c>
      <c r="C318" s="15">
        <v>29763.109375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58">
        <v>0</v>
      </c>
      <c r="J318" s="58">
        <v>0</v>
      </c>
      <c r="K318" s="58">
        <v>0</v>
      </c>
      <c r="L318" s="58">
        <v>0</v>
      </c>
      <c r="M318" s="17">
        <f t="shared" si="8"/>
        <v>0</v>
      </c>
      <c r="N318" s="17">
        <f t="shared" si="9"/>
        <v>0</v>
      </c>
      <c r="O318" s="59"/>
    </row>
    <row r="319" spans="1:15" ht="13.5" thickBot="1">
      <c r="A319" s="12" t="s">
        <v>166</v>
      </c>
      <c r="B319" s="10">
        <v>4</v>
      </c>
      <c r="C319" s="15">
        <v>28650.46484375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58">
        <v>0</v>
      </c>
      <c r="J319" s="58">
        <v>0</v>
      </c>
      <c r="K319" s="58">
        <v>0</v>
      </c>
      <c r="L319" s="58">
        <v>0</v>
      </c>
      <c r="M319" s="17">
        <f t="shared" si="8"/>
        <v>0</v>
      </c>
      <c r="N319" s="17">
        <f t="shared" si="9"/>
        <v>0</v>
      </c>
      <c r="O319" s="59"/>
    </row>
    <row r="320" spans="1:15" ht="13.5" thickBot="1">
      <c r="A320" s="12" t="s">
        <v>166</v>
      </c>
      <c r="B320" s="10">
        <v>5</v>
      </c>
      <c r="C320" s="15">
        <v>28232.86328125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58">
        <v>0</v>
      </c>
      <c r="J320" s="58">
        <v>0</v>
      </c>
      <c r="K320" s="58">
        <v>0</v>
      </c>
      <c r="L320" s="58">
        <v>0</v>
      </c>
      <c r="M320" s="17">
        <f t="shared" si="8"/>
        <v>0</v>
      </c>
      <c r="N320" s="17">
        <f t="shared" si="9"/>
        <v>0</v>
      </c>
      <c r="O320" s="59"/>
    </row>
    <row r="321" spans="1:15" ht="13.5" thickBot="1">
      <c r="A321" s="12" t="s">
        <v>166</v>
      </c>
      <c r="B321" s="10">
        <v>6</v>
      </c>
      <c r="C321" s="15">
        <v>28575.9921875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58">
        <v>0</v>
      </c>
      <c r="J321" s="58">
        <v>0</v>
      </c>
      <c r="K321" s="58">
        <v>0</v>
      </c>
      <c r="L321" s="58">
        <v>0</v>
      </c>
      <c r="M321" s="17">
        <f t="shared" si="8"/>
        <v>0</v>
      </c>
      <c r="N321" s="17">
        <f t="shared" si="9"/>
        <v>0</v>
      </c>
      <c r="O321" s="59"/>
    </row>
    <row r="322" spans="1:15" ht="13.5" thickBot="1">
      <c r="A322" s="12" t="s">
        <v>166</v>
      </c>
      <c r="B322" s="10">
        <v>7</v>
      </c>
      <c r="C322" s="15">
        <v>29612.244140625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58">
        <v>0</v>
      </c>
      <c r="J322" s="58">
        <v>0</v>
      </c>
      <c r="K322" s="58">
        <v>0</v>
      </c>
      <c r="L322" s="58">
        <v>0</v>
      </c>
      <c r="M322" s="17">
        <f t="shared" si="8"/>
        <v>0</v>
      </c>
      <c r="N322" s="17">
        <f t="shared" si="9"/>
        <v>0</v>
      </c>
      <c r="O322" s="59"/>
    </row>
    <row r="323" spans="1:15" ht="13.5" thickBot="1">
      <c r="A323" s="12" t="s">
        <v>166</v>
      </c>
      <c r="B323" s="10">
        <v>8</v>
      </c>
      <c r="C323" s="15">
        <v>30669.55859375</v>
      </c>
      <c r="D323" s="15">
        <v>53.3</v>
      </c>
      <c r="E323" s="15">
        <v>46.9</v>
      </c>
      <c r="F323" s="15">
        <v>37.462274605406002</v>
      </c>
      <c r="G323" s="15">
        <v>37.462220350045001</v>
      </c>
      <c r="H323" s="15">
        <v>-5.4255360737442997E-5</v>
      </c>
      <c r="I323" s="58">
        <v>1.1137679078E-2</v>
      </c>
      <c r="J323" s="58">
        <v>1.1137640924000001E-2</v>
      </c>
      <c r="K323" s="58">
        <v>6.6369758430000004E-3</v>
      </c>
      <c r="L323" s="58">
        <v>6.6369376890000002E-3</v>
      </c>
      <c r="M323" s="17">
        <f t="shared" si="8"/>
        <v>1</v>
      </c>
      <c r="N323" s="17">
        <f t="shared" si="9"/>
        <v>0</v>
      </c>
      <c r="O323" s="59"/>
    </row>
    <row r="324" spans="1:15" ht="13.5" thickBot="1">
      <c r="A324" s="12" t="s">
        <v>166</v>
      </c>
      <c r="B324" s="10">
        <v>9</v>
      </c>
      <c r="C324" s="15">
        <v>32268.0234375</v>
      </c>
      <c r="D324" s="15">
        <v>580</v>
      </c>
      <c r="E324" s="15">
        <v>556.5</v>
      </c>
      <c r="F324" s="15">
        <v>457.20592804087499</v>
      </c>
      <c r="G324" s="15">
        <v>457.20592804087499</v>
      </c>
      <c r="H324" s="15">
        <v>0</v>
      </c>
      <c r="I324" s="58">
        <v>8.6353074513999997E-2</v>
      </c>
      <c r="J324" s="58">
        <v>8.6353074513999997E-2</v>
      </c>
      <c r="K324" s="58">
        <v>6.9827054823000001E-2</v>
      </c>
      <c r="L324" s="58">
        <v>6.9827054823000001E-2</v>
      </c>
      <c r="M324" s="17">
        <f t="shared" si="8"/>
        <v>1</v>
      </c>
      <c r="N324" s="17">
        <f t="shared" si="9"/>
        <v>0</v>
      </c>
      <c r="O324" s="59"/>
    </row>
    <row r="325" spans="1:15" ht="13.5" thickBot="1">
      <c r="A325" s="12" t="s">
        <v>166</v>
      </c>
      <c r="B325" s="10">
        <v>10</v>
      </c>
      <c r="C325" s="15">
        <v>33851.41796875</v>
      </c>
      <c r="D325" s="15">
        <v>1156.3</v>
      </c>
      <c r="E325" s="15">
        <v>1082.5999999999999</v>
      </c>
      <c r="F325" s="15">
        <v>889.32869939876696</v>
      </c>
      <c r="G325" s="15">
        <v>1042.67441433353</v>
      </c>
      <c r="H325" s="15">
        <v>153.34571493476699</v>
      </c>
      <c r="I325" s="58">
        <v>7.9905475152E-2</v>
      </c>
      <c r="J325" s="58">
        <v>0.187743530661</v>
      </c>
      <c r="K325" s="58">
        <v>2.8077064463000002E-2</v>
      </c>
      <c r="L325" s="58">
        <v>0.13591511997200001</v>
      </c>
      <c r="M325" s="17">
        <f t="shared" ref="M325:M388" si="10">IF(F325&gt;5,1,0)</f>
        <v>1</v>
      </c>
      <c r="N325" s="17">
        <f t="shared" ref="N325:N388" si="11">IF(G325&gt;E325,1,0)</f>
        <v>0</v>
      </c>
      <c r="O325" s="59"/>
    </row>
    <row r="326" spans="1:15" ht="13.5" thickBot="1">
      <c r="A326" s="12" t="s">
        <v>166</v>
      </c>
      <c r="B326" s="10">
        <v>11</v>
      </c>
      <c r="C326" s="15">
        <v>34714.98046875</v>
      </c>
      <c r="D326" s="15">
        <v>1309.5</v>
      </c>
      <c r="E326" s="15">
        <v>1210.2</v>
      </c>
      <c r="F326" s="15">
        <v>741.57629133487603</v>
      </c>
      <c r="G326" s="15">
        <v>1124.2170869152501</v>
      </c>
      <c r="H326" s="15">
        <v>382.64079558037702</v>
      </c>
      <c r="I326" s="58">
        <v>0.13029740723200001</v>
      </c>
      <c r="J326" s="58">
        <v>0.39938376136699999</v>
      </c>
      <c r="K326" s="58">
        <v>6.0466183602999997E-2</v>
      </c>
      <c r="L326" s="58">
        <v>0.32955253773900001</v>
      </c>
      <c r="M326" s="17">
        <f t="shared" si="10"/>
        <v>1</v>
      </c>
      <c r="N326" s="17">
        <f t="shared" si="11"/>
        <v>0</v>
      </c>
      <c r="O326" s="59"/>
    </row>
    <row r="327" spans="1:15" ht="13.5" thickBot="1">
      <c r="A327" s="12" t="s">
        <v>166</v>
      </c>
      <c r="B327" s="10">
        <v>12</v>
      </c>
      <c r="C327" s="15">
        <v>34886.52734375</v>
      </c>
      <c r="D327" s="15">
        <v>1356.6</v>
      </c>
      <c r="E327" s="15">
        <v>1245.7</v>
      </c>
      <c r="F327" s="15">
        <v>732.32380197116095</v>
      </c>
      <c r="G327" s="15">
        <v>1151.10208808174</v>
      </c>
      <c r="H327" s="15">
        <v>418.77828611057902</v>
      </c>
      <c r="I327" s="58">
        <v>0.14451329952</v>
      </c>
      <c r="J327" s="58">
        <v>0.43901279748799998</v>
      </c>
      <c r="K327" s="58">
        <v>6.6524551277999999E-2</v>
      </c>
      <c r="L327" s="58">
        <v>0.36102404924600001</v>
      </c>
      <c r="M327" s="17">
        <f t="shared" si="10"/>
        <v>1</v>
      </c>
      <c r="N327" s="17">
        <f t="shared" si="11"/>
        <v>0</v>
      </c>
      <c r="O327" s="59"/>
    </row>
    <row r="328" spans="1:15" ht="13.5" thickBot="1">
      <c r="A328" s="12" t="s">
        <v>166</v>
      </c>
      <c r="B328" s="10">
        <v>13</v>
      </c>
      <c r="C328" s="15">
        <v>34575.2734375</v>
      </c>
      <c r="D328" s="15">
        <v>1356.3</v>
      </c>
      <c r="E328" s="15">
        <v>1248.3</v>
      </c>
      <c r="F328" s="15">
        <v>834.76705495333499</v>
      </c>
      <c r="G328" s="15">
        <v>1189.50833550261</v>
      </c>
      <c r="H328" s="15">
        <v>354.74128054927002</v>
      </c>
      <c r="I328" s="58">
        <v>0.117293716242</v>
      </c>
      <c r="J328" s="58">
        <v>0.36676015826000002</v>
      </c>
      <c r="K328" s="58">
        <v>4.1344349154000003E-2</v>
      </c>
      <c r="L328" s="58">
        <v>0.29081079117199998</v>
      </c>
      <c r="M328" s="17">
        <f t="shared" si="10"/>
        <v>1</v>
      </c>
      <c r="N328" s="17">
        <f t="shared" si="11"/>
        <v>0</v>
      </c>
      <c r="O328" s="59"/>
    </row>
    <row r="329" spans="1:15" ht="13.5" thickBot="1">
      <c r="A329" s="12" t="s">
        <v>166</v>
      </c>
      <c r="B329" s="10">
        <v>14</v>
      </c>
      <c r="C329" s="15">
        <v>34135.1640625</v>
      </c>
      <c r="D329" s="15">
        <v>1347.5</v>
      </c>
      <c r="E329" s="15">
        <v>1240.5999999999999</v>
      </c>
      <c r="F329" s="15">
        <v>985.41253890669998</v>
      </c>
      <c r="G329" s="15">
        <v>1323.1453253330101</v>
      </c>
      <c r="H329" s="15">
        <v>337.73278642631197</v>
      </c>
      <c r="I329" s="58">
        <v>1.7127056727E-2</v>
      </c>
      <c r="J329" s="58">
        <v>0.25463253241400002</v>
      </c>
      <c r="K329" s="58">
        <v>5.8048751991999999E-2</v>
      </c>
      <c r="L329" s="58">
        <v>0.17945672369400001</v>
      </c>
      <c r="M329" s="17">
        <f t="shared" si="10"/>
        <v>1</v>
      </c>
      <c r="N329" s="17">
        <f t="shared" si="11"/>
        <v>1</v>
      </c>
      <c r="O329" s="59"/>
    </row>
    <row r="330" spans="1:15" ht="13.5" thickBot="1">
      <c r="A330" s="12" t="s">
        <v>166</v>
      </c>
      <c r="B330" s="10">
        <v>15</v>
      </c>
      <c r="C330" s="15">
        <v>33724.15625</v>
      </c>
      <c r="D330" s="15">
        <v>1341.5</v>
      </c>
      <c r="E330" s="15">
        <v>1231.5999999999999</v>
      </c>
      <c r="F330" s="15">
        <v>1057.76015966978</v>
      </c>
      <c r="G330" s="15">
        <v>1336.55629588021</v>
      </c>
      <c r="H330" s="15">
        <v>278.79613621042802</v>
      </c>
      <c r="I330" s="58">
        <v>3.4765851750000001E-3</v>
      </c>
      <c r="J330" s="58">
        <v>0.199535752693</v>
      </c>
      <c r="K330" s="58">
        <v>7.3808928184999997E-2</v>
      </c>
      <c r="L330" s="58">
        <v>0.12225023933199999</v>
      </c>
      <c r="M330" s="17">
        <f t="shared" si="10"/>
        <v>1</v>
      </c>
      <c r="N330" s="17">
        <f t="shared" si="11"/>
        <v>1</v>
      </c>
      <c r="O330" s="59"/>
    </row>
    <row r="331" spans="1:15" ht="13.5" thickBot="1">
      <c r="A331" s="12" t="s">
        <v>166</v>
      </c>
      <c r="B331" s="10">
        <v>16</v>
      </c>
      <c r="C331" s="15">
        <v>33530.68359375</v>
      </c>
      <c r="D331" s="15">
        <v>1345.3</v>
      </c>
      <c r="E331" s="15">
        <v>1236.5999999999999</v>
      </c>
      <c r="F331" s="15">
        <v>1107.19905984501</v>
      </c>
      <c r="G331" s="15">
        <v>1326.44490548306</v>
      </c>
      <c r="H331" s="15">
        <v>219.24584563805001</v>
      </c>
      <c r="I331" s="58">
        <v>1.3259560138E-2</v>
      </c>
      <c r="J331" s="58">
        <v>0.16744088618399999</v>
      </c>
      <c r="K331" s="58">
        <v>6.3182071366000001E-2</v>
      </c>
      <c r="L331" s="58">
        <v>9.0999254680000002E-2</v>
      </c>
      <c r="M331" s="17">
        <f t="shared" si="10"/>
        <v>1</v>
      </c>
      <c r="N331" s="17">
        <f t="shared" si="11"/>
        <v>1</v>
      </c>
      <c r="O331" s="59"/>
    </row>
    <row r="332" spans="1:15" ht="13.5" thickBot="1">
      <c r="A332" s="12" t="s">
        <v>166</v>
      </c>
      <c r="B332" s="10">
        <v>17</v>
      </c>
      <c r="C332" s="15">
        <v>33534.7421875</v>
      </c>
      <c r="D332" s="15">
        <v>1312.5</v>
      </c>
      <c r="E332" s="15">
        <v>1203.4000000000001</v>
      </c>
      <c r="F332" s="15">
        <v>979.95883745441802</v>
      </c>
      <c r="G332" s="15">
        <v>1264.41585419986</v>
      </c>
      <c r="H332" s="15">
        <v>284.45701674544102</v>
      </c>
      <c r="I332" s="58">
        <v>3.3814448523000001E-2</v>
      </c>
      <c r="J332" s="58">
        <v>0.23385454468700001</v>
      </c>
      <c r="K332" s="58">
        <v>4.2908476932999998E-2</v>
      </c>
      <c r="L332" s="58">
        <v>0.15713161922999999</v>
      </c>
      <c r="M332" s="17">
        <f t="shared" si="10"/>
        <v>1</v>
      </c>
      <c r="N332" s="17">
        <f t="shared" si="11"/>
        <v>1</v>
      </c>
      <c r="O332" s="59"/>
    </row>
    <row r="333" spans="1:15" ht="13.5" thickBot="1">
      <c r="A333" s="12" t="s">
        <v>166</v>
      </c>
      <c r="B333" s="10">
        <v>18</v>
      </c>
      <c r="C333" s="15">
        <v>33606.484375</v>
      </c>
      <c r="D333" s="15">
        <v>1297.8</v>
      </c>
      <c r="E333" s="15">
        <v>1190.4000000000001</v>
      </c>
      <c r="F333" s="15">
        <v>904.29772094047701</v>
      </c>
      <c r="G333" s="15">
        <v>1205.25354053622</v>
      </c>
      <c r="H333" s="15">
        <v>300.95581959574099</v>
      </c>
      <c r="I333" s="58">
        <v>6.5081898356999998E-2</v>
      </c>
      <c r="J333" s="58">
        <v>0.27672452817100002</v>
      </c>
      <c r="K333" s="58">
        <v>1.0445527802999999E-2</v>
      </c>
      <c r="L333" s="58">
        <v>0.20119710200999999</v>
      </c>
      <c r="M333" s="17">
        <f t="shared" si="10"/>
        <v>1</v>
      </c>
      <c r="N333" s="17">
        <f t="shared" si="11"/>
        <v>1</v>
      </c>
      <c r="O333" s="59"/>
    </row>
    <row r="334" spans="1:15" ht="13.5" thickBot="1">
      <c r="A334" s="12" t="s">
        <v>166</v>
      </c>
      <c r="B334" s="10">
        <v>19</v>
      </c>
      <c r="C334" s="15">
        <v>33574.2890625</v>
      </c>
      <c r="D334" s="15">
        <v>1051.2</v>
      </c>
      <c r="E334" s="15">
        <v>965.4</v>
      </c>
      <c r="F334" s="15">
        <v>631.19805717566805</v>
      </c>
      <c r="G334" s="15">
        <v>845.78825822415195</v>
      </c>
      <c r="H334" s="15">
        <v>214.59020104848301</v>
      </c>
      <c r="I334" s="58">
        <v>0.14445270166999999</v>
      </c>
      <c r="J334" s="58">
        <v>0.29536001605000001</v>
      </c>
      <c r="K334" s="58">
        <v>8.4115148927999997E-2</v>
      </c>
      <c r="L334" s="58">
        <v>0.235022463308</v>
      </c>
      <c r="M334" s="17">
        <f t="shared" si="10"/>
        <v>1</v>
      </c>
      <c r="N334" s="17">
        <f t="shared" si="11"/>
        <v>0</v>
      </c>
      <c r="O334" s="59"/>
    </row>
    <row r="335" spans="1:15" ht="13.5" thickBot="1">
      <c r="A335" s="12" t="s">
        <v>166</v>
      </c>
      <c r="B335" s="10">
        <v>20</v>
      </c>
      <c r="C335" s="15">
        <v>33691.953125</v>
      </c>
      <c r="D335" s="15">
        <v>239</v>
      </c>
      <c r="E335" s="15">
        <v>235.1</v>
      </c>
      <c r="F335" s="15">
        <v>252.18845551723399</v>
      </c>
      <c r="G335" s="15">
        <v>320.13013072049398</v>
      </c>
      <c r="H335" s="15">
        <v>67.941675203260004</v>
      </c>
      <c r="I335" s="58">
        <v>5.7053537777999999E-2</v>
      </c>
      <c r="J335" s="58">
        <v>9.2745819379999993E-3</v>
      </c>
      <c r="K335" s="58">
        <v>5.9796153811000001E-2</v>
      </c>
      <c r="L335" s="58">
        <v>1.2017197972E-2</v>
      </c>
      <c r="M335" s="17">
        <f t="shared" si="10"/>
        <v>1</v>
      </c>
      <c r="N335" s="17">
        <f t="shared" si="11"/>
        <v>1</v>
      </c>
      <c r="O335" s="59"/>
    </row>
    <row r="336" spans="1:15" ht="13.5" thickBot="1">
      <c r="A336" s="12" t="s">
        <v>166</v>
      </c>
      <c r="B336" s="10">
        <v>21</v>
      </c>
      <c r="C336" s="15">
        <v>34904.14453125</v>
      </c>
      <c r="D336" s="15">
        <v>9.8000000000000007</v>
      </c>
      <c r="E336" s="15">
        <v>8.1999999999999993</v>
      </c>
      <c r="F336" s="15">
        <v>4.695443280918</v>
      </c>
      <c r="G336" s="15">
        <v>7.9293189448029997</v>
      </c>
      <c r="H336" s="15">
        <v>3.2338756638840001</v>
      </c>
      <c r="I336" s="58">
        <v>1.315528168E-3</v>
      </c>
      <c r="J336" s="58">
        <v>3.5897023340000001E-3</v>
      </c>
      <c r="K336" s="58">
        <v>1.90352359E-4</v>
      </c>
      <c r="L336" s="58">
        <v>2.4645265249999999E-3</v>
      </c>
      <c r="M336" s="17">
        <f t="shared" si="10"/>
        <v>0</v>
      </c>
      <c r="N336" s="17">
        <f t="shared" si="11"/>
        <v>0</v>
      </c>
      <c r="O336" s="59"/>
    </row>
    <row r="337" spans="1:15" ht="13.5" thickBot="1">
      <c r="A337" s="12" t="s">
        <v>166</v>
      </c>
      <c r="B337" s="10">
        <v>22</v>
      </c>
      <c r="C337" s="15">
        <v>34473.87890625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58">
        <v>0</v>
      </c>
      <c r="J337" s="58">
        <v>0</v>
      </c>
      <c r="K337" s="58">
        <v>0</v>
      </c>
      <c r="L337" s="58">
        <v>0</v>
      </c>
      <c r="M337" s="17">
        <f t="shared" si="10"/>
        <v>0</v>
      </c>
      <c r="N337" s="17">
        <f t="shared" si="11"/>
        <v>0</v>
      </c>
      <c r="O337" s="59"/>
    </row>
    <row r="338" spans="1:15" ht="13.5" thickBot="1">
      <c r="A338" s="12" t="s">
        <v>166</v>
      </c>
      <c r="B338" s="10">
        <v>23</v>
      </c>
      <c r="C338" s="15">
        <v>33198.52734375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58">
        <v>0</v>
      </c>
      <c r="J338" s="58">
        <v>0</v>
      </c>
      <c r="K338" s="58">
        <v>0</v>
      </c>
      <c r="L338" s="58">
        <v>0</v>
      </c>
      <c r="M338" s="17">
        <f t="shared" si="10"/>
        <v>0</v>
      </c>
      <c r="N338" s="17">
        <f t="shared" si="11"/>
        <v>0</v>
      </c>
      <c r="O338" s="59"/>
    </row>
    <row r="339" spans="1:15" ht="13.5" thickBot="1">
      <c r="A339" s="12" t="s">
        <v>166</v>
      </c>
      <c r="B339" s="10">
        <v>24</v>
      </c>
      <c r="C339" s="15">
        <v>31532.8046875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58">
        <v>0</v>
      </c>
      <c r="J339" s="58">
        <v>0</v>
      </c>
      <c r="K339" s="58">
        <v>0</v>
      </c>
      <c r="L339" s="58">
        <v>0</v>
      </c>
      <c r="M339" s="17">
        <f t="shared" si="10"/>
        <v>0</v>
      </c>
      <c r="N339" s="17">
        <f t="shared" si="11"/>
        <v>0</v>
      </c>
      <c r="O339" s="59"/>
    </row>
    <row r="340" spans="1:15" ht="13.5" thickBot="1">
      <c r="A340" s="12" t="s">
        <v>167</v>
      </c>
      <c r="B340" s="10">
        <v>1</v>
      </c>
      <c r="C340" s="15">
        <v>30181.7578125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58">
        <v>0</v>
      </c>
      <c r="J340" s="58">
        <v>0</v>
      </c>
      <c r="K340" s="58">
        <v>0</v>
      </c>
      <c r="L340" s="58">
        <v>0</v>
      </c>
      <c r="M340" s="17">
        <f t="shared" si="10"/>
        <v>0</v>
      </c>
      <c r="N340" s="17">
        <f t="shared" si="11"/>
        <v>0</v>
      </c>
      <c r="O340" s="59"/>
    </row>
    <row r="341" spans="1:15" ht="13.5" thickBot="1">
      <c r="A341" s="12" t="s">
        <v>167</v>
      </c>
      <c r="B341" s="10">
        <v>2</v>
      </c>
      <c r="C341" s="15">
        <v>29429.87890625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58">
        <v>0</v>
      </c>
      <c r="J341" s="58">
        <v>0</v>
      </c>
      <c r="K341" s="58">
        <v>0</v>
      </c>
      <c r="L341" s="58">
        <v>0</v>
      </c>
      <c r="M341" s="17">
        <f t="shared" si="10"/>
        <v>0</v>
      </c>
      <c r="N341" s="17">
        <f t="shared" si="11"/>
        <v>0</v>
      </c>
      <c r="O341" s="59"/>
    </row>
    <row r="342" spans="1:15" ht="13.5" thickBot="1">
      <c r="A342" s="12" t="s">
        <v>167</v>
      </c>
      <c r="B342" s="10">
        <v>3</v>
      </c>
      <c r="C342" s="15">
        <v>29059.83203125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58">
        <v>0</v>
      </c>
      <c r="J342" s="58">
        <v>0</v>
      </c>
      <c r="K342" s="58">
        <v>0</v>
      </c>
      <c r="L342" s="58">
        <v>0</v>
      </c>
      <c r="M342" s="17">
        <f t="shared" si="10"/>
        <v>0</v>
      </c>
      <c r="N342" s="17">
        <f t="shared" si="11"/>
        <v>0</v>
      </c>
      <c r="O342" s="59"/>
    </row>
    <row r="343" spans="1:15" ht="13.5" thickBot="1">
      <c r="A343" s="12" t="s">
        <v>167</v>
      </c>
      <c r="B343" s="10">
        <v>4</v>
      </c>
      <c r="C343" s="15">
        <v>28965.443359375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58">
        <v>0</v>
      </c>
      <c r="J343" s="58">
        <v>0</v>
      </c>
      <c r="K343" s="58">
        <v>0</v>
      </c>
      <c r="L343" s="58">
        <v>0</v>
      </c>
      <c r="M343" s="17">
        <f t="shared" si="10"/>
        <v>0</v>
      </c>
      <c r="N343" s="17">
        <f t="shared" si="11"/>
        <v>0</v>
      </c>
      <c r="O343" s="59"/>
    </row>
    <row r="344" spans="1:15" ht="13.5" thickBot="1">
      <c r="A344" s="12" t="s">
        <v>167</v>
      </c>
      <c r="B344" s="10">
        <v>5</v>
      </c>
      <c r="C344" s="15">
        <v>29293.744140625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58">
        <v>0</v>
      </c>
      <c r="J344" s="58">
        <v>0</v>
      </c>
      <c r="K344" s="58">
        <v>0</v>
      </c>
      <c r="L344" s="58">
        <v>0</v>
      </c>
      <c r="M344" s="17">
        <f t="shared" si="10"/>
        <v>0</v>
      </c>
      <c r="N344" s="17">
        <f t="shared" si="11"/>
        <v>0</v>
      </c>
      <c r="O344" s="59"/>
    </row>
    <row r="345" spans="1:15" ht="13.5" thickBot="1">
      <c r="A345" s="12" t="s">
        <v>167</v>
      </c>
      <c r="B345" s="10">
        <v>6</v>
      </c>
      <c r="C345" s="15">
        <v>30057.30859375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58">
        <v>0</v>
      </c>
      <c r="J345" s="58">
        <v>0</v>
      </c>
      <c r="K345" s="58">
        <v>0</v>
      </c>
      <c r="L345" s="58">
        <v>0</v>
      </c>
      <c r="M345" s="17">
        <f t="shared" si="10"/>
        <v>0</v>
      </c>
      <c r="N345" s="17">
        <f t="shared" si="11"/>
        <v>0</v>
      </c>
      <c r="O345" s="59"/>
    </row>
    <row r="346" spans="1:15" ht="13.5" thickBot="1">
      <c r="A346" s="12" t="s">
        <v>167</v>
      </c>
      <c r="B346" s="10">
        <v>7</v>
      </c>
      <c r="C346" s="15">
        <v>31331.744140625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58">
        <v>0</v>
      </c>
      <c r="J346" s="58">
        <v>0</v>
      </c>
      <c r="K346" s="58">
        <v>0</v>
      </c>
      <c r="L346" s="58">
        <v>0</v>
      </c>
      <c r="M346" s="17">
        <f t="shared" si="10"/>
        <v>0</v>
      </c>
      <c r="N346" s="17">
        <f t="shared" si="11"/>
        <v>0</v>
      </c>
      <c r="O346" s="59"/>
    </row>
    <row r="347" spans="1:15" ht="13.5" thickBot="1">
      <c r="A347" s="12" t="s">
        <v>167</v>
      </c>
      <c r="B347" s="10">
        <v>8</v>
      </c>
      <c r="C347" s="15">
        <v>32455.630859375</v>
      </c>
      <c r="D347" s="15">
        <v>60.8</v>
      </c>
      <c r="E347" s="15">
        <v>52.2</v>
      </c>
      <c r="F347" s="15">
        <v>37.987710130228997</v>
      </c>
      <c r="G347" s="15">
        <v>49.856743205958999</v>
      </c>
      <c r="H347" s="15">
        <v>11.86903307573</v>
      </c>
      <c r="I347" s="58">
        <v>7.6956798829999999E-3</v>
      </c>
      <c r="J347" s="58">
        <v>1.6042397938999999E-2</v>
      </c>
      <c r="K347" s="58">
        <v>1.647859911E-3</v>
      </c>
      <c r="L347" s="58">
        <v>9.9945779670000002E-3</v>
      </c>
      <c r="M347" s="17">
        <f t="shared" si="10"/>
        <v>1</v>
      </c>
      <c r="N347" s="17">
        <f t="shared" si="11"/>
        <v>0</v>
      </c>
      <c r="O347" s="59"/>
    </row>
    <row r="348" spans="1:15" ht="13.5" thickBot="1">
      <c r="A348" s="12" t="s">
        <v>167</v>
      </c>
      <c r="B348" s="10">
        <v>9</v>
      </c>
      <c r="C348" s="15">
        <v>33953.45703125</v>
      </c>
      <c r="D348" s="15">
        <v>613.79999999999995</v>
      </c>
      <c r="E348" s="15">
        <v>613.4</v>
      </c>
      <c r="F348" s="15">
        <v>532.38626908286199</v>
      </c>
      <c r="G348" s="15">
        <v>624.93701392292996</v>
      </c>
      <c r="H348" s="15">
        <v>92.550744840068006</v>
      </c>
      <c r="I348" s="58">
        <v>7.8319366539999994E-3</v>
      </c>
      <c r="J348" s="58">
        <v>5.7252975328E-2</v>
      </c>
      <c r="K348" s="58">
        <v>8.1132306059999992E-3</v>
      </c>
      <c r="L348" s="58">
        <v>5.6971681375999998E-2</v>
      </c>
      <c r="M348" s="17">
        <f t="shared" si="10"/>
        <v>1</v>
      </c>
      <c r="N348" s="17">
        <f t="shared" si="11"/>
        <v>1</v>
      </c>
      <c r="O348" s="59"/>
    </row>
    <row r="349" spans="1:15" ht="13.5" thickBot="1">
      <c r="A349" s="12" t="s">
        <v>167</v>
      </c>
      <c r="B349" s="10">
        <v>10</v>
      </c>
      <c r="C349" s="15">
        <v>34830.28125</v>
      </c>
      <c r="D349" s="15">
        <v>1210.5</v>
      </c>
      <c r="E349" s="15">
        <v>1155.5999999999999</v>
      </c>
      <c r="F349" s="15">
        <v>1002.49311557618</v>
      </c>
      <c r="G349" s="15">
        <v>1171.2819742499501</v>
      </c>
      <c r="H349" s="15">
        <v>168.78885867377099</v>
      </c>
      <c r="I349" s="58">
        <v>2.7579483649000001E-2</v>
      </c>
      <c r="J349" s="58">
        <v>0.1462776965</v>
      </c>
      <c r="K349" s="58">
        <v>1.1028111286E-2</v>
      </c>
      <c r="L349" s="58">
        <v>0.107670101563</v>
      </c>
      <c r="M349" s="17">
        <f t="shared" si="10"/>
        <v>1</v>
      </c>
      <c r="N349" s="17">
        <f t="shared" si="11"/>
        <v>1</v>
      </c>
      <c r="O349" s="59"/>
    </row>
    <row r="350" spans="1:15" ht="13.5" thickBot="1">
      <c r="A350" s="12" t="s">
        <v>167</v>
      </c>
      <c r="B350" s="10">
        <v>11</v>
      </c>
      <c r="C350" s="15">
        <v>34854.2421875</v>
      </c>
      <c r="D350" s="15">
        <v>1325.6</v>
      </c>
      <c r="E350" s="15">
        <v>1256.4000000000001</v>
      </c>
      <c r="F350" s="15">
        <v>1138.5575929710801</v>
      </c>
      <c r="G350" s="15">
        <v>1337.8194205408199</v>
      </c>
      <c r="H350" s="15">
        <v>199.261827569736</v>
      </c>
      <c r="I350" s="58">
        <v>8.593122743E-3</v>
      </c>
      <c r="J350" s="58">
        <v>0.13153474474599999</v>
      </c>
      <c r="K350" s="58">
        <v>5.7256976469999998E-2</v>
      </c>
      <c r="L350" s="58">
        <v>8.2870891018000006E-2</v>
      </c>
      <c r="M350" s="17">
        <f t="shared" si="10"/>
        <v>1</v>
      </c>
      <c r="N350" s="17">
        <f t="shared" si="11"/>
        <v>1</v>
      </c>
      <c r="O350" s="59"/>
    </row>
    <row r="351" spans="1:15" ht="13.5" thickBot="1">
      <c r="A351" s="12" t="s">
        <v>167</v>
      </c>
      <c r="B351" s="10">
        <v>12</v>
      </c>
      <c r="C351" s="15">
        <v>34581.765625</v>
      </c>
      <c r="D351" s="15">
        <v>1363.7</v>
      </c>
      <c r="E351" s="15">
        <v>1281.8</v>
      </c>
      <c r="F351" s="15">
        <v>1155.4054003285</v>
      </c>
      <c r="G351" s="15">
        <v>1360.31225834317</v>
      </c>
      <c r="H351" s="15">
        <v>204.90685801466299</v>
      </c>
      <c r="I351" s="58">
        <v>2.3823780990000001E-3</v>
      </c>
      <c r="J351" s="58">
        <v>0.14648002789799999</v>
      </c>
      <c r="K351" s="58">
        <v>5.5212558608999998E-2</v>
      </c>
      <c r="L351" s="58">
        <v>8.8885091188999996E-2</v>
      </c>
      <c r="M351" s="17">
        <f t="shared" si="10"/>
        <v>1</v>
      </c>
      <c r="N351" s="17">
        <f t="shared" si="11"/>
        <v>1</v>
      </c>
      <c r="O351" s="59"/>
    </row>
    <row r="352" spans="1:15" ht="13.5" thickBot="1">
      <c r="A352" s="12" t="s">
        <v>167</v>
      </c>
      <c r="B352" s="10">
        <v>13</v>
      </c>
      <c r="C352" s="15">
        <v>34223.65234375</v>
      </c>
      <c r="D352" s="15">
        <v>1359.7</v>
      </c>
      <c r="E352" s="15">
        <v>1283.0999999999999</v>
      </c>
      <c r="F352" s="15">
        <v>1166.1903764835199</v>
      </c>
      <c r="G352" s="15">
        <v>1372.15526574824</v>
      </c>
      <c r="H352" s="15">
        <v>205.96488926471901</v>
      </c>
      <c r="I352" s="58">
        <v>8.7589773189999994E-3</v>
      </c>
      <c r="J352" s="58">
        <v>0.13608271695900001</v>
      </c>
      <c r="K352" s="58">
        <v>6.2626769161000004E-2</v>
      </c>
      <c r="L352" s="58">
        <v>8.2214925117000001E-2</v>
      </c>
      <c r="M352" s="17">
        <f t="shared" si="10"/>
        <v>1</v>
      </c>
      <c r="N352" s="17">
        <f t="shared" si="11"/>
        <v>1</v>
      </c>
      <c r="O352" s="59"/>
    </row>
    <row r="353" spans="1:15" ht="13.5" thickBot="1">
      <c r="A353" s="12" t="s">
        <v>167</v>
      </c>
      <c r="B353" s="10">
        <v>14</v>
      </c>
      <c r="C353" s="15">
        <v>33986.46875</v>
      </c>
      <c r="D353" s="15">
        <v>1362.2</v>
      </c>
      <c r="E353" s="15">
        <v>1281.8</v>
      </c>
      <c r="F353" s="15">
        <v>1167.7880527048301</v>
      </c>
      <c r="G353" s="15">
        <v>1366.76206659953</v>
      </c>
      <c r="H353" s="15">
        <v>198.97401389469701</v>
      </c>
      <c r="I353" s="58">
        <v>3.208204359E-3</v>
      </c>
      <c r="J353" s="58">
        <v>0.13671726251399999</v>
      </c>
      <c r="K353" s="58">
        <v>5.9748288747E-2</v>
      </c>
      <c r="L353" s="58">
        <v>8.0177178124999998E-2</v>
      </c>
      <c r="M353" s="17">
        <f t="shared" si="10"/>
        <v>1</v>
      </c>
      <c r="N353" s="17">
        <f t="shared" si="11"/>
        <v>1</v>
      </c>
      <c r="O353" s="59"/>
    </row>
    <row r="354" spans="1:15" ht="13.5" thickBot="1">
      <c r="A354" s="12" t="s">
        <v>167</v>
      </c>
      <c r="B354" s="10">
        <v>15</v>
      </c>
      <c r="C354" s="15">
        <v>33748.98046875</v>
      </c>
      <c r="D354" s="15">
        <v>1356.1</v>
      </c>
      <c r="E354" s="15">
        <v>1277.8</v>
      </c>
      <c r="F354" s="15">
        <v>1166.9660566248499</v>
      </c>
      <c r="G354" s="15">
        <v>1353.5825434303299</v>
      </c>
      <c r="H354" s="15">
        <v>186.61648680547901</v>
      </c>
      <c r="I354" s="58">
        <v>1.7703632690000001E-3</v>
      </c>
      <c r="J354" s="58">
        <v>0.133005586058</v>
      </c>
      <c r="K354" s="58">
        <v>5.3292927869000001E-2</v>
      </c>
      <c r="L354" s="58">
        <v>7.7942294918999996E-2</v>
      </c>
      <c r="M354" s="17">
        <f t="shared" si="10"/>
        <v>1</v>
      </c>
      <c r="N354" s="17">
        <f t="shared" si="11"/>
        <v>1</v>
      </c>
      <c r="O354" s="59"/>
    </row>
    <row r="355" spans="1:15" ht="13.5" thickBot="1">
      <c r="A355" s="12" t="s">
        <v>167</v>
      </c>
      <c r="B355" s="10">
        <v>16</v>
      </c>
      <c r="C355" s="15">
        <v>33771.796875</v>
      </c>
      <c r="D355" s="15">
        <v>1357.1</v>
      </c>
      <c r="E355" s="15">
        <v>1276.7</v>
      </c>
      <c r="F355" s="15">
        <v>1157.5033138052299</v>
      </c>
      <c r="G355" s="15">
        <v>1335.2327733325999</v>
      </c>
      <c r="H355" s="15">
        <v>177.729459527366</v>
      </c>
      <c r="I355" s="58">
        <v>1.5377796531E-2</v>
      </c>
      <c r="J355" s="58">
        <v>0.140363351754</v>
      </c>
      <c r="K355" s="58">
        <v>4.1162287855999999E-2</v>
      </c>
      <c r="L355" s="58">
        <v>8.3823267366000001E-2</v>
      </c>
      <c r="M355" s="17">
        <f t="shared" si="10"/>
        <v>1</v>
      </c>
      <c r="N355" s="17">
        <f t="shared" si="11"/>
        <v>1</v>
      </c>
      <c r="O355" s="59"/>
    </row>
    <row r="356" spans="1:15" ht="13.5" thickBot="1">
      <c r="A356" s="12" t="s">
        <v>167</v>
      </c>
      <c r="B356" s="10">
        <v>17</v>
      </c>
      <c r="C356" s="15">
        <v>34193.80078125</v>
      </c>
      <c r="D356" s="15">
        <v>1352.7</v>
      </c>
      <c r="E356" s="15">
        <v>1275.4000000000001</v>
      </c>
      <c r="F356" s="15">
        <v>1149.6595400005599</v>
      </c>
      <c r="G356" s="15">
        <v>1312.3741826491901</v>
      </c>
      <c r="H356" s="15">
        <v>162.71464264863101</v>
      </c>
      <c r="I356" s="58">
        <v>2.8358521343000001E-2</v>
      </c>
      <c r="J356" s="58">
        <v>0.142785133614</v>
      </c>
      <c r="K356" s="58">
        <v>2.6001534914999999E-2</v>
      </c>
      <c r="L356" s="58">
        <v>8.8425077355000006E-2</v>
      </c>
      <c r="M356" s="17">
        <f t="shared" si="10"/>
        <v>1</v>
      </c>
      <c r="N356" s="17">
        <f t="shared" si="11"/>
        <v>1</v>
      </c>
      <c r="O356" s="59"/>
    </row>
    <row r="357" spans="1:15" ht="13.5" thickBot="1">
      <c r="A357" s="12" t="s">
        <v>167</v>
      </c>
      <c r="B357" s="10">
        <v>18</v>
      </c>
      <c r="C357" s="15">
        <v>34769.29296875</v>
      </c>
      <c r="D357" s="15">
        <v>1331.8</v>
      </c>
      <c r="E357" s="15">
        <v>1255.9000000000001</v>
      </c>
      <c r="F357" s="15">
        <v>1123.50266445238</v>
      </c>
      <c r="G357" s="15">
        <v>1268.6891194621701</v>
      </c>
      <c r="H357" s="15">
        <v>145.186455009795</v>
      </c>
      <c r="I357" s="58">
        <v>4.4381772530000002E-2</v>
      </c>
      <c r="J357" s="58">
        <v>0.14648195186099999</v>
      </c>
      <c r="K357" s="58">
        <v>8.9937548959999995E-3</v>
      </c>
      <c r="L357" s="58">
        <v>9.3106424435000001E-2</v>
      </c>
      <c r="M357" s="17">
        <f t="shared" si="10"/>
        <v>1</v>
      </c>
      <c r="N357" s="17">
        <f t="shared" si="11"/>
        <v>1</v>
      </c>
      <c r="O357" s="59"/>
    </row>
    <row r="358" spans="1:15" ht="13.5" thickBot="1">
      <c r="A358" s="12" t="s">
        <v>167</v>
      </c>
      <c r="B358" s="10">
        <v>19</v>
      </c>
      <c r="C358" s="15">
        <v>35084.87109375</v>
      </c>
      <c r="D358" s="15">
        <v>1092.9000000000001</v>
      </c>
      <c r="E358" s="15">
        <v>1029.0999999999999</v>
      </c>
      <c r="F358" s="15">
        <v>936.57575858273105</v>
      </c>
      <c r="G358" s="15">
        <v>1030.54548395501</v>
      </c>
      <c r="H358" s="15">
        <v>93.969725372279996</v>
      </c>
      <c r="I358" s="58">
        <v>4.3849870636000002E-2</v>
      </c>
      <c r="J358" s="58">
        <v>0.109932659224</v>
      </c>
      <c r="K358" s="58">
        <v>1.0165147359999999E-3</v>
      </c>
      <c r="L358" s="58">
        <v>6.5066273851E-2</v>
      </c>
      <c r="M358" s="17">
        <f t="shared" si="10"/>
        <v>1</v>
      </c>
      <c r="N358" s="17">
        <f t="shared" si="11"/>
        <v>1</v>
      </c>
      <c r="O358" s="59"/>
    </row>
    <row r="359" spans="1:15" ht="13.5" thickBot="1">
      <c r="A359" s="12" t="s">
        <v>167</v>
      </c>
      <c r="B359" s="10">
        <v>20</v>
      </c>
      <c r="C359" s="15">
        <v>35105.2421875</v>
      </c>
      <c r="D359" s="15">
        <v>257.5</v>
      </c>
      <c r="E359" s="15">
        <v>256.7</v>
      </c>
      <c r="F359" s="15">
        <v>286.59639670683703</v>
      </c>
      <c r="G359" s="15">
        <v>325.70529698684697</v>
      </c>
      <c r="H359" s="15">
        <v>39.108900280009003</v>
      </c>
      <c r="I359" s="58">
        <v>4.7964343872E-2</v>
      </c>
      <c r="J359" s="58">
        <v>2.0461601058999999E-2</v>
      </c>
      <c r="K359" s="58">
        <v>4.8526931776000003E-2</v>
      </c>
      <c r="L359" s="58">
        <v>2.1024188964000001E-2</v>
      </c>
      <c r="M359" s="17">
        <f t="shared" si="10"/>
        <v>1</v>
      </c>
      <c r="N359" s="17">
        <f t="shared" si="11"/>
        <v>1</v>
      </c>
      <c r="O359" s="59"/>
    </row>
    <row r="360" spans="1:15" ht="13.5" thickBot="1">
      <c r="A360" s="12" t="s">
        <v>167</v>
      </c>
      <c r="B360" s="10">
        <v>21</v>
      </c>
      <c r="C360" s="15">
        <v>36345.5546875</v>
      </c>
      <c r="D360" s="15">
        <v>12.4</v>
      </c>
      <c r="E360" s="15">
        <v>10.1</v>
      </c>
      <c r="F360" s="15">
        <v>4.555731971987</v>
      </c>
      <c r="G360" s="15">
        <v>7.0805238674439996</v>
      </c>
      <c r="H360" s="15">
        <v>2.524791895456</v>
      </c>
      <c r="I360" s="58">
        <v>3.7408411620000002E-3</v>
      </c>
      <c r="J360" s="58">
        <v>5.5163628880000003E-3</v>
      </c>
      <c r="K360" s="58">
        <v>2.1234009369999998E-3</v>
      </c>
      <c r="L360" s="58">
        <v>3.8989226629999999E-3</v>
      </c>
      <c r="M360" s="17">
        <f t="shared" si="10"/>
        <v>0</v>
      </c>
      <c r="N360" s="17">
        <f t="shared" si="11"/>
        <v>0</v>
      </c>
      <c r="O360" s="59"/>
    </row>
    <row r="361" spans="1:15" ht="13.5" thickBot="1">
      <c r="A361" s="12" t="s">
        <v>167</v>
      </c>
      <c r="B361" s="10">
        <v>22</v>
      </c>
      <c r="C361" s="15">
        <v>35794.79296875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58">
        <v>0</v>
      </c>
      <c r="J361" s="58">
        <v>0</v>
      </c>
      <c r="K361" s="58">
        <v>0</v>
      </c>
      <c r="L361" s="58">
        <v>0</v>
      </c>
      <c r="M361" s="17">
        <f t="shared" si="10"/>
        <v>0</v>
      </c>
      <c r="N361" s="17">
        <f t="shared" si="11"/>
        <v>0</v>
      </c>
      <c r="O361" s="59"/>
    </row>
    <row r="362" spans="1:15" ht="13.5" thickBot="1">
      <c r="A362" s="12" t="s">
        <v>167</v>
      </c>
      <c r="B362" s="10">
        <v>23</v>
      </c>
      <c r="C362" s="15">
        <v>33834.12890625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58">
        <v>0</v>
      </c>
      <c r="J362" s="58">
        <v>0</v>
      </c>
      <c r="K362" s="58">
        <v>0</v>
      </c>
      <c r="L362" s="58">
        <v>0</v>
      </c>
      <c r="M362" s="17">
        <f t="shared" si="10"/>
        <v>0</v>
      </c>
      <c r="N362" s="17">
        <f t="shared" si="11"/>
        <v>0</v>
      </c>
      <c r="O362" s="59"/>
    </row>
    <row r="363" spans="1:15" ht="13.5" thickBot="1">
      <c r="A363" s="12" t="s">
        <v>167</v>
      </c>
      <c r="B363" s="10">
        <v>24</v>
      </c>
      <c r="C363" s="15">
        <v>31308.208984375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58">
        <v>0</v>
      </c>
      <c r="J363" s="58">
        <v>0</v>
      </c>
      <c r="K363" s="58">
        <v>0</v>
      </c>
      <c r="L363" s="58">
        <v>0</v>
      </c>
      <c r="M363" s="17">
        <f t="shared" si="10"/>
        <v>0</v>
      </c>
      <c r="N363" s="17">
        <f t="shared" si="11"/>
        <v>0</v>
      </c>
      <c r="O363" s="59"/>
    </row>
    <row r="364" spans="1:15" ht="13.5" thickBot="1">
      <c r="A364" s="12" t="s">
        <v>168</v>
      </c>
      <c r="B364" s="10">
        <v>1</v>
      </c>
      <c r="C364" s="15">
        <v>29594.41015625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58">
        <v>0</v>
      </c>
      <c r="J364" s="58">
        <v>0</v>
      </c>
      <c r="K364" s="58">
        <v>0</v>
      </c>
      <c r="L364" s="58">
        <v>0</v>
      </c>
      <c r="M364" s="17">
        <f t="shared" si="10"/>
        <v>0</v>
      </c>
      <c r="N364" s="17">
        <f t="shared" si="11"/>
        <v>0</v>
      </c>
      <c r="O364" s="59"/>
    </row>
    <row r="365" spans="1:15" ht="13.5" thickBot="1">
      <c r="A365" s="12" t="s">
        <v>168</v>
      </c>
      <c r="B365" s="10">
        <v>2</v>
      </c>
      <c r="C365" s="15">
        <v>28818.63671875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58">
        <v>0</v>
      </c>
      <c r="J365" s="58">
        <v>0</v>
      </c>
      <c r="K365" s="58">
        <v>0</v>
      </c>
      <c r="L365" s="58">
        <v>0</v>
      </c>
      <c r="M365" s="17">
        <f t="shared" si="10"/>
        <v>0</v>
      </c>
      <c r="N365" s="17">
        <f t="shared" si="11"/>
        <v>0</v>
      </c>
      <c r="O365" s="59"/>
    </row>
    <row r="366" spans="1:15" ht="13.5" thickBot="1">
      <c r="A366" s="12" t="s">
        <v>168</v>
      </c>
      <c r="B366" s="10">
        <v>3</v>
      </c>
      <c r="C366" s="15">
        <v>28552.859375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58">
        <v>0</v>
      </c>
      <c r="J366" s="58">
        <v>0</v>
      </c>
      <c r="K366" s="58">
        <v>0</v>
      </c>
      <c r="L366" s="58">
        <v>0</v>
      </c>
      <c r="M366" s="17">
        <f t="shared" si="10"/>
        <v>0</v>
      </c>
      <c r="N366" s="17">
        <f t="shared" si="11"/>
        <v>0</v>
      </c>
      <c r="O366" s="59"/>
    </row>
    <row r="367" spans="1:15" ht="13.5" thickBot="1">
      <c r="A367" s="12" t="s">
        <v>168</v>
      </c>
      <c r="B367" s="10">
        <v>4</v>
      </c>
      <c r="C367" s="15">
        <v>28606.083984375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58">
        <v>0</v>
      </c>
      <c r="J367" s="58">
        <v>0</v>
      </c>
      <c r="K367" s="58">
        <v>0</v>
      </c>
      <c r="L367" s="58">
        <v>0</v>
      </c>
      <c r="M367" s="17">
        <f t="shared" si="10"/>
        <v>0</v>
      </c>
      <c r="N367" s="17">
        <f t="shared" si="11"/>
        <v>0</v>
      </c>
      <c r="O367" s="59"/>
    </row>
    <row r="368" spans="1:15" ht="13.5" thickBot="1">
      <c r="A368" s="12" t="s">
        <v>168</v>
      </c>
      <c r="B368" s="10">
        <v>5</v>
      </c>
      <c r="C368" s="15">
        <v>29525.525390625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58">
        <v>0</v>
      </c>
      <c r="J368" s="58">
        <v>0</v>
      </c>
      <c r="K368" s="58">
        <v>0</v>
      </c>
      <c r="L368" s="58">
        <v>0</v>
      </c>
      <c r="M368" s="17">
        <f t="shared" si="10"/>
        <v>0</v>
      </c>
      <c r="N368" s="17">
        <f t="shared" si="11"/>
        <v>0</v>
      </c>
      <c r="O368" s="59"/>
    </row>
    <row r="369" spans="1:15" ht="13.5" thickBot="1">
      <c r="A369" s="12" t="s">
        <v>168</v>
      </c>
      <c r="B369" s="10">
        <v>6</v>
      </c>
      <c r="C369" s="15">
        <v>32060.150390625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58">
        <v>0</v>
      </c>
      <c r="J369" s="58">
        <v>0</v>
      </c>
      <c r="K369" s="58">
        <v>0</v>
      </c>
      <c r="L369" s="58">
        <v>0</v>
      </c>
      <c r="M369" s="17">
        <f t="shared" si="10"/>
        <v>0</v>
      </c>
      <c r="N369" s="17">
        <f t="shared" si="11"/>
        <v>0</v>
      </c>
      <c r="O369" s="59"/>
    </row>
    <row r="370" spans="1:15" ht="13.5" thickBot="1">
      <c r="A370" s="12" t="s">
        <v>168</v>
      </c>
      <c r="B370" s="10">
        <v>7</v>
      </c>
      <c r="C370" s="15">
        <v>35970.52734375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58">
        <v>0</v>
      </c>
      <c r="J370" s="58">
        <v>0</v>
      </c>
      <c r="K370" s="58">
        <v>0</v>
      </c>
      <c r="L370" s="58">
        <v>0</v>
      </c>
      <c r="M370" s="17">
        <f t="shared" si="10"/>
        <v>0</v>
      </c>
      <c r="N370" s="17">
        <f t="shared" si="11"/>
        <v>0</v>
      </c>
      <c r="O370" s="59"/>
    </row>
    <row r="371" spans="1:15" ht="13.5" thickBot="1">
      <c r="A371" s="12" t="s">
        <v>168</v>
      </c>
      <c r="B371" s="10">
        <v>8</v>
      </c>
      <c r="C371" s="15">
        <v>37278.96875</v>
      </c>
      <c r="D371" s="15">
        <v>64.5</v>
      </c>
      <c r="E371" s="15">
        <v>62.8</v>
      </c>
      <c r="F371" s="15">
        <v>46.880398231386998</v>
      </c>
      <c r="G371" s="15">
        <v>48.430511120745003</v>
      </c>
      <c r="H371" s="15">
        <v>1.550112889357</v>
      </c>
      <c r="I371" s="58">
        <v>1.130062509E-2</v>
      </c>
      <c r="J371" s="58">
        <v>1.2390718542999999E-2</v>
      </c>
      <c r="K371" s="58">
        <v>1.0105125794000001E-2</v>
      </c>
      <c r="L371" s="58">
        <v>1.1195219245999999E-2</v>
      </c>
      <c r="M371" s="17">
        <f t="shared" si="10"/>
        <v>1</v>
      </c>
      <c r="N371" s="17">
        <f t="shared" si="11"/>
        <v>0</v>
      </c>
      <c r="O371" s="59"/>
    </row>
    <row r="372" spans="1:15" ht="13.5" thickBot="1">
      <c r="A372" s="12" t="s">
        <v>168</v>
      </c>
      <c r="B372" s="10">
        <v>9</v>
      </c>
      <c r="C372" s="15">
        <v>36845.48046875</v>
      </c>
      <c r="D372" s="15">
        <v>619.29999999999995</v>
      </c>
      <c r="E372" s="15">
        <v>613.9</v>
      </c>
      <c r="F372" s="15">
        <v>557.15496139526203</v>
      </c>
      <c r="G372" s="15">
        <v>618.79163588324195</v>
      </c>
      <c r="H372" s="15">
        <v>61.636674487980002</v>
      </c>
      <c r="I372" s="58">
        <v>3.5749937800000001E-4</v>
      </c>
      <c r="J372" s="58">
        <v>4.3702558793000001E-2</v>
      </c>
      <c r="K372" s="58">
        <v>3.4399689749999999E-3</v>
      </c>
      <c r="L372" s="58">
        <v>3.9905090439E-2</v>
      </c>
      <c r="M372" s="17">
        <f t="shared" si="10"/>
        <v>1</v>
      </c>
      <c r="N372" s="17">
        <f t="shared" si="11"/>
        <v>1</v>
      </c>
      <c r="O372" s="59"/>
    </row>
    <row r="373" spans="1:15" ht="13.5" thickBot="1">
      <c r="A373" s="12" t="s">
        <v>168</v>
      </c>
      <c r="B373" s="10">
        <v>10</v>
      </c>
      <c r="C373" s="15">
        <v>36593.96875</v>
      </c>
      <c r="D373" s="15">
        <v>1194</v>
      </c>
      <c r="E373" s="15">
        <v>1186.3</v>
      </c>
      <c r="F373" s="15">
        <v>884.41527305617296</v>
      </c>
      <c r="G373" s="15">
        <v>1168.0639969818701</v>
      </c>
      <c r="H373" s="15">
        <v>283.64872392569998</v>
      </c>
      <c r="I373" s="58">
        <v>1.8239101981000001E-2</v>
      </c>
      <c r="J373" s="58">
        <v>0.21771077844100001</v>
      </c>
      <c r="K373" s="58">
        <v>1.2824193402E-2</v>
      </c>
      <c r="L373" s="58">
        <v>0.212295869862</v>
      </c>
      <c r="M373" s="17">
        <f t="shared" si="10"/>
        <v>1</v>
      </c>
      <c r="N373" s="17">
        <f t="shared" si="11"/>
        <v>0</v>
      </c>
      <c r="O373" s="59"/>
    </row>
    <row r="374" spans="1:15" ht="13.5" thickBot="1">
      <c r="A374" s="12" t="s">
        <v>168</v>
      </c>
      <c r="B374" s="10">
        <v>11</v>
      </c>
      <c r="C374" s="15">
        <v>36648.6796875</v>
      </c>
      <c r="D374" s="15">
        <v>1317.9</v>
      </c>
      <c r="E374" s="15">
        <v>1315.6</v>
      </c>
      <c r="F374" s="15">
        <v>733.04880163687005</v>
      </c>
      <c r="G374" s="15">
        <v>1163.3048347936201</v>
      </c>
      <c r="H374" s="15">
        <v>430.25603315675397</v>
      </c>
      <c r="I374" s="58">
        <v>0.10871671252200001</v>
      </c>
      <c r="J374" s="58">
        <v>0.41128776256100003</v>
      </c>
      <c r="K374" s="58">
        <v>0.107099272297</v>
      </c>
      <c r="L374" s="58">
        <v>0.40967032233599998</v>
      </c>
      <c r="M374" s="17">
        <f t="shared" si="10"/>
        <v>1</v>
      </c>
      <c r="N374" s="17">
        <f t="shared" si="11"/>
        <v>0</v>
      </c>
      <c r="O374" s="59"/>
    </row>
    <row r="375" spans="1:15" ht="13.5" thickBot="1">
      <c r="A375" s="12" t="s">
        <v>168</v>
      </c>
      <c r="B375" s="10">
        <v>12</v>
      </c>
      <c r="C375" s="15">
        <v>36762.90234375</v>
      </c>
      <c r="D375" s="15">
        <v>1355.4</v>
      </c>
      <c r="E375" s="15">
        <v>1351.6</v>
      </c>
      <c r="F375" s="15">
        <v>659.48701609933505</v>
      </c>
      <c r="G375" s="15">
        <v>1101.1531292171101</v>
      </c>
      <c r="H375" s="15">
        <v>441.666113117777</v>
      </c>
      <c r="I375" s="58">
        <v>0.17879526777900001</v>
      </c>
      <c r="J375" s="58">
        <v>0.48939028403700002</v>
      </c>
      <c r="K375" s="58">
        <v>0.176122975234</v>
      </c>
      <c r="L375" s="58">
        <v>0.48671799149099998</v>
      </c>
      <c r="M375" s="17">
        <f t="shared" si="10"/>
        <v>1</v>
      </c>
      <c r="N375" s="17">
        <f t="shared" si="11"/>
        <v>0</v>
      </c>
      <c r="O375" s="59"/>
    </row>
    <row r="376" spans="1:15" ht="13.5" thickBot="1">
      <c r="A376" s="12" t="s">
        <v>168</v>
      </c>
      <c r="B376" s="10">
        <v>13</v>
      </c>
      <c r="C376" s="15">
        <v>36992.875</v>
      </c>
      <c r="D376" s="15">
        <v>1360.5</v>
      </c>
      <c r="E376" s="15">
        <v>1350.9</v>
      </c>
      <c r="F376" s="15">
        <v>659.76792183157102</v>
      </c>
      <c r="G376" s="15">
        <v>1166.0681194431299</v>
      </c>
      <c r="H376" s="15">
        <v>506.30019761156098</v>
      </c>
      <c r="I376" s="58">
        <v>0.136731280279</v>
      </c>
      <c r="J376" s="58">
        <v>0.49277923921799999</v>
      </c>
      <c r="K376" s="58">
        <v>0.12998022542599999</v>
      </c>
      <c r="L376" s="58">
        <v>0.486028184365</v>
      </c>
      <c r="M376" s="17">
        <f t="shared" si="10"/>
        <v>1</v>
      </c>
      <c r="N376" s="17">
        <f t="shared" si="11"/>
        <v>0</v>
      </c>
      <c r="O376" s="59"/>
    </row>
    <row r="377" spans="1:15" ht="13.5" thickBot="1">
      <c r="A377" s="12" t="s">
        <v>168</v>
      </c>
      <c r="B377" s="10">
        <v>14</v>
      </c>
      <c r="C377" s="15">
        <v>37583.6171875</v>
      </c>
      <c r="D377" s="15">
        <v>1356.2</v>
      </c>
      <c r="E377" s="15">
        <v>1347.9</v>
      </c>
      <c r="F377" s="15">
        <v>676.189427101364</v>
      </c>
      <c r="G377" s="15">
        <v>1180.8992710694699</v>
      </c>
      <c r="H377" s="15">
        <v>504.70984396810599</v>
      </c>
      <c r="I377" s="58">
        <v>0.123277587152</v>
      </c>
      <c r="J377" s="58">
        <v>0.47820715393699997</v>
      </c>
      <c r="K377" s="58">
        <v>0.117440737644</v>
      </c>
      <c r="L377" s="58">
        <v>0.47237030442900002</v>
      </c>
      <c r="M377" s="17">
        <f t="shared" si="10"/>
        <v>1</v>
      </c>
      <c r="N377" s="17">
        <f t="shared" si="11"/>
        <v>0</v>
      </c>
      <c r="O377" s="59"/>
    </row>
    <row r="378" spans="1:15" ht="13.5" thickBot="1">
      <c r="A378" s="12" t="s">
        <v>168</v>
      </c>
      <c r="B378" s="10">
        <v>15</v>
      </c>
      <c r="C378" s="15">
        <v>38261.08984375</v>
      </c>
      <c r="D378" s="15">
        <v>1355.9</v>
      </c>
      <c r="E378" s="15">
        <v>1347.4</v>
      </c>
      <c r="F378" s="15">
        <v>711.81268911685299</v>
      </c>
      <c r="G378" s="15">
        <v>1199.7842193398101</v>
      </c>
      <c r="H378" s="15">
        <v>487.97153022295203</v>
      </c>
      <c r="I378" s="58">
        <v>0.10978606234799999</v>
      </c>
      <c r="J378" s="58">
        <v>0.45294466306800002</v>
      </c>
      <c r="K378" s="58">
        <v>0.10380856586499999</v>
      </c>
      <c r="L378" s="58">
        <v>0.44696716658399999</v>
      </c>
      <c r="M378" s="17">
        <f t="shared" si="10"/>
        <v>1</v>
      </c>
      <c r="N378" s="17">
        <f t="shared" si="11"/>
        <v>0</v>
      </c>
      <c r="O378" s="59"/>
    </row>
    <row r="379" spans="1:15" ht="13.5" thickBot="1">
      <c r="A379" s="12" t="s">
        <v>168</v>
      </c>
      <c r="B379" s="10">
        <v>16</v>
      </c>
      <c r="C379" s="15">
        <v>39066.921875</v>
      </c>
      <c r="D379" s="15">
        <v>1355.5</v>
      </c>
      <c r="E379" s="15">
        <v>1346.6</v>
      </c>
      <c r="F379" s="15">
        <v>760.38378497956501</v>
      </c>
      <c r="G379" s="15">
        <v>1181.756847505</v>
      </c>
      <c r="H379" s="15">
        <v>421.37306252543999</v>
      </c>
      <c r="I379" s="58">
        <v>0.122182245073</v>
      </c>
      <c r="J379" s="58">
        <v>0.41850648032299997</v>
      </c>
      <c r="K379" s="58">
        <v>0.115923454637</v>
      </c>
      <c r="L379" s="58">
        <v>0.412247689887</v>
      </c>
      <c r="M379" s="17">
        <f t="shared" si="10"/>
        <v>1</v>
      </c>
      <c r="N379" s="17">
        <f t="shared" si="11"/>
        <v>0</v>
      </c>
      <c r="O379" s="59"/>
    </row>
    <row r="380" spans="1:15" ht="13.5" thickBot="1">
      <c r="A380" s="12" t="s">
        <v>168</v>
      </c>
      <c r="B380" s="10">
        <v>17</v>
      </c>
      <c r="C380" s="15">
        <v>40052.0546875</v>
      </c>
      <c r="D380" s="15">
        <v>1347.5</v>
      </c>
      <c r="E380" s="15">
        <v>1341.4</v>
      </c>
      <c r="F380" s="15">
        <v>713.10302981681195</v>
      </c>
      <c r="G380" s="15">
        <v>1148.77693895371</v>
      </c>
      <c r="H380" s="15">
        <v>435.67390913690201</v>
      </c>
      <c r="I380" s="58">
        <v>0.13974898807700001</v>
      </c>
      <c r="J380" s="58">
        <v>0.44613007748400002</v>
      </c>
      <c r="K380" s="58">
        <v>0.135459255306</v>
      </c>
      <c r="L380" s="58">
        <v>0.44184034471299999</v>
      </c>
      <c r="M380" s="17">
        <f t="shared" si="10"/>
        <v>1</v>
      </c>
      <c r="N380" s="17">
        <f t="shared" si="11"/>
        <v>0</v>
      </c>
      <c r="O380" s="59"/>
    </row>
    <row r="381" spans="1:15" ht="13.5" thickBot="1">
      <c r="A381" s="12" t="s">
        <v>168</v>
      </c>
      <c r="B381" s="10">
        <v>18</v>
      </c>
      <c r="C381" s="15">
        <v>40586.65234375</v>
      </c>
      <c r="D381" s="15">
        <v>1179.0999999999999</v>
      </c>
      <c r="E381" s="15">
        <v>1074.0999999999999</v>
      </c>
      <c r="F381" s="15">
        <v>746.26238265689597</v>
      </c>
      <c r="G381" s="15">
        <v>1030.6306510591901</v>
      </c>
      <c r="H381" s="15">
        <v>284.36826840229401</v>
      </c>
      <c r="I381" s="58">
        <v>0.104408824852</v>
      </c>
      <c r="J381" s="58">
        <v>0.30438651008599998</v>
      </c>
      <c r="K381" s="58">
        <v>3.0569162404999999E-2</v>
      </c>
      <c r="L381" s="58">
        <v>0.23054684763899999</v>
      </c>
      <c r="M381" s="17">
        <f t="shared" si="10"/>
        <v>1</v>
      </c>
      <c r="N381" s="17">
        <f t="shared" si="11"/>
        <v>0</v>
      </c>
      <c r="O381" s="59"/>
    </row>
    <row r="382" spans="1:15" ht="13.5" thickBot="1">
      <c r="A382" s="12" t="s">
        <v>168</v>
      </c>
      <c r="B382" s="10">
        <v>19</v>
      </c>
      <c r="C382" s="15">
        <v>40502.28125</v>
      </c>
      <c r="D382" s="15">
        <v>949.1</v>
      </c>
      <c r="E382" s="15">
        <v>942</v>
      </c>
      <c r="F382" s="15">
        <v>686.13820460577801</v>
      </c>
      <c r="G382" s="15">
        <v>791.75290588405301</v>
      </c>
      <c r="H382" s="15">
        <v>105.614701278276</v>
      </c>
      <c r="I382" s="58">
        <v>0.11065196491900001</v>
      </c>
      <c r="J382" s="58">
        <v>0.18492390674600001</v>
      </c>
      <c r="K382" s="58">
        <v>0.105658997268</v>
      </c>
      <c r="L382" s="58">
        <v>0.17993093909499999</v>
      </c>
      <c r="M382" s="17">
        <f t="shared" si="10"/>
        <v>1</v>
      </c>
      <c r="N382" s="17">
        <f t="shared" si="11"/>
        <v>0</v>
      </c>
      <c r="O382" s="59"/>
    </row>
    <row r="383" spans="1:15" ht="13.5" thickBot="1">
      <c r="A383" s="12" t="s">
        <v>168</v>
      </c>
      <c r="B383" s="10">
        <v>20</v>
      </c>
      <c r="C383" s="15">
        <v>39912.71875</v>
      </c>
      <c r="D383" s="15">
        <v>250.7</v>
      </c>
      <c r="E383" s="15">
        <v>239.6</v>
      </c>
      <c r="F383" s="15">
        <v>219.972551899064</v>
      </c>
      <c r="G383" s="15">
        <v>224.217390020897</v>
      </c>
      <c r="H383" s="15">
        <v>4.2448381218330002</v>
      </c>
      <c r="I383" s="58">
        <v>1.8623495061999999E-2</v>
      </c>
      <c r="J383" s="58">
        <v>2.1608613291000001E-2</v>
      </c>
      <c r="K383" s="58">
        <v>1.0817587889E-2</v>
      </c>
      <c r="L383" s="58">
        <v>1.3802706118E-2</v>
      </c>
      <c r="M383" s="17">
        <f t="shared" si="10"/>
        <v>1</v>
      </c>
      <c r="N383" s="17">
        <f t="shared" si="11"/>
        <v>0</v>
      </c>
      <c r="O383" s="59"/>
    </row>
    <row r="384" spans="1:15" ht="13.5" thickBot="1">
      <c r="A384" s="12" t="s">
        <v>168</v>
      </c>
      <c r="B384" s="10">
        <v>21</v>
      </c>
      <c r="C384" s="15">
        <v>40527.56640625</v>
      </c>
      <c r="D384" s="15">
        <v>11.8</v>
      </c>
      <c r="E384" s="15">
        <v>10.3</v>
      </c>
      <c r="F384" s="15">
        <v>2.1755643083699998</v>
      </c>
      <c r="G384" s="15">
        <v>3.0252632893659999</v>
      </c>
      <c r="H384" s="15">
        <v>0.84969898099600005</v>
      </c>
      <c r="I384" s="58">
        <v>6.1707009209999997E-3</v>
      </c>
      <c r="J384" s="58">
        <v>6.7682388829999997E-3</v>
      </c>
      <c r="K384" s="58">
        <v>5.1158486009999999E-3</v>
      </c>
      <c r="L384" s="58">
        <v>5.7133865620000003E-3</v>
      </c>
      <c r="M384" s="17">
        <f t="shared" si="10"/>
        <v>0</v>
      </c>
      <c r="N384" s="17">
        <f t="shared" si="11"/>
        <v>0</v>
      </c>
      <c r="O384" s="59"/>
    </row>
    <row r="385" spans="1:15" ht="13.5" thickBot="1">
      <c r="A385" s="12" t="s">
        <v>168</v>
      </c>
      <c r="B385" s="10">
        <v>22</v>
      </c>
      <c r="C385" s="15">
        <v>39256.6015625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58">
        <v>0</v>
      </c>
      <c r="J385" s="58">
        <v>0</v>
      </c>
      <c r="K385" s="58">
        <v>0</v>
      </c>
      <c r="L385" s="58">
        <v>0</v>
      </c>
      <c r="M385" s="17">
        <f t="shared" si="10"/>
        <v>0</v>
      </c>
      <c r="N385" s="17">
        <f t="shared" si="11"/>
        <v>0</v>
      </c>
      <c r="O385" s="59"/>
    </row>
    <row r="386" spans="1:15" ht="13.5" thickBot="1">
      <c r="A386" s="12" t="s">
        <v>168</v>
      </c>
      <c r="B386" s="10">
        <v>23</v>
      </c>
      <c r="C386" s="15">
        <v>36393.8359375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58">
        <v>0</v>
      </c>
      <c r="J386" s="58">
        <v>0</v>
      </c>
      <c r="K386" s="58">
        <v>0</v>
      </c>
      <c r="L386" s="58">
        <v>0</v>
      </c>
      <c r="M386" s="17">
        <f t="shared" si="10"/>
        <v>0</v>
      </c>
      <c r="N386" s="17">
        <f t="shared" si="11"/>
        <v>0</v>
      </c>
      <c r="O386" s="59"/>
    </row>
    <row r="387" spans="1:15" ht="13.5" thickBot="1">
      <c r="A387" s="12" t="s">
        <v>168</v>
      </c>
      <c r="B387" s="10">
        <v>24</v>
      </c>
      <c r="C387" s="15">
        <v>33104.45703125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58">
        <v>0</v>
      </c>
      <c r="J387" s="58">
        <v>0</v>
      </c>
      <c r="K387" s="58">
        <v>0</v>
      </c>
      <c r="L387" s="58">
        <v>0</v>
      </c>
      <c r="M387" s="17">
        <f t="shared" si="10"/>
        <v>0</v>
      </c>
      <c r="N387" s="17">
        <f t="shared" si="11"/>
        <v>0</v>
      </c>
      <c r="O387" s="59"/>
    </row>
    <row r="388" spans="1:15" ht="13.5" thickBot="1">
      <c r="A388" s="12" t="s">
        <v>169</v>
      </c>
      <c r="B388" s="10">
        <v>1</v>
      </c>
      <c r="C388" s="15">
        <v>30737.51171875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58">
        <v>0</v>
      </c>
      <c r="J388" s="58">
        <v>0</v>
      </c>
      <c r="K388" s="58">
        <v>0</v>
      </c>
      <c r="L388" s="58">
        <v>0</v>
      </c>
      <c r="M388" s="17">
        <f t="shared" si="10"/>
        <v>0</v>
      </c>
      <c r="N388" s="17">
        <f t="shared" si="11"/>
        <v>0</v>
      </c>
      <c r="O388" s="59"/>
    </row>
    <row r="389" spans="1:15" ht="13.5" thickBot="1">
      <c r="A389" s="12" t="s">
        <v>169</v>
      </c>
      <c r="B389" s="10">
        <v>2</v>
      </c>
      <c r="C389" s="15">
        <v>29291.328125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58">
        <v>0</v>
      </c>
      <c r="J389" s="58">
        <v>0</v>
      </c>
      <c r="K389" s="58">
        <v>0</v>
      </c>
      <c r="L389" s="58">
        <v>0</v>
      </c>
      <c r="M389" s="17">
        <f t="shared" ref="M389:M452" si="12">IF(F389&gt;5,1,0)</f>
        <v>0</v>
      </c>
      <c r="N389" s="17">
        <f t="shared" ref="N389:N452" si="13">IF(G389&gt;E389,1,0)</f>
        <v>0</v>
      </c>
      <c r="O389" s="59"/>
    </row>
    <row r="390" spans="1:15" ht="13.5" thickBot="1">
      <c r="A390" s="12" t="s">
        <v>169</v>
      </c>
      <c r="B390" s="10">
        <v>3</v>
      </c>
      <c r="C390" s="15">
        <v>28485.6015625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58">
        <v>0</v>
      </c>
      <c r="J390" s="58">
        <v>0</v>
      </c>
      <c r="K390" s="58">
        <v>0</v>
      </c>
      <c r="L390" s="58">
        <v>0</v>
      </c>
      <c r="M390" s="17">
        <f t="shared" si="12"/>
        <v>0</v>
      </c>
      <c r="N390" s="17">
        <f t="shared" si="13"/>
        <v>0</v>
      </c>
      <c r="O390" s="59"/>
    </row>
    <row r="391" spans="1:15" ht="13.5" thickBot="1">
      <c r="A391" s="12" t="s">
        <v>169</v>
      </c>
      <c r="B391" s="10">
        <v>4</v>
      </c>
      <c r="C391" s="15">
        <v>28169.30078125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58">
        <v>0</v>
      </c>
      <c r="J391" s="58">
        <v>0</v>
      </c>
      <c r="K391" s="58">
        <v>0</v>
      </c>
      <c r="L391" s="58">
        <v>0</v>
      </c>
      <c r="M391" s="17">
        <f t="shared" si="12"/>
        <v>0</v>
      </c>
      <c r="N391" s="17">
        <f t="shared" si="13"/>
        <v>0</v>
      </c>
      <c r="O391" s="59"/>
    </row>
    <row r="392" spans="1:15" ht="13.5" thickBot="1">
      <c r="A392" s="12" t="s">
        <v>169</v>
      </c>
      <c r="B392" s="10">
        <v>5</v>
      </c>
      <c r="C392" s="15">
        <v>28495.607421875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58">
        <v>0</v>
      </c>
      <c r="J392" s="58">
        <v>0</v>
      </c>
      <c r="K392" s="58">
        <v>0</v>
      </c>
      <c r="L392" s="58">
        <v>0</v>
      </c>
      <c r="M392" s="17">
        <f t="shared" si="12"/>
        <v>0</v>
      </c>
      <c r="N392" s="17">
        <f t="shared" si="13"/>
        <v>0</v>
      </c>
      <c r="O392" s="59"/>
    </row>
    <row r="393" spans="1:15" ht="13.5" thickBot="1">
      <c r="A393" s="12" t="s">
        <v>169</v>
      </c>
      <c r="B393" s="10">
        <v>6</v>
      </c>
      <c r="C393" s="15">
        <v>30250.2265625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58">
        <v>0</v>
      </c>
      <c r="J393" s="58">
        <v>0</v>
      </c>
      <c r="K393" s="58">
        <v>0</v>
      </c>
      <c r="L393" s="58">
        <v>0</v>
      </c>
      <c r="M393" s="17">
        <f t="shared" si="12"/>
        <v>0</v>
      </c>
      <c r="N393" s="17">
        <f t="shared" si="13"/>
        <v>0</v>
      </c>
      <c r="O393" s="59"/>
    </row>
    <row r="394" spans="1:15" ht="13.5" thickBot="1">
      <c r="A394" s="12" t="s">
        <v>169</v>
      </c>
      <c r="B394" s="10">
        <v>7</v>
      </c>
      <c r="C394" s="15">
        <v>33578.69140625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58">
        <v>0</v>
      </c>
      <c r="J394" s="58">
        <v>0</v>
      </c>
      <c r="K394" s="58">
        <v>0</v>
      </c>
      <c r="L394" s="58">
        <v>0</v>
      </c>
      <c r="M394" s="17">
        <f t="shared" si="12"/>
        <v>0</v>
      </c>
      <c r="N394" s="17">
        <f t="shared" si="13"/>
        <v>0</v>
      </c>
      <c r="O394" s="59"/>
    </row>
    <row r="395" spans="1:15" ht="13.5" thickBot="1">
      <c r="A395" s="12" t="s">
        <v>169</v>
      </c>
      <c r="B395" s="10">
        <v>8</v>
      </c>
      <c r="C395" s="15">
        <v>34588.6640625</v>
      </c>
      <c r="D395" s="15">
        <v>60.9</v>
      </c>
      <c r="E395" s="15">
        <v>57.2</v>
      </c>
      <c r="F395" s="15">
        <v>41.337077842653997</v>
      </c>
      <c r="G395" s="15">
        <v>44.390888921336</v>
      </c>
      <c r="H395" s="15">
        <v>3.0538110786820001</v>
      </c>
      <c r="I395" s="58">
        <v>1.1609782755000001E-2</v>
      </c>
      <c r="J395" s="58">
        <v>1.3757329224E-2</v>
      </c>
      <c r="K395" s="58">
        <v>9.0078136979999997E-3</v>
      </c>
      <c r="L395" s="58">
        <v>1.1155360166E-2</v>
      </c>
      <c r="M395" s="17">
        <f t="shared" si="12"/>
        <v>1</v>
      </c>
      <c r="N395" s="17">
        <f t="shared" si="13"/>
        <v>0</v>
      </c>
      <c r="O395" s="59"/>
    </row>
    <row r="396" spans="1:15" ht="13.5" thickBot="1">
      <c r="A396" s="12" t="s">
        <v>169</v>
      </c>
      <c r="B396" s="10">
        <v>9</v>
      </c>
      <c r="C396" s="15">
        <v>35040.82421875</v>
      </c>
      <c r="D396" s="15">
        <v>571</v>
      </c>
      <c r="E396" s="15">
        <v>564.6</v>
      </c>
      <c r="F396" s="15">
        <v>404.388321426461</v>
      </c>
      <c r="G396" s="15">
        <v>454.36593266179199</v>
      </c>
      <c r="H396" s="15">
        <v>49.977611235330002</v>
      </c>
      <c r="I396" s="58">
        <v>8.2021144399999996E-2</v>
      </c>
      <c r="J396" s="58">
        <v>0.11716714386300001</v>
      </c>
      <c r="K396" s="58">
        <v>7.7520441166000001E-2</v>
      </c>
      <c r="L396" s="58">
        <v>0.11266644062800001</v>
      </c>
      <c r="M396" s="17">
        <f t="shared" si="12"/>
        <v>1</v>
      </c>
      <c r="N396" s="17">
        <f t="shared" si="13"/>
        <v>0</v>
      </c>
      <c r="O396" s="59"/>
    </row>
    <row r="397" spans="1:15" ht="13.5" thickBot="1">
      <c r="A397" s="12" t="s">
        <v>169</v>
      </c>
      <c r="B397" s="10">
        <v>10</v>
      </c>
      <c r="C397" s="15">
        <v>35953.93359375</v>
      </c>
      <c r="D397" s="15">
        <v>1109.4000000000001</v>
      </c>
      <c r="E397" s="15">
        <v>1101.9000000000001</v>
      </c>
      <c r="F397" s="15">
        <v>810.89821627520405</v>
      </c>
      <c r="G397" s="15">
        <v>1038.93790072256</v>
      </c>
      <c r="H397" s="15">
        <v>228.03968444735199</v>
      </c>
      <c r="I397" s="58">
        <v>4.9551405961000002E-2</v>
      </c>
      <c r="J397" s="58">
        <v>0.209916866191</v>
      </c>
      <c r="K397" s="58">
        <v>4.4277144358000002E-2</v>
      </c>
      <c r="L397" s="58">
        <v>0.20464260458799999</v>
      </c>
      <c r="M397" s="17">
        <f t="shared" si="12"/>
        <v>1</v>
      </c>
      <c r="N397" s="17">
        <f t="shared" si="13"/>
        <v>0</v>
      </c>
      <c r="O397" s="59"/>
    </row>
    <row r="398" spans="1:15" ht="13.5" thickBot="1">
      <c r="A398" s="12" t="s">
        <v>169</v>
      </c>
      <c r="B398" s="10">
        <v>11</v>
      </c>
      <c r="C398" s="15">
        <v>37005.58203125</v>
      </c>
      <c r="D398" s="15">
        <v>1276.4000000000001</v>
      </c>
      <c r="E398" s="15">
        <v>1275.5</v>
      </c>
      <c r="F398" s="15">
        <v>1022.82598791825</v>
      </c>
      <c r="G398" s="15">
        <v>1223.2700756888901</v>
      </c>
      <c r="H398" s="15">
        <v>200.44408777063899</v>
      </c>
      <c r="I398" s="58">
        <v>3.7362815971000003E-2</v>
      </c>
      <c r="J398" s="58">
        <v>0.178322090071</v>
      </c>
      <c r="K398" s="58">
        <v>3.6729904578000003E-2</v>
      </c>
      <c r="L398" s="58">
        <v>0.177689178679</v>
      </c>
      <c r="M398" s="17">
        <f t="shared" si="12"/>
        <v>1</v>
      </c>
      <c r="N398" s="17">
        <f t="shared" si="13"/>
        <v>0</v>
      </c>
      <c r="O398" s="59"/>
    </row>
    <row r="399" spans="1:15" ht="13.5" thickBot="1">
      <c r="A399" s="12" t="s">
        <v>169</v>
      </c>
      <c r="B399" s="10">
        <v>12</v>
      </c>
      <c r="C399" s="15">
        <v>38153.24609375</v>
      </c>
      <c r="D399" s="15">
        <v>1324.7</v>
      </c>
      <c r="E399" s="15">
        <v>1313.7</v>
      </c>
      <c r="F399" s="15">
        <v>1083.37022915946</v>
      </c>
      <c r="G399" s="15">
        <v>1244.35092626148</v>
      </c>
      <c r="H399" s="15">
        <v>160.98069710201699</v>
      </c>
      <c r="I399" s="58">
        <v>5.6504271263999997E-2</v>
      </c>
      <c r="J399" s="58">
        <v>0.169711512546</v>
      </c>
      <c r="K399" s="58">
        <v>4.8768687578999999E-2</v>
      </c>
      <c r="L399" s="58">
        <v>0.16197592886100001</v>
      </c>
      <c r="M399" s="17">
        <f t="shared" si="12"/>
        <v>1</v>
      </c>
      <c r="N399" s="17">
        <f t="shared" si="13"/>
        <v>0</v>
      </c>
      <c r="O399" s="59"/>
    </row>
    <row r="400" spans="1:15" ht="13.5" thickBot="1">
      <c r="A400" s="12" t="s">
        <v>169</v>
      </c>
      <c r="B400" s="10">
        <v>13</v>
      </c>
      <c r="C400" s="15">
        <v>39210.203125</v>
      </c>
      <c r="D400" s="15">
        <v>1335.9</v>
      </c>
      <c r="E400" s="15">
        <v>1321.9</v>
      </c>
      <c r="F400" s="15">
        <v>1142.98348979102</v>
      </c>
      <c r="G400" s="15">
        <v>1322.9696400001301</v>
      </c>
      <c r="H400" s="15">
        <v>179.98615020910901</v>
      </c>
      <c r="I400" s="58">
        <v>9.0930801679999992E-3</v>
      </c>
      <c r="J400" s="58">
        <v>0.135665618993</v>
      </c>
      <c r="K400" s="58">
        <v>7.52208157E-4</v>
      </c>
      <c r="L400" s="58">
        <v>0.12582033066699999</v>
      </c>
      <c r="M400" s="17">
        <f t="shared" si="12"/>
        <v>1</v>
      </c>
      <c r="N400" s="17">
        <f t="shared" si="13"/>
        <v>1</v>
      </c>
      <c r="O400" s="59"/>
    </row>
    <row r="401" spans="1:15" ht="13.5" thickBot="1">
      <c r="A401" s="12" t="s">
        <v>169</v>
      </c>
      <c r="B401" s="10">
        <v>14</v>
      </c>
      <c r="C401" s="15">
        <v>40708.99609375</v>
      </c>
      <c r="D401" s="15">
        <v>1347.7</v>
      </c>
      <c r="E401" s="15">
        <v>1336.7</v>
      </c>
      <c r="F401" s="15">
        <v>1094.75610112614</v>
      </c>
      <c r="G401" s="15">
        <v>1246.51624454286</v>
      </c>
      <c r="H401" s="15">
        <v>151.760143416723</v>
      </c>
      <c r="I401" s="58">
        <v>7.1155946171999995E-2</v>
      </c>
      <c r="J401" s="58">
        <v>0.17787897248500001</v>
      </c>
      <c r="K401" s="58">
        <v>6.3420362487000004E-2</v>
      </c>
      <c r="L401" s="58">
        <v>0.17014338879999999</v>
      </c>
      <c r="M401" s="17">
        <f t="shared" si="12"/>
        <v>1</v>
      </c>
      <c r="N401" s="17">
        <f t="shared" si="13"/>
        <v>0</v>
      </c>
      <c r="O401" s="59"/>
    </row>
    <row r="402" spans="1:15" ht="13.5" thickBot="1">
      <c r="A402" s="12" t="s">
        <v>169</v>
      </c>
      <c r="B402" s="10">
        <v>15</v>
      </c>
      <c r="C402" s="15">
        <v>42231.38671875</v>
      </c>
      <c r="D402" s="15">
        <v>1346.3</v>
      </c>
      <c r="E402" s="15">
        <v>1336.5</v>
      </c>
      <c r="F402" s="15">
        <v>1103.4359173769501</v>
      </c>
      <c r="G402" s="15">
        <v>1279.1969224315201</v>
      </c>
      <c r="H402" s="15">
        <v>175.76100505456699</v>
      </c>
      <c r="I402" s="58">
        <v>4.7189224730999998E-2</v>
      </c>
      <c r="J402" s="58">
        <v>0.17079049410899999</v>
      </c>
      <c r="K402" s="58">
        <v>4.0297522903000003E-2</v>
      </c>
      <c r="L402" s="58">
        <v>0.16389879228000001</v>
      </c>
      <c r="M402" s="17">
        <f t="shared" si="12"/>
        <v>1</v>
      </c>
      <c r="N402" s="17">
        <f t="shared" si="13"/>
        <v>0</v>
      </c>
      <c r="O402" s="59"/>
    </row>
    <row r="403" spans="1:15" ht="13.5" thickBot="1">
      <c r="A403" s="12" t="s">
        <v>169</v>
      </c>
      <c r="B403" s="10">
        <v>16</v>
      </c>
      <c r="C403" s="15">
        <v>43730.55859375</v>
      </c>
      <c r="D403" s="15">
        <v>1340.4</v>
      </c>
      <c r="E403" s="15">
        <v>1329.2</v>
      </c>
      <c r="F403" s="15">
        <v>1073.33170782401</v>
      </c>
      <c r="G403" s="15">
        <v>1249.7523229122201</v>
      </c>
      <c r="H403" s="15">
        <v>176.42061508820299</v>
      </c>
      <c r="I403" s="58">
        <v>6.3746608359000007E-2</v>
      </c>
      <c r="J403" s="58">
        <v>0.18781173851999999</v>
      </c>
      <c r="K403" s="58">
        <v>5.5870377697999997E-2</v>
      </c>
      <c r="L403" s="58">
        <v>0.179935507859</v>
      </c>
      <c r="M403" s="17">
        <f t="shared" si="12"/>
        <v>1</v>
      </c>
      <c r="N403" s="17">
        <f t="shared" si="13"/>
        <v>0</v>
      </c>
      <c r="O403" s="59"/>
    </row>
    <row r="404" spans="1:15" ht="13.5" thickBot="1">
      <c r="A404" s="12" t="s">
        <v>169</v>
      </c>
      <c r="B404" s="10">
        <v>17</v>
      </c>
      <c r="C404" s="15">
        <v>44985.1640625</v>
      </c>
      <c r="D404" s="15">
        <v>1336.4</v>
      </c>
      <c r="E404" s="15">
        <v>1334.4</v>
      </c>
      <c r="F404" s="15">
        <v>1045.1924440942801</v>
      </c>
      <c r="G404" s="15">
        <v>1186.7297620921699</v>
      </c>
      <c r="H404" s="15">
        <v>141.53731799788201</v>
      </c>
      <c r="I404" s="58">
        <v>0.105253331862</v>
      </c>
      <c r="J404" s="58">
        <v>0.204787310763</v>
      </c>
      <c r="K404" s="58">
        <v>0.103846862101</v>
      </c>
      <c r="L404" s="58">
        <v>0.20338084100199999</v>
      </c>
      <c r="M404" s="17">
        <f t="shared" si="12"/>
        <v>1</v>
      </c>
      <c r="N404" s="17">
        <f t="shared" si="13"/>
        <v>0</v>
      </c>
      <c r="O404" s="59"/>
    </row>
    <row r="405" spans="1:15" ht="13.5" thickBot="1">
      <c r="A405" s="12" t="s">
        <v>169</v>
      </c>
      <c r="B405" s="10">
        <v>18</v>
      </c>
      <c r="C405" s="15">
        <v>45457.5078125</v>
      </c>
      <c r="D405" s="15">
        <v>1299.3</v>
      </c>
      <c r="E405" s="15">
        <v>1302</v>
      </c>
      <c r="F405" s="15">
        <v>865.43054025295703</v>
      </c>
      <c r="G405" s="15">
        <v>950.50857531817405</v>
      </c>
      <c r="H405" s="15">
        <v>85.078035065216994</v>
      </c>
      <c r="I405" s="58">
        <v>0.24528229583799999</v>
      </c>
      <c r="J405" s="58">
        <v>0.30511213765599998</v>
      </c>
      <c r="K405" s="58">
        <v>0.247181030015</v>
      </c>
      <c r="L405" s="58">
        <v>0.30701087183300002</v>
      </c>
      <c r="M405" s="17">
        <f t="shared" si="12"/>
        <v>1</v>
      </c>
      <c r="N405" s="17">
        <f t="shared" si="13"/>
        <v>0</v>
      </c>
      <c r="O405" s="59"/>
    </row>
    <row r="406" spans="1:15" ht="13.5" thickBot="1">
      <c r="A406" s="12" t="s">
        <v>169</v>
      </c>
      <c r="B406" s="10">
        <v>19</v>
      </c>
      <c r="C406" s="15">
        <v>44759.72265625</v>
      </c>
      <c r="D406" s="15">
        <v>1043.7</v>
      </c>
      <c r="E406" s="15">
        <v>1044.3</v>
      </c>
      <c r="F406" s="15">
        <v>513.98046352205995</v>
      </c>
      <c r="G406" s="15">
        <v>545.03867073406695</v>
      </c>
      <c r="H406" s="15">
        <v>31.058207212007002</v>
      </c>
      <c r="I406" s="58">
        <v>0.35067604027100002</v>
      </c>
      <c r="J406" s="58">
        <v>0.37251725490699999</v>
      </c>
      <c r="K406" s="58">
        <v>0.35109798119899999</v>
      </c>
      <c r="L406" s="58">
        <v>0.37293919583500001</v>
      </c>
      <c r="M406" s="17">
        <f t="shared" si="12"/>
        <v>1</v>
      </c>
      <c r="N406" s="17">
        <f t="shared" si="13"/>
        <v>0</v>
      </c>
      <c r="O406" s="59"/>
    </row>
    <row r="407" spans="1:15" ht="13.5" thickBot="1">
      <c r="A407" s="12" t="s">
        <v>169</v>
      </c>
      <c r="B407" s="10">
        <v>20</v>
      </c>
      <c r="C407" s="15">
        <v>43483.7109375</v>
      </c>
      <c r="D407" s="15">
        <v>219.4</v>
      </c>
      <c r="E407" s="15">
        <v>219.4</v>
      </c>
      <c r="F407" s="15">
        <v>158.86478060908601</v>
      </c>
      <c r="G407" s="15">
        <v>166.759158209438</v>
      </c>
      <c r="H407" s="15">
        <v>7.8943776003509996</v>
      </c>
      <c r="I407" s="58">
        <v>3.7018876083000002E-2</v>
      </c>
      <c r="J407" s="58">
        <v>4.2570477771000002E-2</v>
      </c>
      <c r="K407" s="58">
        <v>3.7018876083000002E-2</v>
      </c>
      <c r="L407" s="58">
        <v>4.2570477771000002E-2</v>
      </c>
      <c r="M407" s="17">
        <f t="shared" si="12"/>
        <v>1</v>
      </c>
      <c r="N407" s="17">
        <f t="shared" si="13"/>
        <v>0</v>
      </c>
      <c r="O407" s="59"/>
    </row>
    <row r="408" spans="1:15" ht="13.5" thickBot="1">
      <c r="A408" s="12" t="s">
        <v>169</v>
      </c>
      <c r="B408" s="10">
        <v>21</v>
      </c>
      <c r="C408" s="15">
        <v>43701.02734375</v>
      </c>
      <c r="D408" s="15">
        <v>10.1</v>
      </c>
      <c r="E408" s="15">
        <v>9.3000000000000007</v>
      </c>
      <c r="F408" s="15">
        <v>6.6157659033230001</v>
      </c>
      <c r="G408" s="15">
        <v>8.1834001581239999</v>
      </c>
      <c r="H408" s="15">
        <v>1.5676342548</v>
      </c>
      <c r="I408" s="58">
        <v>1.3478198599999999E-3</v>
      </c>
      <c r="J408" s="58">
        <v>2.450234948E-3</v>
      </c>
      <c r="K408" s="58">
        <v>7.8523195600000003E-4</v>
      </c>
      <c r="L408" s="58">
        <v>1.8876470439999999E-3</v>
      </c>
      <c r="M408" s="17">
        <f t="shared" si="12"/>
        <v>1</v>
      </c>
      <c r="N408" s="17">
        <f t="shared" si="13"/>
        <v>0</v>
      </c>
      <c r="O408" s="59"/>
    </row>
    <row r="409" spans="1:15" ht="13.5" thickBot="1">
      <c r="A409" s="12" t="s">
        <v>169</v>
      </c>
      <c r="B409" s="10">
        <v>22</v>
      </c>
      <c r="C409" s="15">
        <v>42343.0625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58">
        <v>0</v>
      </c>
      <c r="J409" s="58">
        <v>0</v>
      </c>
      <c r="K409" s="58">
        <v>0</v>
      </c>
      <c r="L409" s="58">
        <v>0</v>
      </c>
      <c r="M409" s="17">
        <f t="shared" si="12"/>
        <v>0</v>
      </c>
      <c r="N409" s="17">
        <f t="shared" si="13"/>
        <v>0</v>
      </c>
      <c r="O409" s="59"/>
    </row>
    <row r="410" spans="1:15" ht="13.5" thickBot="1">
      <c r="A410" s="12" t="s">
        <v>169</v>
      </c>
      <c r="B410" s="10">
        <v>23</v>
      </c>
      <c r="C410" s="15">
        <v>39360.078125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58">
        <v>0</v>
      </c>
      <c r="J410" s="58">
        <v>0</v>
      </c>
      <c r="K410" s="58">
        <v>0</v>
      </c>
      <c r="L410" s="58">
        <v>0</v>
      </c>
      <c r="M410" s="17">
        <f t="shared" si="12"/>
        <v>0</v>
      </c>
      <c r="N410" s="17">
        <f t="shared" si="13"/>
        <v>0</v>
      </c>
      <c r="O410" s="59"/>
    </row>
    <row r="411" spans="1:15" ht="13.5" thickBot="1">
      <c r="A411" s="12" t="s">
        <v>169</v>
      </c>
      <c r="B411" s="10">
        <v>24</v>
      </c>
      <c r="C411" s="15">
        <v>36023.828125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58">
        <v>0</v>
      </c>
      <c r="J411" s="58">
        <v>0</v>
      </c>
      <c r="K411" s="58">
        <v>0</v>
      </c>
      <c r="L411" s="58">
        <v>0</v>
      </c>
      <c r="M411" s="17">
        <f t="shared" si="12"/>
        <v>0</v>
      </c>
      <c r="N411" s="17">
        <f t="shared" si="13"/>
        <v>0</v>
      </c>
      <c r="O411" s="59"/>
    </row>
    <row r="412" spans="1:15" ht="13.5" thickBot="1">
      <c r="A412" s="12" t="s">
        <v>170</v>
      </c>
      <c r="B412" s="10">
        <v>1</v>
      </c>
      <c r="C412" s="15">
        <v>33198.9375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58">
        <v>0</v>
      </c>
      <c r="J412" s="58">
        <v>0</v>
      </c>
      <c r="K412" s="58">
        <v>0</v>
      </c>
      <c r="L412" s="58">
        <v>0</v>
      </c>
      <c r="M412" s="17">
        <f t="shared" si="12"/>
        <v>0</v>
      </c>
      <c r="N412" s="17">
        <f t="shared" si="13"/>
        <v>0</v>
      </c>
      <c r="O412" s="59"/>
    </row>
    <row r="413" spans="1:15" ht="13.5" thickBot="1">
      <c r="A413" s="12" t="s">
        <v>170</v>
      </c>
      <c r="B413" s="10">
        <v>2</v>
      </c>
      <c r="C413" s="15">
        <v>31526.3359375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58">
        <v>0</v>
      </c>
      <c r="J413" s="58">
        <v>0</v>
      </c>
      <c r="K413" s="58">
        <v>0</v>
      </c>
      <c r="L413" s="58">
        <v>0</v>
      </c>
      <c r="M413" s="17">
        <f t="shared" si="12"/>
        <v>0</v>
      </c>
      <c r="N413" s="17">
        <f t="shared" si="13"/>
        <v>0</v>
      </c>
      <c r="O413" s="59"/>
    </row>
    <row r="414" spans="1:15" ht="13.5" thickBot="1">
      <c r="A414" s="12" t="s">
        <v>170</v>
      </c>
      <c r="B414" s="10">
        <v>3</v>
      </c>
      <c r="C414" s="15">
        <v>30415.802734375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58">
        <v>0</v>
      </c>
      <c r="J414" s="58">
        <v>0</v>
      </c>
      <c r="K414" s="58">
        <v>0</v>
      </c>
      <c r="L414" s="58">
        <v>0</v>
      </c>
      <c r="M414" s="17">
        <f t="shared" si="12"/>
        <v>0</v>
      </c>
      <c r="N414" s="17">
        <f t="shared" si="13"/>
        <v>0</v>
      </c>
      <c r="O414" s="59"/>
    </row>
    <row r="415" spans="1:15" ht="13.5" thickBot="1">
      <c r="A415" s="12" t="s">
        <v>170</v>
      </c>
      <c r="B415" s="10">
        <v>4</v>
      </c>
      <c r="C415" s="15">
        <v>29935.5625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58">
        <v>0</v>
      </c>
      <c r="J415" s="58">
        <v>0</v>
      </c>
      <c r="K415" s="58">
        <v>0</v>
      </c>
      <c r="L415" s="58">
        <v>0</v>
      </c>
      <c r="M415" s="17">
        <f t="shared" si="12"/>
        <v>0</v>
      </c>
      <c r="N415" s="17">
        <f t="shared" si="13"/>
        <v>0</v>
      </c>
      <c r="O415" s="59"/>
    </row>
    <row r="416" spans="1:15" ht="13.5" thickBot="1">
      <c r="A416" s="12" t="s">
        <v>170</v>
      </c>
      <c r="B416" s="10">
        <v>5</v>
      </c>
      <c r="C416" s="15">
        <v>30136.9921875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58">
        <v>0</v>
      </c>
      <c r="J416" s="58">
        <v>0</v>
      </c>
      <c r="K416" s="58">
        <v>0</v>
      </c>
      <c r="L416" s="58">
        <v>0</v>
      </c>
      <c r="M416" s="17">
        <f t="shared" si="12"/>
        <v>0</v>
      </c>
      <c r="N416" s="17">
        <f t="shared" si="13"/>
        <v>0</v>
      </c>
      <c r="O416" s="59"/>
    </row>
    <row r="417" spans="1:15" ht="13.5" thickBot="1">
      <c r="A417" s="12" t="s">
        <v>170</v>
      </c>
      <c r="B417" s="10">
        <v>6</v>
      </c>
      <c r="C417" s="15">
        <v>31739.99609375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58">
        <v>0</v>
      </c>
      <c r="J417" s="58">
        <v>0</v>
      </c>
      <c r="K417" s="58">
        <v>0</v>
      </c>
      <c r="L417" s="58">
        <v>0</v>
      </c>
      <c r="M417" s="17">
        <f t="shared" si="12"/>
        <v>0</v>
      </c>
      <c r="N417" s="17">
        <f t="shared" si="13"/>
        <v>0</v>
      </c>
      <c r="O417" s="59"/>
    </row>
    <row r="418" spans="1:15" ht="13.5" thickBot="1">
      <c r="A418" s="12" t="s">
        <v>170</v>
      </c>
      <c r="B418" s="10">
        <v>7</v>
      </c>
      <c r="C418" s="15">
        <v>35025.03515625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58">
        <v>0</v>
      </c>
      <c r="J418" s="58">
        <v>0</v>
      </c>
      <c r="K418" s="58">
        <v>0</v>
      </c>
      <c r="L418" s="58">
        <v>0</v>
      </c>
      <c r="M418" s="17">
        <f t="shared" si="12"/>
        <v>0</v>
      </c>
      <c r="N418" s="17">
        <f t="shared" si="13"/>
        <v>0</v>
      </c>
      <c r="O418" s="59"/>
    </row>
    <row r="419" spans="1:15" ht="13.5" thickBot="1">
      <c r="A419" s="12" t="s">
        <v>170</v>
      </c>
      <c r="B419" s="10">
        <v>8</v>
      </c>
      <c r="C419" s="15">
        <v>35983.1171875</v>
      </c>
      <c r="D419" s="15">
        <v>68</v>
      </c>
      <c r="E419" s="15">
        <v>60.4</v>
      </c>
      <c r="F419" s="15">
        <v>35.765572221127996</v>
      </c>
      <c r="G419" s="15">
        <v>37.049372293780998</v>
      </c>
      <c r="H419" s="15">
        <v>1.2838000726529999</v>
      </c>
      <c r="I419" s="58">
        <v>2.1765560973999998E-2</v>
      </c>
      <c r="J419" s="58">
        <v>2.2668373964999999E-2</v>
      </c>
      <c r="K419" s="58">
        <v>1.6420975883E-2</v>
      </c>
      <c r="L419" s="58">
        <v>1.7323788874000001E-2</v>
      </c>
      <c r="M419" s="17">
        <f t="shared" si="12"/>
        <v>1</v>
      </c>
      <c r="N419" s="17">
        <f t="shared" si="13"/>
        <v>0</v>
      </c>
      <c r="O419" s="59"/>
    </row>
    <row r="420" spans="1:15" ht="13.5" thickBot="1">
      <c r="A420" s="12" t="s">
        <v>170</v>
      </c>
      <c r="B420" s="10">
        <v>9</v>
      </c>
      <c r="C420" s="15">
        <v>36560.4765625</v>
      </c>
      <c r="D420" s="15">
        <v>608.4</v>
      </c>
      <c r="E420" s="15">
        <v>602.4</v>
      </c>
      <c r="F420" s="15">
        <v>358.19371634380099</v>
      </c>
      <c r="G420" s="15">
        <v>424.85469836362</v>
      </c>
      <c r="H420" s="15">
        <v>66.660982019819002</v>
      </c>
      <c r="I420" s="58">
        <v>0.12907545825300001</v>
      </c>
      <c r="J420" s="58">
        <v>0.17595378597399999</v>
      </c>
      <c r="K420" s="58">
        <v>0.12485604896999999</v>
      </c>
      <c r="L420" s="58">
        <v>0.17173437669200001</v>
      </c>
      <c r="M420" s="17">
        <f t="shared" si="12"/>
        <v>1</v>
      </c>
      <c r="N420" s="17">
        <f t="shared" si="13"/>
        <v>0</v>
      </c>
      <c r="O420" s="59"/>
    </row>
    <row r="421" spans="1:15" ht="13.5" thickBot="1">
      <c r="A421" s="12" t="s">
        <v>170</v>
      </c>
      <c r="B421" s="10">
        <v>10</v>
      </c>
      <c r="C421" s="15">
        <v>37528.36328125</v>
      </c>
      <c r="D421" s="15">
        <v>1144.2</v>
      </c>
      <c r="E421" s="15">
        <v>1149.5</v>
      </c>
      <c r="F421" s="15">
        <v>547.48458475809105</v>
      </c>
      <c r="G421" s="15">
        <v>864.69300983471999</v>
      </c>
      <c r="H421" s="15">
        <v>317.208425076629</v>
      </c>
      <c r="I421" s="58">
        <v>0.19655906481300001</v>
      </c>
      <c r="J421" s="58">
        <v>0.41963109370000001</v>
      </c>
      <c r="K421" s="58">
        <v>0.20028620967999999</v>
      </c>
      <c r="L421" s="58">
        <v>0.42335823856600002</v>
      </c>
      <c r="M421" s="17">
        <f t="shared" si="12"/>
        <v>1</v>
      </c>
      <c r="N421" s="17">
        <f t="shared" si="13"/>
        <v>0</v>
      </c>
      <c r="O421" s="59"/>
    </row>
    <row r="422" spans="1:15" ht="13.5" thickBot="1">
      <c r="A422" s="12" t="s">
        <v>170</v>
      </c>
      <c r="B422" s="10">
        <v>11</v>
      </c>
      <c r="C422" s="15">
        <v>38620.55859375</v>
      </c>
      <c r="D422" s="15">
        <v>1252.4000000000001</v>
      </c>
      <c r="E422" s="15">
        <v>1261.4000000000001</v>
      </c>
      <c r="F422" s="15">
        <v>556.406806596808</v>
      </c>
      <c r="G422" s="15">
        <v>998.098261775678</v>
      </c>
      <c r="H422" s="15">
        <v>441.69145517887</v>
      </c>
      <c r="I422" s="58">
        <v>0.17883385247799999</v>
      </c>
      <c r="J422" s="58">
        <v>0.48944669015600001</v>
      </c>
      <c r="K422" s="58">
        <v>0.185162966402</v>
      </c>
      <c r="L422" s="58">
        <v>0.49577580408100003</v>
      </c>
      <c r="M422" s="17">
        <f t="shared" si="12"/>
        <v>1</v>
      </c>
      <c r="N422" s="17">
        <f t="shared" si="13"/>
        <v>0</v>
      </c>
      <c r="O422" s="59"/>
    </row>
    <row r="423" spans="1:15" ht="13.5" thickBot="1">
      <c r="A423" s="12" t="s">
        <v>170</v>
      </c>
      <c r="B423" s="10">
        <v>12</v>
      </c>
      <c r="C423" s="15">
        <v>39650.02734375</v>
      </c>
      <c r="D423" s="15">
        <v>1288.7</v>
      </c>
      <c r="E423" s="15">
        <v>1278.9000000000001</v>
      </c>
      <c r="F423" s="15">
        <v>568.33966754665801</v>
      </c>
      <c r="G423" s="15">
        <v>1007.46144344987</v>
      </c>
      <c r="H423" s="15">
        <v>439.121775903208</v>
      </c>
      <c r="I423" s="58">
        <v>0.19777676269300001</v>
      </c>
      <c r="J423" s="58">
        <v>0.506582512273</v>
      </c>
      <c r="K423" s="58">
        <v>0.19088506086500001</v>
      </c>
      <c r="L423" s="58">
        <v>0.49969081044500002</v>
      </c>
      <c r="M423" s="17">
        <f t="shared" si="12"/>
        <v>1</v>
      </c>
      <c r="N423" s="17">
        <f t="shared" si="13"/>
        <v>0</v>
      </c>
      <c r="O423" s="59"/>
    </row>
    <row r="424" spans="1:15" ht="13.5" thickBot="1">
      <c r="A424" s="12" t="s">
        <v>170</v>
      </c>
      <c r="B424" s="10">
        <v>13</v>
      </c>
      <c r="C424" s="15">
        <v>40624.2578125</v>
      </c>
      <c r="D424" s="15">
        <v>1318.8</v>
      </c>
      <c r="E424" s="15">
        <v>1319.3</v>
      </c>
      <c r="F424" s="15">
        <v>659.17124959926605</v>
      </c>
      <c r="G424" s="15">
        <v>1104.0651700731701</v>
      </c>
      <c r="H424" s="15">
        <v>444.89392047389998</v>
      </c>
      <c r="I424" s="58">
        <v>0.15100902245200001</v>
      </c>
      <c r="J424" s="58">
        <v>0.46387394542900001</v>
      </c>
      <c r="K424" s="58">
        <v>0.15136063989199999</v>
      </c>
      <c r="L424" s="58">
        <v>0.46422556286900002</v>
      </c>
      <c r="M424" s="17">
        <f t="shared" si="12"/>
        <v>1</v>
      </c>
      <c r="N424" s="17">
        <f t="shared" si="13"/>
        <v>0</v>
      </c>
      <c r="O424" s="59"/>
    </row>
    <row r="425" spans="1:15" ht="13.5" thickBot="1">
      <c r="A425" s="12" t="s">
        <v>170</v>
      </c>
      <c r="B425" s="10">
        <v>14</v>
      </c>
      <c r="C425" s="15">
        <v>41645.22265625</v>
      </c>
      <c r="D425" s="15">
        <v>1316.8</v>
      </c>
      <c r="E425" s="15">
        <v>1304</v>
      </c>
      <c r="F425" s="15">
        <v>739.13325864177602</v>
      </c>
      <c r="G425" s="15">
        <v>1101.5905262133299</v>
      </c>
      <c r="H425" s="15">
        <v>362.45726757155302</v>
      </c>
      <c r="I425" s="58">
        <v>0.15134280856999999</v>
      </c>
      <c r="J425" s="58">
        <v>0.40623540179899997</v>
      </c>
      <c r="K425" s="58">
        <v>0.14234140209999999</v>
      </c>
      <c r="L425" s="58">
        <v>0.397233995329</v>
      </c>
      <c r="M425" s="17">
        <f t="shared" si="12"/>
        <v>1</v>
      </c>
      <c r="N425" s="17">
        <f t="shared" si="13"/>
        <v>0</v>
      </c>
      <c r="O425" s="59"/>
    </row>
    <row r="426" spans="1:15" ht="13.5" thickBot="1">
      <c r="A426" s="12" t="s">
        <v>170</v>
      </c>
      <c r="B426" s="10">
        <v>15</v>
      </c>
      <c r="C426" s="15">
        <v>42485.34765625</v>
      </c>
      <c r="D426" s="15">
        <v>1316.2</v>
      </c>
      <c r="E426" s="15">
        <v>1303.7</v>
      </c>
      <c r="F426" s="15">
        <v>1064.0807584840099</v>
      </c>
      <c r="G426" s="15">
        <v>1233.5011248845001</v>
      </c>
      <c r="H426" s="15">
        <v>169.42036640048599</v>
      </c>
      <c r="I426" s="58">
        <v>5.8156733554999999E-2</v>
      </c>
      <c r="J426" s="58">
        <v>0.17729904466599999</v>
      </c>
      <c r="K426" s="58">
        <v>4.9366297549000002E-2</v>
      </c>
      <c r="L426" s="58">
        <v>0.16850860866100001</v>
      </c>
      <c r="M426" s="17">
        <f t="shared" si="12"/>
        <v>1</v>
      </c>
      <c r="N426" s="17">
        <f t="shared" si="13"/>
        <v>0</v>
      </c>
      <c r="O426" s="59"/>
    </row>
    <row r="427" spans="1:15" ht="13.5" thickBot="1">
      <c r="A427" s="12" t="s">
        <v>170</v>
      </c>
      <c r="B427" s="10">
        <v>16</v>
      </c>
      <c r="C427" s="15">
        <v>42809.046875</v>
      </c>
      <c r="D427" s="15">
        <v>1316</v>
      </c>
      <c r="E427" s="15">
        <v>1303.8</v>
      </c>
      <c r="F427" s="15">
        <v>1004.48619469774</v>
      </c>
      <c r="G427" s="15">
        <v>1158.5921759144501</v>
      </c>
      <c r="H427" s="15">
        <v>154.10598121670401</v>
      </c>
      <c r="I427" s="58">
        <v>0.11069467235200001</v>
      </c>
      <c r="J427" s="58">
        <v>0.21906737363000001</v>
      </c>
      <c r="K427" s="58">
        <v>0.102115206811</v>
      </c>
      <c r="L427" s="58">
        <v>0.210487908088</v>
      </c>
      <c r="M427" s="17">
        <f t="shared" si="12"/>
        <v>1</v>
      </c>
      <c r="N427" s="17">
        <f t="shared" si="13"/>
        <v>0</v>
      </c>
      <c r="O427" s="59"/>
    </row>
    <row r="428" spans="1:15" ht="13.5" thickBot="1">
      <c r="A428" s="12" t="s">
        <v>170</v>
      </c>
      <c r="B428" s="10">
        <v>17</v>
      </c>
      <c r="C428" s="15">
        <v>43168.79296875</v>
      </c>
      <c r="D428" s="15">
        <v>1256.9000000000001</v>
      </c>
      <c r="E428" s="15">
        <v>1255.0999999999999</v>
      </c>
      <c r="F428" s="15">
        <v>987.47040655479702</v>
      </c>
      <c r="G428" s="15">
        <v>1149.1081553951899</v>
      </c>
      <c r="H428" s="15">
        <v>161.63774884039401</v>
      </c>
      <c r="I428" s="58">
        <v>7.5802984953999994E-2</v>
      </c>
      <c r="J428" s="58">
        <v>0.18947228793599999</v>
      </c>
      <c r="K428" s="58">
        <v>7.4537162168999999E-2</v>
      </c>
      <c r="L428" s="58">
        <v>0.18820646515100001</v>
      </c>
      <c r="M428" s="17">
        <f t="shared" si="12"/>
        <v>1</v>
      </c>
      <c r="N428" s="17">
        <f t="shared" si="13"/>
        <v>0</v>
      </c>
      <c r="O428" s="59"/>
    </row>
    <row r="429" spans="1:15" ht="13.5" thickBot="1">
      <c r="A429" s="12" t="s">
        <v>170</v>
      </c>
      <c r="B429" s="10">
        <v>18</v>
      </c>
      <c r="C429" s="15">
        <v>43359.30859375</v>
      </c>
      <c r="D429" s="15">
        <v>1239.5999999999999</v>
      </c>
      <c r="E429" s="15">
        <v>1233.2</v>
      </c>
      <c r="F429" s="15">
        <v>941.15459549558705</v>
      </c>
      <c r="G429" s="15">
        <v>1092.5792146886699</v>
      </c>
      <c r="H429" s="15">
        <v>151.42461919308599</v>
      </c>
      <c r="I429" s="58">
        <v>0.103390144382</v>
      </c>
      <c r="J429" s="58">
        <v>0.20987721835699999</v>
      </c>
      <c r="K429" s="58">
        <v>9.8889441147000004E-2</v>
      </c>
      <c r="L429" s="58">
        <v>0.205376515122</v>
      </c>
      <c r="M429" s="17">
        <f t="shared" si="12"/>
        <v>1</v>
      </c>
      <c r="N429" s="17">
        <f t="shared" si="13"/>
        <v>0</v>
      </c>
      <c r="O429" s="59"/>
    </row>
    <row r="430" spans="1:15" ht="13.5" thickBot="1">
      <c r="A430" s="12" t="s">
        <v>170</v>
      </c>
      <c r="B430" s="10">
        <v>19</v>
      </c>
      <c r="C430" s="15">
        <v>42621.55859375</v>
      </c>
      <c r="D430" s="15">
        <v>991.6</v>
      </c>
      <c r="E430" s="15">
        <v>970.3</v>
      </c>
      <c r="F430" s="15">
        <v>677.72792214134699</v>
      </c>
      <c r="G430" s="15">
        <v>764.97180022946702</v>
      </c>
      <c r="H430" s="15">
        <v>87.243878088119004</v>
      </c>
      <c r="I430" s="58">
        <v>0.15937285497199999</v>
      </c>
      <c r="J430" s="58">
        <v>0.22072579314900001</v>
      </c>
      <c r="K430" s="58">
        <v>0.14439395201800001</v>
      </c>
      <c r="L430" s="58">
        <v>0.205746890195</v>
      </c>
      <c r="M430" s="17">
        <f t="shared" si="12"/>
        <v>1</v>
      </c>
      <c r="N430" s="17">
        <f t="shared" si="13"/>
        <v>0</v>
      </c>
      <c r="O430" s="59"/>
    </row>
    <row r="431" spans="1:15" ht="13.5" thickBot="1">
      <c r="A431" s="12" t="s">
        <v>170</v>
      </c>
      <c r="B431" s="10">
        <v>20</v>
      </c>
      <c r="C431" s="15">
        <v>41598.953125</v>
      </c>
      <c r="D431" s="15">
        <v>214.5</v>
      </c>
      <c r="E431" s="15">
        <v>215.6</v>
      </c>
      <c r="F431" s="15">
        <v>215.83984210654501</v>
      </c>
      <c r="G431" s="15">
        <v>231.44021953216199</v>
      </c>
      <c r="H431" s="15">
        <v>15.600377425616999</v>
      </c>
      <c r="I431" s="58">
        <v>1.1912953257E-2</v>
      </c>
      <c r="J431" s="58">
        <v>9.4222370299999996E-4</v>
      </c>
      <c r="K431" s="58">
        <v>1.1139394889000001E-2</v>
      </c>
      <c r="L431" s="58">
        <v>1.6866533499999999E-4</v>
      </c>
      <c r="M431" s="17">
        <f t="shared" si="12"/>
        <v>1</v>
      </c>
      <c r="N431" s="17">
        <f t="shared" si="13"/>
        <v>1</v>
      </c>
      <c r="O431" s="59"/>
    </row>
    <row r="432" spans="1:15" ht="13.5" thickBot="1">
      <c r="A432" s="12" t="s">
        <v>170</v>
      </c>
      <c r="B432" s="10">
        <v>21</v>
      </c>
      <c r="C432" s="15">
        <v>41856.47265625</v>
      </c>
      <c r="D432" s="15">
        <v>10.199999999999999</v>
      </c>
      <c r="E432" s="15">
        <v>8.5</v>
      </c>
      <c r="F432" s="15">
        <v>7.4385592564309997</v>
      </c>
      <c r="G432" s="15">
        <v>8.1838001203469997</v>
      </c>
      <c r="H432" s="15">
        <v>0.745240863915</v>
      </c>
      <c r="I432" s="58">
        <v>1.4178620810000001E-3</v>
      </c>
      <c r="J432" s="58">
        <v>1.9419414509999999E-3</v>
      </c>
      <c r="K432" s="58">
        <v>2.2236278399999999E-4</v>
      </c>
      <c r="L432" s="58">
        <v>7.4644215399999997E-4</v>
      </c>
      <c r="M432" s="17">
        <f t="shared" si="12"/>
        <v>1</v>
      </c>
      <c r="N432" s="17">
        <f t="shared" si="13"/>
        <v>0</v>
      </c>
      <c r="O432" s="59"/>
    </row>
    <row r="433" spans="1:15" ht="13.5" thickBot="1">
      <c r="A433" s="12" t="s">
        <v>170</v>
      </c>
      <c r="B433" s="10">
        <v>22</v>
      </c>
      <c r="C433" s="15">
        <v>40446.328125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58">
        <v>0</v>
      </c>
      <c r="J433" s="58">
        <v>0</v>
      </c>
      <c r="K433" s="58">
        <v>0</v>
      </c>
      <c r="L433" s="58">
        <v>0</v>
      </c>
      <c r="M433" s="17">
        <f t="shared" si="12"/>
        <v>0</v>
      </c>
      <c r="N433" s="17">
        <f t="shared" si="13"/>
        <v>0</v>
      </c>
      <c r="O433" s="59"/>
    </row>
    <row r="434" spans="1:15" ht="13.5" thickBot="1">
      <c r="A434" s="12" t="s">
        <v>170</v>
      </c>
      <c r="B434" s="10">
        <v>23</v>
      </c>
      <c r="C434" s="15">
        <v>37294.9140625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58">
        <v>0</v>
      </c>
      <c r="J434" s="58">
        <v>0</v>
      </c>
      <c r="K434" s="58">
        <v>0</v>
      </c>
      <c r="L434" s="58">
        <v>0</v>
      </c>
      <c r="M434" s="17">
        <f t="shared" si="12"/>
        <v>0</v>
      </c>
      <c r="N434" s="17">
        <f t="shared" si="13"/>
        <v>0</v>
      </c>
      <c r="O434" s="59"/>
    </row>
    <row r="435" spans="1:15" ht="13.5" thickBot="1">
      <c r="A435" s="12" t="s">
        <v>170</v>
      </c>
      <c r="B435" s="10">
        <v>24</v>
      </c>
      <c r="C435" s="15">
        <v>33963.70703125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58">
        <v>0</v>
      </c>
      <c r="J435" s="58">
        <v>0</v>
      </c>
      <c r="K435" s="58">
        <v>0</v>
      </c>
      <c r="L435" s="58">
        <v>0</v>
      </c>
      <c r="M435" s="17">
        <f t="shared" si="12"/>
        <v>0</v>
      </c>
      <c r="N435" s="17">
        <f t="shared" si="13"/>
        <v>0</v>
      </c>
      <c r="O435" s="59"/>
    </row>
    <row r="436" spans="1:15" ht="13.5" thickBot="1">
      <c r="A436" s="12" t="s">
        <v>171</v>
      </c>
      <c r="B436" s="10">
        <v>1</v>
      </c>
      <c r="C436" s="15">
        <v>31475.646484375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58">
        <v>0</v>
      </c>
      <c r="J436" s="58">
        <v>0</v>
      </c>
      <c r="K436" s="58">
        <v>0</v>
      </c>
      <c r="L436" s="58">
        <v>0</v>
      </c>
      <c r="M436" s="17">
        <f t="shared" si="12"/>
        <v>0</v>
      </c>
      <c r="N436" s="17">
        <f t="shared" si="13"/>
        <v>0</v>
      </c>
      <c r="O436" s="59"/>
    </row>
    <row r="437" spans="1:15" ht="13.5" thickBot="1">
      <c r="A437" s="12" t="s">
        <v>171</v>
      </c>
      <c r="B437" s="10">
        <v>2</v>
      </c>
      <c r="C437" s="15">
        <v>29914.25390625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58">
        <v>0</v>
      </c>
      <c r="J437" s="58">
        <v>0</v>
      </c>
      <c r="K437" s="58">
        <v>0</v>
      </c>
      <c r="L437" s="58">
        <v>0</v>
      </c>
      <c r="M437" s="17">
        <f t="shared" si="12"/>
        <v>0</v>
      </c>
      <c r="N437" s="17">
        <f t="shared" si="13"/>
        <v>0</v>
      </c>
      <c r="O437" s="59"/>
    </row>
    <row r="438" spans="1:15" ht="13.5" thickBot="1">
      <c r="A438" s="12" t="s">
        <v>171</v>
      </c>
      <c r="B438" s="10">
        <v>3</v>
      </c>
      <c r="C438" s="15">
        <v>28925.404296875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58">
        <v>0</v>
      </c>
      <c r="J438" s="58">
        <v>0</v>
      </c>
      <c r="K438" s="58">
        <v>0</v>
      </c>
      <c r="L438" s="58">
        <v>0</v>
      </c>
      <c r="M438" s="17">
        <f t="shared" si="12"/>
        <v>0</v>
      </c>
      <c r="N438" s="17">
        <f t="shared" si="13"/>
        <v>0</v>
      </c>
      <c r="O438" s="59"/>
    </row>
    <row r="439" spans="1:15" ht="13.5" thickBot="1">
      <c r="A439" s="12" t="s">
        <v>171</v>
      </c>
      <c r="B439" s="10">
        <v>4</v>
      </c>
      <c r="C439" s="15">
        <v>28506.15625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58">
        <v>0</v>
      </c>
      <c r="J439" s="58">
        <v>0</v>
      </c>
      <c r="K439" s="58">
        <v>0</v>
      </c>
      <c r="L439" s="58">
        <v>0</v>
      </c>
      <c r="M439" s="17">
        <f t="shared" si="12"/>
        <v>0</v>
      </c>
      <c r="N439" s="17">
        <f t="shared" si="13"/>
        <v>0</v>
      </c>
      <c r="O439" s="59"/>
    </row>
    <row r="440" spans="1:15" ht="13.5" thickBot="1">
      <c r="A440" s="12" t="s">
        <v>171</v>
      </c>
      <c r="B440" s="10">
        <v>5</v>
      </c>
      <c r="C440" s="15">
        <v>28823.732421875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58">
        <v>0</v>
      </c>
      <c r="J440" s="58">
        <v>0</v>
      </c>
      <c r="K440" s="58">
        <v>0</v>
      </c>
      <c r="L440" s="58">
        <v>0</v>
      </c>
      <c r="M440" s="17">
        <f t="shared" si="12"/>
        <v>0</v>
      </c>
      <c r="N440" s="17">
        <f t="shared" si="13"/>
        <v>0</v>
      </c>
      <c r="O440" s="59"/>
    </row>
    <row r="441" spans="1:15" ht="13.5" thickBot="1">
      <c r="A441" s="12" t="s">
        <v>171</v>
      </c>
      <c r="B441" s="10">
        <v>6</v>
      </c>
      <c r="C441" s="15">
        <v>30492.05859375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58">
        <v>0</v>
      </c>
      <c r="J441" s="58">
        <v>0</v>
      </c>
      <c r="K441" s="58">
        <v>0</v>
      </c>
      <c r="L441" s="58">
        <v>0</v>
      </c>
      <c r="M441" s="17">
        <f t="shared" si="12"/>
        <v>0</v>
      </c>
      <c r="N441" s="17">
        <f t="shared" si="13"/>
        <v>0</v>
      </c>
      <c r="O441" s="59"/>
    </row>
    <row r="442" spans="1:15" ht="13.5" thickBot="1">
      <c r="A442" s="12" t="s">
        <v>171</v>
      </c>
      <c r="B442" s="10">
        <v>7</v>
      </c>
      <c r="C442" s="15">
        <v>33910.6328125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58">
        <v>0</v>
      </c>
      <c r="J442" s="58">
        <v>0</v>
      </c>
      <c r="K442" s="58">
        <v>0</v>
      </c>
      <c r="L442" s="58">
        <v>0</v>
      </c>
      <c r="M442" s="17">
        <f t="shared" si="12"/>
        <v>0</v>
      </c>
      <c r="N442" s="17">
        <f t="shared" si="13"/>
        <v>0</v>
      </c>
      <c r="O442" s="59"/>
    </row>
    <row r="443" spans="1:15" ht="13.5" thickBot="1">
      <c r="A443" s="12" t="s">
        <v>171</v>
      </c>
      <c r="B443" s="10">
        <v>8</v>
      </c>
      <c r="C443" s="15">
        <v>34917.73828125</v>
      </c>
      <c r="D443" s="15">
        <v>41.3</v>
      </c>
      <c r="E443" s="15">
        <v>34.299999999999997</v>
      </c>
      <c r="F443" s="15">
        <v>22.146577907822</v>
      </c>
      <c r="G443" s="15">
        <v>22.146577907822</v>
      </c>
      <c r="H443" s="15">
        <v>0</v>
      </c>
      <c r="I443" s="58">
        <v>1.3469354495E-2</v>
      </c>
      <c r="J443" s="58">
        <v>1.3469354495E-2</v>
      </c>
      <c r="K443" s="58">
        <v>8.5467103319999994E-3</v>
      </c>
      <c r="L443" s="58">
        <v>8.5467103319999994E-3</v>
      </c>
      <c r="M443" s="17">
        <f t="shared" si="12"/>
        <v>1</v>
      </c>
      <c r="N443" s="17">
        <f t="shared" si="13"/>
        <v>0</v>
      </c>
      <c r="O443" s="59"/>
    </row>
    <row r="444" spans="1:15" ht="13.5" thickBot="1">
      <c r="A444" s="12" t="s">
        <v>171</v>
      </c>
      <c r="B444" s="10">
        <v>9</v>
      </c>
      <c r="C444" s="15">
        <v>35091.0859375</v>
      </c>
      <c r="D444" s="15">
        <v>286.39999999999998</v>
      </c>
      <c r="E444" s="15">
        <v>321.3</v>
      </c>
      <c r="F444" s="15">
        <v>213.592555442237</v>
      </c>
      <c r="G444" s="15">
        <v>215.86641091398101</v>
      </c>
      <c r="H444" s="15">
        <v>2.273855471743</v>
      </c>
      <c r="I444" s="58">
        <v>4.9601680087999998E-2</v>
      </c>
      <c r="J444" s="58">
        <v>5.1200734568999998E-2</v>
      </c>
      <c r="K444" s="58">
        <v>7.4144577416000002E-2</v>
      </c>
      <c r="L444" s="58">
        <v>7.5743631896999994E-2</v>
      </c>
      <c r="M444" s="17">
        <f t="shared" si="12"/>
        <v>1</v>
      </c>
      <c r="N444" s="17">
        <f t="shared" si="13"/>
        <v>0</v>
      </c>
      <c r="O444" s="59"/>
    </row>
    <row r="445" spans="1:15" ht="13.5" thickBot="1">
      <c r="A445" s="12" t="s">
        <v>171</v>
      </c>
      <c r="B445" s="10">
        <v>10</v>
      </c>
      <c r="C445" s="15">
        <v>35596.21484375</v>
      </c>
      <c r="D445" s="15">
        <v>640.20000000000005</v>
      </c>
      <c r="E445" s="15">
        <v>635.6</v>
      </c>
      <c r="F445" s="15">
        <v>536.96328839288799</v>
      </c>
      <c r="G445" s="15">
        <v>541.92132610519695</v>
      </c>
      <c r="H445" s="15">
        <v>4.9580377123090003</v>
      </c>
      <c r="I445" s="58">
        <v>6.9112991486999995E-2</v>
      </c>
      <c r="J445" s="58">
        <v>7.2599656545000002E-2</v>
      </c>
      <c r="K445" s="58">
        <v>6.5878111037000003E-2</v>
      </c>
      <c r="L445" s="58">
        <v>6.9364776094999997E-2</v>
      </c>
      <c r="M445" s="17">
        <f t="shared" si="12"/>
        <v>1</v>
      </c>
      <c r="N445" s="17">
        <f t="shared" si="13"/>
        <v>0</v>
      </c>
      <c r="O445" s="59"/>
    </row>
    <row r="446" spans="1:15" ht="13.5" thickBot="1">
      <c r="A446" s="12" t="s">
        <v>171</v>
      </c>
      <c r="B446" s="10">
        <v>11</v>
      </c>
      <c r="C446" s="15">
        <v>36166.63671875</v>
      </c>
      <c r="D446" s="15">
        <v>932.5</v>
      </c>
      <c r="E446" s="15">
        <v>890.5</v>
      </c>
      <c r="F446" s="15">
        <v>901.35520564542503</v>
      </c>
      <c r="G446" s="15">
        <v>948.63800645589902</v>
      </c>
      <c r="H446" s="15">
        <v>47.282800810472999</v>
      </c>
      <c r="I446" s="58">
        <v>1.1348809039999999E-2</v>
      </c>
      <c r="J446" s="58">
        <v>2.1902105734000001E-2</v>
      </c>
      <c r="K446" s="58">
        <v>4.0884674018999999E-2</v>
      </c>
      <c r="L446" s="58">
        <v>7.6337592440000003E-3</v>
      </c>
      <c r="M446" s="17">
        <f t="shared" si="12"/>
        <v>1</v>
      </c>
      <c r="N446" s="17">
        <f t="shared" si="13"/>
        <v>1</v>
      </c>
      <c r="O446" s="59"/>
    </row>
    <row r="447" spans="1:15" ht="13.5" thickBot="1">
      <c r="A447" s="12" t="s">
        <v>171</v>
      </c>
      <c r="B447" s="10">
        <v>12</v>
      </c>
      <c r="C447" s="15">
        <v>36538.9921875</v>
      </c>
      <c r="D447" s="15">
        <v>1064.3</v>
      </c>
      <c r="E447" s="15">
        <v>1059.9000000000001</v>
      </c>
      <c r="F447" s="15">
        <v>980.20425008263203</v>
      </c>
      <c r="G447" s="15">
        <v>1080.99291267183</v>
      </c>
      <c r="H447" s="15">
        <v>100.78866258919901</v>
      </c>
      <c r="I447" s="58">
        <v>1.1739038447E-2</v>
      </c>
      <c r="J447" s="58">
        <v>5.9139064638999997E-2</v>
      </c>
      <c r="K447" s="58">
        <v>1.4833271921000001E-2</v>
      </c>
      <c r="L447" s="58">
        <v>5.6044831165000003E-2</v>
      </c>
      <c r="M447" s="17">
        <f t="shared" si="12"/>
        <v>1</v>
      </c>
      <c r="N447" s="17">
        <f t="shared" si="13"/>
        <v>1</v>
      </c>
      <c r="O447" s="59"/>
    </row>
    <row r="448" spans="1:15" ht="13.5" thickBot="1">
      <c r="A448" s="12" t="s">
        <v>171</v>
      </c>
      <c r="B448" s="10">
        <v>13</v>
      </c>
      <c r="C448" s="15">
        <v>36897.84375</v>
      </c>
      <c r="D448" s="15">
        <v>1113.3</v>
      </c>
      <c r="E448" s="15">
        <v>1106.0999999999999</v>
      </c>
      <c r="F448" s="15">
        <v>999.45471650545096</v>
      </c>
      <c r="G448" s="15">
        <v>1123.4188960382701</v>
      </c>
      <c r="H448" s="15">
        <v>123.964179532816</v>
      </c>
      <c r="I448" s="58">
        <v>7.1159606449999998E-3</v>
      </c>
      <c r="J448" s="58">
        <v>8.0059974327999994E-2</v>
      </c>
      <c r="K448" s="58">
        <v>1.2179251784000001E-2</v>
      </c>
      <c r="L448" s="58">
        <v>7.4996683187999999E-2</v>
      </c>
      <c r="M448" s="17">
        <f t="shared" si="12"/>
        <v>1</v>
      </c>
      <c r="N448" s="17">
        <f t="shared" si="13"/>
        <v>1</v>
      </c>
      <c r="O448" s="59"/>
    </row>
    <row r="449" spans="1:15" ht="13.5" thickBot="1">
      <c r="A449" s="12" t="s">
        <v>171</v>
      </c>
      <c r="B449" s="10">
        <v>14</v>
      </c>
      <c r="C449" s="15">
        <v>37599.30078125</v>
      </c>
      <c r="D449" s="15">
        <v>1190.2</v>
      </c>
      <c r="E449" s="15">
        <v>1179.4000000000001</v>
      </c>
      <c r="F449" s="15">
        <v>1009.702667101</v>
      </c>
      <c r="G449" s="15">
        <v>1152.10837560866</v>
      </c>
      <c r="H449" s="15">
        <v>142.40570850765499</v>
      </c>
      <c r="I449" s="58">
        <v>2.6787358923999999E-2</v>
      </c>
      <c r="J449" s="58">
        <v>0.12693202032199999</v>
      </c>
      <c r="K449" s="58">
        <v>1.9192422216E-2</v>
      </c>
      <c r="L449" s="58">
        <v>0.11933708361299999</v>
      </c>
      <c r="M449" s="17">
        <f t="shared" si="12"/>
        <v>1</v>
      </c>
      <c r="N449" s="17">
        <f t="shared" si="13"/>
        <v>0</v>
      </c>
      <c r="O449" s="59"/>
    </row>
    <row r="450" spans="1:15" ht="13.5" thickBot="1">
      <c r="A450" s="12" t="s">
        <v>171</v>
      </c>
      <c r="B450" s="10">
        <v>15</v>
      </c>
      <c r="C450" s="15">
        <v>38333.6328125</v>
      </c>
      <c r="D450" s="15">
        <v>1193</v>
      </c>
      <c r="E450" s="15">
        <v>1188.7</v>
      </c>
      <c r="F450" s="15">
        <v>979.39231317868598</v>
      </c>
      <c r="G450" s="15">
        <v>1142.6613248210499</v>
      </c>
      <c r="H450" s="15">
        <v>163.26901164236199</v>
      </c>
      <c r="I450" s="58">
        <v>3.5399912221000002E-2</v>
      </c>
      <c r="J450" s="58">
        <v>0.15021637610499999</v>
      </c>
      <c r="K450" s="58">
        <v>3.2376002235E-2</v>
      </c>
      <c r="L450" s="58">
        <v>0.147192466119</v>
      </c>
      <c r="M450" s="17">
        <f t="shared" si="12"/>
        <v>1</v>
      </c>
      <c r="N450" s="17">
        <f t="shared" si="13"/>
        <v>0</v>
      </c>
      <c r="O450" s="59"/>
    </row>
    <row r="451" spans="1:15" ht="13.5" thickBot="1">
      <c r="A451" s="12" t="s">
        <v>171</v>
      </c>
      <c r="B451" s="10">
        <v>16</v>
      </c>
      <c r="C451" s="15">
        <v>38961.5390625</v>
      </c>
      <c r="D451" s="15">
        <v>1180.5</v>
      </c>
      <c r="E451" s="15">
        <v>1171.5</v>
      </c>
      <c r="F451" s="15">
        <v>949.35776125408802</v>
      </c>
      <c r="G451" s="15">
        <v>1087.8139599577601</v>
      </c>
      <c r="H451" s="15">
        <v>138.45619870367099</v>
      </c>
      <c r="I451" s="58">
        <v>6.5180056287999999E-2</v>
      </c>
      <c r="J451" s="58">
        <v>0.16254728463099999</v>
      </c>
      <c r="K451" s="58">
        <v>5.8850942364E-2</v>
      </c>
      <c r="L451" s="58">
        <v>0.156218170707</v>
      </c>
      <c r="M451" s="17">
        <f t="shared" si="12"/>
        <v>1</v>
      </c>
      <c r="N451" s="17">
        <f t="shared" si="13"/>
        <v>0</v>
      </c>
      <c r="O451" s="59"/>
    </row>
    <row r="452" spans="1:15" ht="13.5" thickBot="1">
      <c r="A452" s="12" t="s">
        <v>171</v>
      </c>
      <c r="B452" s="10">
        <v>17</v>
      </c>
      <c r="C452" s="15">
        <v>39663.09765625</v>
      </c>
      <c r="D452" s="15">
        <v>1165.0999999999999</v>
      </c>
      <c r="E452" s="15">
        <v>1093.4000000000001</v>
      </c>
      <c r="F452" s="15">
        <v>902.620585146812</v>
      </c>
      <c r="G452" s="15">
        <v>1046.65234306812</v>
      </c>
      <c r="H452" s="15">
        <v>144.031757921311</v>
      </c>
      <c r="I452" s="58">
        <v>8.3296523861999996E-2</v>
      </c>
      <c r="J452" s="58">
        <v>0.18458467992399999</v>
      </c>
      <c r="K452" s="58">
        <v>3.2874582933000003E-2</v>
      </c>
      <c r="L452" s="58">
        <v>0.13416273899600001</v>
      </c>
      <c r="M452" s="17">
        <f t="shared" si="12"/>
        <v>1</v>
      </c>
      <c r="N452" s="17">
        <f t="shared" si="13"/>
        <v>0</v>
      </c>
      <c r="O452" s="59"/>
    </row>
    <row r="453" spans="1:15" ht="13.5" thickBot="1">
      <c r="A453" s="12" t="s">
        <v>171</v>
      </c>
      <c r="B453" s="10">
        <v>18</v>
      </c>
      <c r="C453" s="15">
        <v>39836.91015625</v>
      </c>
      <c r="D453" s="15">
        <v>1104.5999999999999</v>
      </c>
      <c r="E453" s="15">
        <v>1096.2</v>
      </c>
      <c r="F453" s="15">
        <v>993.85061891871203</v>
      </c>
      <c r="G453" s="15">
        <v>1162.7807609910401</v>
      </c>
      <c r="H453" s="15">
        <v>168.93014207233199</v>
      </c>
      <c r="I453" s="58">
        <v>4.0914740499999998E-2</v>
      </c>
      <c r="J453" s="58">
        <v>7.7882827764000004E-2</v>
      </c>
      <c r="K453" s="58">
        <v>4.6821913494999999E-2</v>
      </c>
      <c r="L453" s="58">
        <v>7.1975654767999997E-2</v>
      </c>
      <c r="M453" s="17">
        <f t="shared" ref="M453:M516" si="14">IF(F453&gt;5,1,0)</f>
        <v>1</v>
      </c>
      <c r="N453" s="17">
        <f t="shared" ref="N453:N516" si="15">IF(G453&gt;E453,1,0)</f>
        <v>1</v>
      </c>
      <c r="O453" s="59"/>
    </row>
    <row r="454" spans="1:15" ht="13.5" thickBot="1">
      <c r="A454" s="12" t="s">
        <v>171</v>
      </c>
      <c r="B454" s="10">
        <v>19</v>
      </c>
      <c r="C454" s="15">
        <v>39356.89453125</v>
      </c>
      <c r="D454" s="15">
        <v>830.5</v>
      </c>
      <c r="E454" s="15">
        <v>831.9</v>
      </c>
      <c r="F454" s="15">
        <v>799.87836656203694</v>
      </c>
      <c r="G454" s="15">
        <v>919.49595091594597</v>
      </c>
      <c r="H454" s="15">
        <v>119.617584353909</v>
      </c>
      <c r="I454" s="58">
        <v>6.2585056902000002E-2</v>
      </c>
      <c r="J454" s="58">
        <v>2.1534200728999999E-2</v>
      </c>
      <c r="K454" s="58">
        <v>6.160052807E-2</v>
      </c>
      <c r="L454" s="58">
        <v>2.2518729562E-2</v>
      </c>
      <c r="M454" s="17">
        <f t="shared" si="14"/>
        <v>1</v>
      </c>
      <c r="N454" s="17">
        <f t="shared" si="15"/>
        <v>1</v>
      </c>
      <c r="O454" s="59"/>
    </row>
    <row r="455" spans="1:15" ht="13.5" thickBot="1">
      <c r="A455" s="12" t="s">
        <v>171</v>
      </c>
      <c r="B455" s="10">
        <v>20</v>
      </c>
      <c r="C455" s="15">
        <v>38534.6796875</v>
      </c>
      <c r="D455" s="15">
        <v>212.6</v>
      </c>
      <c r="E455" s="15">
        <v>203.5</v>
      </c>
      <c r="F455" s="15">
        <v>209.97335820995099</v>
      </c>
      <c r="G455" s="15">
        <v>212.687896846017</v>
      </c>
      <c r="H455" s="15">
        <v>2.714538636066</v>
      </c>
      <c r="I455" s="58">
        <v>6.1812128000928294E-5</v>
      </c>
      <c r="J455" s="58">
        <v>1.847146125E-3</v>
      </c>
      <c r="K455" s="58">
        <v>6.4612495400000001E-3</v>
      </c>
      <c r="L455" s="58">
        <v>4.5522912859999997E-3</v>
      </c>
      <c r="M455" s="17">
        <f t="shared" si="14"/>
        <v>1</v>
      </c>
      <c r="N455" s="17">
        <f t="shared" si="15"/>
        <v>1</v>
      </c>
      <c r="O455" s="59"/>
    </row>
    <row r="456" spans="1:15" ht="13.5" thickBot="1">
      <c r="A456" s="12" t="s">
        <v>171</v>
      </c>
      <c r="B456" s="10">
        <v>21</v>
      </c>
      <c r="C456" s="15">
        <v>39056.046875</v>
      </c>
      <c r="D456" s="15">
        <v>10.7</v>
      </c>
      <c r="E456" s="15">
        <v>9</v>
      </c>
      <c r="F456" s="15">
        <v>5.0992972884840002</v>
      </c>
      <c r="G456" s="15">
        <v>5.0992972884840002</v>
      </c>
      <c r="H456" s="15">
        <v>0</v>
      </c>
      <c r="I456" s="58">
        <v>3.9386095010000002E-3</v>
      </c>
      <c r="J456" s="58">
        <v>3.9386095010000002E-3</v>
      </c>
      <c r="K456" s="58">
        <v>2.743110205E-3</v>
      </c>
      <c r="L456" s="58">
        <v>2.743110205E-3</v>
      </c>
      <c r="M456" s="17">
        <f t="shared" si="14"/>
        <v>1</v>
      </c>
      <c r="N456" s="17">
        <f t="shared" si="15"/>
        <v>0</v>
      </c>
      <c r="O456" s="59"/>
    </row>
    <row r="457" spans="1:15" ht="13.5" thickBot="1">
      <c r="A457" s="12" t="s">
        <v>171</v>
      </c>
      <c r="B457" s="10">
        <v>22</v>
      </c>
      <c r="C457" s="15">
        <v>37958.82421875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58">
        <v>0</v>
      </c>
      <c r="J457" s="58">
        <v>0</v>
      </c>
      <c r="K457" s="58">
        <v>0</v>
      </c>
      <c r="L457" s="58">
        <v>0</v>
      </c>
      <c r="M457" s="17">
        <f t="shared" si="14"/>
        <v>0</v>
      </c>
      <c r="N457" s="17">
        <f t="shared" si="15"/>
        <v>0</v>
      </c>
      <c r="O457" s="59"/>
    </row>
    <row r="458" spans="1:15" ht="13.5" thickBot="1">
      <c r="A458" s="12" t="s">
        <v>171</v>
      </c>
      <c r="B458" s="10">
        <v>23</v>
      </c>
      <c r="C458" s="15">
        <v>35228.61328125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58">
        <v>0</v>
      </c>
      <c r="J458" s="58">
        <v>0</v>
      </c>
      <c r="K458" s="58">
        <v>0</v>
      </c>
      <c r="L458" s="58">
        <v>0</v>
      </c>
      <c r="M458" s="17">
        <f t="shared" si="14"/>
        <v>0</v>
      </c>
      <c r="N458" s="17">
        <f t="shared" si="15"/>
        <v>0</v>
      </c>
      <c r="O458" s="59"/>
    </row>
    <row r="459" spans="1:15" ht="13.5" thickBot="1">
      <c r="A459" s="12" t="s">
        <v>171</v>
      </c>
      <c r="B459" s="10">
        <v>24</v>
      </c>
      <c r="C459" s="15">
        <v>32250.736328125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58">
        <v>0</v>
      </c>
      <c r="J459" s="58">
        <v>0</v>
      </c>
      <c r="K459" s="58">
        <v>0</v>
      </c>
      <c r="L459" s="58">
        <v>0</v>
      </c>
      <c r="M459" s="17">
        <f t="shared" si="14"/>
        <v>0</v>
      </c>
      <c r="N459" s="17">
        <f t="shared" si="15"/>
        <v>0</v>
      </c>
      <c r="O459" s="59"/>
    </row>
    <row r="460" spans="1:15" ht="13.5" thickBot="1">
      <c r="A460" s="12" t="s">
        <v>172</v>
      </c>
      <c r="B460" s="10">
        <v>1</v>
      </c>
      <c r="C460" s="15">
        <v>29990.228515625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58">
        <v>0</v>
      </c>
      <c r="J460" s="58">
        <v>0</v>
      </c>
      <c r="K460" s="58">
        <v>0</v>
      </c>
      <c r="L460" s="58">
        <v>0</v>
      </c>
      <c r="M460" s="17">
        <f t="shared" si="14"/>
        <v>0</v>
      </c>
      <c r="N460" s="17">
        <f t="shared" si="15"/>
        <v>0</v>
      </c>
      <c r="O460" s="59"/>
    </row>
    <row r="461" spans="1:15" ht="13.5" thickBot="1">
      <c r="A461" s="12" t="s">
        <v>172</v>
      </c>
      <c r="B461" s="10">
        <v>2</v>
      </c>
      <c r="C461" s="15">
        <v>28807.34765625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58">
        <v>0</v>
      </c>
      <c r="J461" s="58">
        <v>0</v>
      </c>
      <c r="K461" s="58">
        <v>0</v>
      </c>
      <c r="L461" s="58">
        <v>0</v>
      </c>
      <c r="M461" s="17">
        <f t="shared" si="14"/>
        <v>0</v>
      </c>
      <c r="N461" s="17">
        <f t="shared" si="15"/>
        <v>0</v>
      </c>
      <c r="O461" s="59"/>
    </row>
    <row r="462" spans="1:15" ht="13.5" thickBot="1">
      <c r="A462" s="12" t="s">
        <v>172</v>
      </c>
      <c r="B462" s="10">
        <v>3</v>
      </c>
      <c r="C462" s="15">
        <v>28147.27734375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58">
        <v>0</v>
      </c>
      <c r="J462" s="58">
        <v>0</v>
      </c>
      <c r="K462" s="58">
        <v>0</v>
      </c>
      <c r="L462" s="58">
        <v>0</v>
      </c>
      <c r="M462" s="17">
        <f t="shared" si="14"/>
        <v>0</v>
      </c>
      <c r="N462" s="17">
        <f t="shared" si="15"/>
        <v>0</v>
      </c>
      <c r="O462" s="59"/>
    </row>
    <row r="463" spans="1:15" ht="13.5" thickBot="1">
      <c r="A463" s="12" t="s">
        <v>172</v>
      </c>
      <c r="B463" s="10">
        <v>4</v>
      </c>
      <c r="C463" s="15">
        <v>27933.982421875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58">
        <v>0</v>
      </c>
      <c r="J463" s="58">
        <v>0</v>
      </c>
      <c r="K463" s="58">
        <v>0</v>
      </c>
      <c r="L463" s="58">
        <v>0</v>
      </c>
      <c r="M463" s="17">
        <f t="shared" si="14"/>
        <v>0</v>
      </c>
      <c r="N463" s="17">
        <f t="shared" si="15"/>
        <v>0</v>
      </c>
      <c r="O463" s="59"/>
    </row>
    <row r="464" spans="1:15" ht="13.5" thickBot="1">
      <c r="A464" s="12" t="s">
        <v>172</v>
      </c>
      <c r="B464" s="10">
        <v>5</v>
      </c>
      <c r="C464" s="15">
        <v>28426.5625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58">
        <v>0</v>
      </c>
      <c r="J464" s="58">
        <v>0</v>
      </c>
      <c r="K464" s="58">
        <v>0</v>
      </c>
      <c r="L464" s="58">
        <v>0</v>
      </c>
      <c r="M464" s="17">
        <f t="shared" si="14"/>
        <v>0</v>
      </c>
      <c r="N464" s="17">
        <f t="shared" si="15"/>
        <v>0</v>
      </c>
      <c r="O464" s="59"/>
    </row>
    <row r="465" spans="1:15" ht="13.5" thickBot="1">
      <c r="A465" s="12" t="s">
        <v>172</v>
      </c>
      <c r="B465" s="10">
        <v>6</v>
      </c>
      <c r="C465" s="15">
        <v>30300.498046875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58">
        <v>0</v>
      </c>
      <c r="J465" s="58">
        <v>0</v>
      </c>
      <c r="K465" s="58">
        <v>0</v>
      </c>
      <c r="L465" s="58">
        <v>0</v>
      </c>
      <c r="M465" s="17">
        <f t="shared" si="14"/>
        <v>0</v>
      </c>
      <c r="N465" s="17">
        <f t="shared" si="15"/>
        <v>0</v>
      </c>
      <c r="O465" s="59"/>
    </row>
    <row r="466" spans="1:15" ht="13.5" thickBot="1">
      <c r="A466" s="12" t="s">
        <v>172</v>
      </c>
      <c r="B466" s="10">
        <v>7</v>
      </c>
      <c r="C466" s="15">
        <v>33672.44140625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58">
        <v>0</v>
      </c>
      <c r="J466" s="58">
        <v>0</v>
      </c>
      <c r="K466" s="58">
        <v>0</v>
      </c>
      <c r="L466" s="58">
        <v>0</v>
      </c>
      <c r="M466" s="17">
        <f t="shared" si="14"/>
        <v>0</v>
      </c>
      <c r="N466" s="17">
        <f t="shared" si="15"/>
        <v>0</v>
      </c>
      <c r="O466" s="59"/>
    </row>
    <row r="467" spans="1:15" ht="13.5" thickBot="1">
      <c r="A467" s="12" t="s">
        <v>172</v>
      </c>
      <c r="B467" s="10">
        <v>8</v>
      </c>
      <c r="C467" s="15">
        <v>34918.92578125</v>
      </c>
      <c r="D467" s="15">
        <v>51.8</v>
      </c>
      <c r="E467" s="15">
        <v>45.1</v>
      </c>
      <c r="F467" s="15">
        <v>35.628710198344002</v>
      </c>
      <c r="G467" s="15">
        <v>35.637709923551</v>
      </c>
      <c r="H467" s="15">
        <v>8.9997252070000006E-3</v>
      </c>
      <c r="I467" s="58">
        <v>1.1365886129E-2</v>
      </c>
      <c r="J467" s="58">
        <v>1.137221505E-2</v>
      </c>
      <c r="K467" s="58">
        <v>6.6542124299999996E-3</v>
      </c>
      <c r="L467" s="58">
        <v>6.6605413509999998E-3</v>
      </c>
      <c r="M467" s="17">
        <f t="shared" si="14"/>
        <v>1</v>
      </c>
      <c r="N467" s="17">
        <f t="shared" si="15"/>
        <v>0</v>
      </c>
      <c r="O467" s="59"/>
    </row>
    <row r="468" spans="1:15" ht="13.5" thickBot="1">
      <c r="A468" s="12" t="s">
        <v>172</v>
      </c>
      <c r="B468" s="10">
        <v>9</v>
      </c>
      <c r="C468" s="15">
        <v>35207.05078125</v>
      </c>
      <c r="D468" s="15">
        <v>409.1</v>
      </c>
      <c r="E468" s="15">
        <v>426</v>
      </c>
      <c r="F468" s="15">
        <v>370.01248613067003</v>
      </c>
      <c r="G468" s="15">
        <v>399.14866520816202</v>
      </c>
      <c r="H468" s="15">
        <v>29.136179077491999</v>
      </c>
      <c r="I468" s="58">
        <v>6.9981257319999997E-3</v>
      </c>
      <c r="J468" s="58">
        <v>2.7487703142000001E-2</v>
      </c>
      <c r="K468" s="58">
        <v>1.8882795212000002E-2</v>
      </c>
      <c r="L468" s="58">
        <v>3.9372372622000003E-2</v>
      </c>
      <c r="M468" s="17">
        <f t="shared" si="14"/>
        <v>1</v>
      </c>
      <c r="N468" s="17">
        <f t="shared" si="15"/>
        <v>0</v>
      </c>
      <c r="O468" s="59"/>
    </row>
    <row r="469" spans="1:15" ht="13.5" thickBot="1">
      <c r="A469" s="12" t="s">
        <v>172</v>
      </c>
      <c r="B469" s="10">
        <v>10</v>
      </c>
      <c r="C469" s="15">
        <v>35704.90625</v>
      </c>
      <c r="D469" s="15">
        <v>757.9</v>
      </c>
      <c r="E469" s="15">
        <v>767.1</v>
      </c>
      <c r="F469" s="15">
        <v>472.377660404626</v>
      </c>
      <c r="G469" s="15">
        <v>727.84246932905603</v>
      </c>
      <c r="H469" s="15">
        <v>255.46480892443</v>
      </c>
      <c r="I469" s="58">
        <v>2.1137503988E-2</v>
      </c>
      <c r="J469" s="58">
        <v>0.200789268351</v>
      </c>
      <c r="K469" s="58">
        <v>2.7607264887999999E-2</v>
      </c>
      <c r="L469" s="58">
        <v>0.20725902925100001</v>
      </c>
      <c r="M469" s="17">
        <f t="shared" si="14"/>
        <v>1</v>
      </c>
      <c r="N469" s="17">
        <f t="shared" si="15"/>
        <v>0</v>
      </c>
      <c r="O469" s="59"/>
    </row>
    <row r="470" spans="1:15" ht="13.5" thickBot="1">
      <c r="A470" s="12" t="s">
        <v>172</v>
      </c>
      <c r="B470" s="10">
        <v>11</v>
      </c>
      <c r="C470" s="15">
        <v>36150.83984375</v>
      </c>
      <c r="D470" s="15">
        <v>920.7</v>
      </c>
      <c r="E470" s="15">
        <v>900.9</v>
      </c>
      <c r="F470" s="15">
        <v>475.95732147181201</v>
      </c>
      <c r="G470" s="15">
        <v>792.77154214605696</v>
      </c>
      <c r="H470" s="15">
        <v>316.81422067424398</v>
      </c>
      <c r="I470" s="58">
        <v>8.9963753765000001E-2</v>
      </c>
      <c r="J470" s="58">
        <v>0.31275856436499999</v>
      </c>
      <c r="K470" s="58">
        <v>7.6039703131999994E-2</v>
      </c>
      <c r="L470" s="58">
        <v>0.29883451373199998</v>
      </c>
      <c r="M470" s="17">
        <f t="shared" si="14"/>
        <v>1</v>
      </c>
      <c r="N470" s="17">
        <f t="shared" si="15"/>
        <v>0</v>
      </c>
      <c r="O470" s="59"/>
    </row>
    <row r="471" spans="1:15" ht="13.5" thickBot="1">
      <c r="A471" s="12" t="s">
        <v>172</v>
      </c>
      <c r="B471" s="10">
        <v>12</v>
      </c>
      <c r="C471" s="15">
        <v>36177.23828125</v>
      </c>
      <c r="D471" s="15">
        <v>1031.3</v>
      </c>
      <c r="E471" s="15">
        <v>1009.7</v>
      </c>
      <c r="F471" s="15">
        <v>533.26900834706998</v>
      </c>
      <c r="G471" s="15">
        <v>906.02669585458102</v>
      </c>
      <c r="H471" s="15">
        <v>372.75768750751098</v>
      </c>
      <c r="I471" s="58">
        <v>8.8096557064000006E-2</v>
      </c>
      <c r="J471" s="58">
        <v>0.35023276487499999</v>
      </c>
      <c r="K471" s="58">
        <v>7.2906683646000003E-2</v>
      </c>
      <c r="L471" s="58">
        <v>0.335042891457</v>
      </c>
      <c r="M471" s="17">
        <f t="shared" si="14"/>
        <v>1</v>
      </c>
      <c r="N471" s="17">
        <f t="shared" si="15"/>
        <v>0</v>
      </c>
      <c r="O471" s="59"/>
    </row>
    <row r="472" spans="1:15" ht="13.5" thickBot="1">
      <c r="A472" s="12" t="s">
        <v>172</v>
      </c>
      <c r="B472" s="10">
        <v>13</v>
      </c>
      <c r="C472" s="15">
        <v>36121.76953125</v>
      </c>
      <c r="D472" s="15">
        <v>1066</v>
      </c>
      <c r="E472" s="15">
        <v>1073.5</v>
      </c>
      <c r="F472" s="15">
        <v>553.80034137535404</v>
      </c>
      <c r="G472" s="15">
        <v>1015.78283418183</v>
      </c>
      <c r="H472" s="15">
        <v>461.98249280648099</v>
      </c>
      <c r="I472" s="58">
        <v>3.5314462599999999E-2</v>
      </c>
      <c r="J472" s="58">
        <v>0.360196665699</v>
      </c>
      <c r="K472" s="58">
        <v>4.0588724203999997E-2</v>
      </c>
      <c r="L472" s="58">
        <v>0.36547092730199998</v>
      </c>
      <c r="M472" s="17">
        <f t="shared" si="14"/>
        <v>1</v>
      </c>
      <c r="N472" s="17">
        <f t="shared" si="15"/>
        <v>0</v>
      </c>
      <c r="O472" s="59"/>
    </row>
    <row r="473" spans="1:15" ht="13.5" thickBot="1">
      <c r="A473" s="12" t="s">
        <v>172</v>
      </c>
      <c r="B473" s="10">
        <v>14</v>
      </c>
      <c r="C473" s="15">
        <v>36235.01953125</v>
      </c>
      <c r="D473" s="15">
        <v>1108.0999999999999</v>
      </c>
      <c r="E473" s="15">
        <v>1109.0999999999999</v>
      </c>
      <c r="F473" s="15">
        <v>544.70042775086301</v>
      </c>
      <c r="G473" s="15">
        <v>965.34009049751603</v>
      </c>
      <c r="H473" s="15">
        <v>420.63966274665398</v>
      </c>
      <c r="I473" s="58">
        <v>0.10039374789199999</v>
      </c>
      <c r="J473" s="58">
        <v>0.39620223083599998</v>
      </c>
      <c r="K473" s="58">
        <v>0.10109698277199999</v>
      </c>
      <c r="L473" s="58">
        <v>0.39690546571599999</v>
      </c>
      <c r="M473" s="17">
        <f t="shared" si="14"/>
        <v>1</v>
      </c>
      <c r="N473" s="17">
        <f t="shared" si="15"/>
        <v>0</v>
      </c>
      <c r="O473" s="59"/>
    </row>
    <row r="474" spans="1:15" ht="13.5" thickBot="1">
      <c r="A474" s="12" t="s">
        <v>172</v>
      </c>
      <c r="B474" s="10">
        <v>15</v>
      </c>
      <c r="C474" s="15">
        <v>36342.69140625</v>
      </c>
      <c r="D474" s="15">
        <v>1085.5999999999999</v>
      </c>
      <c r="E474" s="15">
        <v>1091</v>
      </c>
      <c r="F474" s="15">
        <v>645.87274521452798</v>
      </c>
      <c r="G474" s="15">
        <v>1083.5335569853301</v>
      </c>
      <c r="H474" s="15">
        <v>437.66081177079798</v>
      </c>
      <c r="I474" s="58">
        <v>1.4531948059999999E-3</v>
      </c>
      <c r="J474" s="58">
        <v>0.309231543449</v>
      </c>
      <c r="K474" s="58">
        <v>5.2506631600000003E-3</v>
      </c>
      <c r="L474" s="58">
        <v>0.313029011804</v>
      </c>
      <c r="M474" s="17">
        <f t="shared" si="14"/>
        <v>1</v>
      </c>
      <c r="N474" s="17">
        <f t="shared" si="15"/>
        <v>0</v>
      </c>
      <c r="O474" s="59"/>
    </row>
    <row r="475" spans="1:15" ht="13.5" thickBot="1">
      <c r="A475" s="12" t="s">
        <v>172</v>
      </c>
      <c r="B475" s="10">
        <v>16</v>
      </c>
      <c r="C475" s="15">
        <v>36385.9453125</v>
      </c>
      <c r="D475" s="15">
        <v>1060.9000000000001</v>
      </c>
      <c r="E475" s="15">
        <v>1051</v>
      </c>
      <c r="F475" s="15">
        <v>622.95753233730795</v>
      </c>
      <c r="G475" s="15">
        <v>1098.2847532395399</v>
      </c>
      <c r="H475" s="15">
        <v>475.32722090222802</v>
      </c>
      <c r="I475" s="58">
        <v>2.6290262474999999E-2</v>
      </c>
      <c r="J475" s="58">
        <v>0.30797641888999999</v>
      </c>
      <c r="K475" s="58">
        <v>3.3252287791E-2</v>
      </c>
      <c r="L475" s="58">
        <v>0.30101439357400001</v>
      </c>
      <c r="M475" s="17">
        <f t="shared" si="14"/>
        <v>1</v>
      </c>
      <c r="N475" s="17">
        <f t="shared" si="15"/>
        <v>1</v>
      </c>
      <c r="O475" s="59"/>
    </row>
    <row r="476" spans="1:15" ht="13.5" thickBot="1">
      <c r="A476" s="12" t="s">
        <v>172</v>
      </c>
      <c r="B476" s="10">
        <v>17</v>
      </c>
      <c r="C476" s="15">
        <v>36439.8828125</v>
      </c>
      <c r="D476" s="15">
        <v>926.9</v>
      </c>
      <c r="E476" s="15">
        <v>944.9</v>
      </c>
      <c r="F476" s="15">
        <v>611.07306345695395</v>
      </c>
      <c r="G476" s="15">
        <v>1028.1384496863</v>
      </c>
      <c r="H476" s="15">
        <v>417.06538622934801</v>
      </c>
      <c r="I476" s="58">
        <v>7.1194409062000003E-2</v>
      </c>
      <c r="J476" s="58">
        <v>0.222100517962</v>
      </c>
      <c r="K476" s="58">
        <v>5.8536181212999999E-2</v>
      </c>
      <c r="L476" s="58">
        <v>0.23475874581</v>
      </c>
      <c r="M476" s="17">
        <f t="shared" si="14"/>
        <v>1</v>
      </c>
      <c r="N476" s="17">
        <f t="shared" si="15"/>
        <v>1</v>
      </c>
      <c r="O476" s="59"/>
    </row>
    <row r="477" spans="1:15" ht="13.5" thickBot="1">
      <c r="A477" s="12" t="s">
        <v>172</v>
      </c>
      <c r="B477" s="10">
        <v>18</v>
      </c>
      <c r="C477" s="15">
        <v>36235.265625</v>
      </c>
      <c r="D477" s="15">
        <v>824</v>
      </c>
      <c r="E477" s="15">
        <v>805.4</v>
      </c>
      <c r="F477" s="15">
        <v>546.25776693283694</v>
      </c>
      <c r="G477" s="15">
        <v>911.46242126171796</v>
      </c>
      <c r="H477" s="15">
        <v>365.20465432888102</v>
      </c>
      <c r="I477" s="58">
        <v>6.1506625358999999E-2</v>
      </c>
      <c r="J477" s="58">
        <v>0.19531802606599999</v>
      </c>
      <c r="K477" s="58">
        <v>7.4586794136000001E-2</v>
      </c>
      <c r="L477" s="58">
        <v>0.18223785729</v>
      </c>
      <c r="M477" s="17">
        <f t="shared" si="14"/>
        <v>1</v>
      </c>
      <c r="N477" s="17">
        <f t="shared" si="15"/>
        <v>1</v>
      </c>
      <c r="O477" s="59"/>
    </row>
    <row r="478" spans="1:15" ht="13.5" thickBot="1">
      <c r="A478" s="12" t="s">
        <v>172</v>
      </c>
      <c r="B478" s="10">
        <v>19</v>
      </c>
      <c r="C478" s="15">
        <v>35669.7578125</v>
      </c>
      <c r="D478" s="15">
        <v>469</v>
      </c>
      <c r="E478" s="15">
        <v>506.7</v>
      </c>
      <c r="F478" s="15">
        <v>432.84435478984398</v>
      </c>
      <c r="G478" s="15">
        <v>520.85511596505796</v>
      </c>
      <c r="H478" s="15">
        <v>88.010761175213005</v>
      </c>
      <c r="I478" s="58">
        <v>3.6466326276000001E-2</v>
      </c>
      <c r="J478" s="58">
        <v>2.5425910836000001E-2</v>
      </c>
      <c r="K478" s="58">
        <v>9.9543712830000002E-3</v>
      </c>
      <c r="L478" s="58">
        <v>5.1937865829E-2</v>
      </c>
      <c r="M478" s="17">
        <f t="shared" si="14"/>
        <v>1</v>
      </c>
      <c r="N478" s="17">
        <f t="shared" si="15"/>
        <v>1</v>
      </c>
      <c r="O478" s="59"/>
    </row>
    <row r="479" spans="1:15" ht="13.5" thickBot="1">
      <c r="A479" s="12" t="s">
        <v>172</v>
      </c>
      <c r="B479" s="10">
        <v>20</v>
      </c>
      <c r="C479" s="15">
        <v>35397.18359375</v>
      </c>
      <c r="D479" s="15">
        <v>145</v>
      </c>
      <c r="E479" s="15">
        <v>146.80000000000001</v>
      </c>
      <c r="F479" s="15">
        <v>98.894544692739004</v>
      </c>
      <c r="G479" s="15">
        <v>100.34916744572401</v>
      </c>
      <c r="H479" s="15">
        <v>1.454622752985</v>
      </c>
      <c r="I479" s="58">
        <v>3.1400022893E-2</v>
      </c>
      <c r="J479" s="58">
        <v>3.2422964350999998E-2</v>
      </c>
      <c r="K479" s="58">
        <v>3.2665845678000002E-2</v>
      </c>
      <c r="L479" s="58">
        <v>3.3688787135000002E-2</v>
      </c>
      <c r="M479" s="17">
        <f t="shared" si="14"/>
        <v>1</v>
      </c>
      <c r="N479" s="17">
        <f t="shared" si="15"/>
        <v>0</v>
      </c>
      <c r="O479" s="59"/>
    </row>
    <row r="480" spans="1:15" ht="13.5" thickBot="1">
      <c r="A480" s="12" t="s">
        <v>172</v>
      </c>
      <c r="B480" s="10">
        <v>21</v>
      </c>
      <c r="C480" s="15">
        <v>36204.9375</v>
      </c>
      <c r="D480" s="15">
        <v>9.5</v>
      </c>
      <c r="E480" s="15">
        <v>8</v>
      </c>
      <c r="F480" s="15">
        <v>3.8713751864499999</v>
      </c>
      <c r="G480" s="15">
        <v>3.8713751864499999</v>
      </c>
      <c r="H480" s="15">
        <v>0</v>
      </c>
      <c r="I480" s="58">
        <v>3.9582452970000001E-3</v>
      </c>
      <c r="J480" s="58">
        <v>3.9582452970000001E-3</v>
      </c>
      <c r="K480" s="58">
        <v>2.9033929769999999E-3</v>
      </c>
      <c r="L480" s="58">
        <v>2.9033929769999999E-3</v>
      </c>
      <c r="M480" s="17">
        <f t="shared" si="14"/>
        <v>0</v>
      </c>
      <c r="N480" s="17">
        <f t="shared" si="15"/>
        <v>0</v>
      </c>
      <c r="O480" s="59"/>
    </row>
    <row r="481" spans="1:15" ht="13.5" thickBot="1">
      <c r="A481" s="12" t="s">
        <v>172</v>
      </c>
      <c r="B481" s="10">
        <v>22</v>
      </c>
      <c r="C481" s="15">
        <v>35553.83984375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58">
        <v>0</v>
      </c>
      <c r="J481" s="58">
        <v>0</v>
      </c>
      <c r="K481" s="58">
        <v>0</v>
      </c>
      <c r="L481" s="58">
        <v>0</v>
      </c>
      <c r="M481" s="17">
        <f t="shared" si="14"/>
        <v>0</v>
      </c>
      <c r="N481" s="17">
        <f t="shared" si="15"/>
        <v>0</v>
      </c>
      <c r="O481" s="59"/>
    </row>
    <row r="482" spans="1:15" ht="13.5" thickBot="1">
      <c r="A482" s="12" t="s">
        <v>172</v>
      </c>
      <c r="B482" s="10">
        <v>23</v>
      </c>
      <c r="C482" s="15">
        <v>34048.20703125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58">
        <v>0</v>
      </c>
      <c r="J482" s="58">
        <v>0</v>
      </c>
      <c r="K482" s="58">
        <v>0</v>
      </c>
      <c r="L482" s="58">
        <v>0</v>
      </c>
      <c r="M482" s="17">
        <f t="shared" si="14"/>
        <v>0</v>
      </c>
      <c r="N482" s="17">
        <f t="shared" si="15"/>
        <v>0</v>
      </c>
      <c r="O482" s="59"/>
    </row>
    <row r="483" spans="1:15" ht="13.5" thickBot="1">
      <c r="A483" s="12" t="s">
        <v>172</v>
      </c>
      <c r="B483" s="10">
        <v>24</v>
      </c>
      <c r="C483" s="15">
        <v>31928.3046875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58">
        <v>0</v>
      </c>
      <c r="J483" s="58">
        <v>0</v>
      </c>
      <c r="K483" s="58">
        <v>0</v>
      </c>
      <c r="L483" s="58">
        <v>0</v>
      </c>
      <c r="M483" s="17">
        <f t="shared" si="14"/>
        <v>0</v>
      </c>
      <c r="N483" s="17">
        <f t="shared" si="15"/>
        <v>0</v>
      </c>
      <c r="O483" s="59"/>
    </row>
    <row r="484" spans="1:15" ht="13.5" thickBot="1">
      <c r="A484" s="12" t="s">
        <v>173</v>
      </c>
      <c r="B484" s="10">
        <v>1</v>
      </c>
      <c r="C484" s="15">
        <v>30089.5859375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58">
        <v>0</v>
      </c>
      <c r="J484" s="58">
        <v>0</v>
      </c>
      <c r="K484" s="58">
        <v>0</v>
      </c>
      <c r="L484" s="58">
        <v>0</v>
      </c>
      <c r="M484" s="17">
        <f t="shared" si="14"/>
        <v>0</v>
      </c>
      <c r="N484" s="17">
        <f t="shared" si="15"/>
        <v>0</v>
      </c>
      <c r="O484" s="59"/>
    </row>
    <row r="485" spans="1:15" ht="13.5" thickBot="1">
      <c r="A485" s="12" t="s">
        <v>173</v>
      </c>
      <c r="B485" s="10">
        <v>2</v>
      </c>
      <c r="C485" s="15">
        <v>28816.22265625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58">
        <v>0</v>
      </c>
      <c r="J485" s="58">
        <v>0</v>
      </c>
      <c r="K485" s="58">
        <v>0</v>
      </c>
      <c r="L485" s="58">
        <v>0</v>
      </c>
      <c r="M485" s="17">
        <f t="shared" si="14"/>
        <v>0</v>
      </c>
      <c r="N485" s="17">
        <f t="shared" si="15"/>
        <v>0</v>
      </c>
      <c r="O485" s="59"/>
    </row>
    <row r="486" spans="1:15" ht="13.5" thickBot="1">
      <c r="A486" s="12" t="s">
        <v>173</v>
      </c>
      <c r="B486" s="10">
        <v>3</v>
      </c>
      <c r="C486" s="15">
        <v>28216.220703125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58">
        <v>0</v>
      </c>
      <c r="J486" s="58">
        <v>0</v>
      </c>
      <c r="K486" s="58">
        <v>0</v>
      </c>
      <c r="L486" s="58">
        <v>0</v>
      </c>
      <c r="M486" s="17">
        <f t="shared" si="14"/>
        <v>0</v>
      </c>
      <c r="N486" s="17">
        <f t="shared" si="15"/>
        <v>0</v>
      </c>
      <c r="O486" s="59"/>
    </row>
    <row r="487" spans="1:15" ht="13.5" thickBot="1">
      <c r="A487" s="12" t="s">
        <v>173</v>
      </c>
      <c r="B487" s="10">
        <v>4</v>
      </c>
      <c r="C487" s="15">
        <v>27947.8359375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58">
        <v>0</v>
      </c>
      <c r="J487" s="58">
        <v>0</v>
      </c>
      <c r="K487" s="58">
        <v>0</v>
      </c>
      <c r="L487" s="58">
        <v>0</v>
      </c>
      <c r="M487" s="17">
        <f t="shared" si="14"/>
        <v>0</v>
      </c>
      <c r="N487" s="17">
        <f t="shared" si="15"/>
        <v>0</v>
      </c>
      <c r="O487" s="59"/>
    </row>
    <row r="488" spans="1:15" ht="13.5" thickBot="1">
      <c r="A488" s="12" t="s">
        <v>173</v>
      </c>
      <c r="B488" s="10">
        <v>5</v>
      </c>
      <c r="C488" s="15">
        <v>27943.890625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58">
        <v>0</v>
      </c>
      <c r="J488" s="58">
        <v>0</v>
      </c>
      <c r="K488" s="58">
        <v>0</v>
      </c>
      <c r="L488" s="58">
        <v>0</v>
      </c>
      <c r="M488" s="17">
        <f t="shared" si="14"/>
        <v>0</v>
      </c>
      <c r="N488" s="17">
        <f t="shared" si="15"/>
        <v>0</v>
      </c>
      <c r="O488" s="59"/>
    </row>
    <row r="489" spans="1:15" ht="13.5" thickBot="1">
      <c r="A489" s="12" t="s">
        <v>173</v>
      </c>
      <c r="B489" s="10">
        <v>6</v>
      </c>
      <c r="C489" s="15">
        <v>28483.009765625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58">
        <v>0</v>
      </c>
      <c r="J489" s="58">
        <v>0</v>
      </c>
      <c r="K489" s="58">
        <v>0</v>
      </c>
      <c r="L489" s="58">
        <v>0</v>
      </c>
      <c r="M489" s="17">
        <f t="shared" si="14"/>
        <v>0</v>
      </c>
      <c r="N489" s="17">
        <f t="shared" si="15"/>
        <v>0</v>
      </c>
      <c r="O489" s="59"/>
    </row>
    <row r="490" spans="1:15" ht="13.5" thickBot="1">
      <c r="A490" s="12" t="s">
        <v>173</v>
      </c>
      <c r="B490" s="10">
        <v>7</v>
      </c>
      <c r="C490" s="15">
        <v>29562.765625</v>
      </c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58">
        <v>0</v>
      </c>
      <c r="J490" s="58">
        <v>0</v>
      </c>
      <c r="K490" s="58">
        <v>0</v>
      </c>
      <c r="L490" s="58">
        <v>0</v>
      </c>
      <c r="M490" s="17">
        <f t="shared" si="14"/>
        <v>0</v>
      </c>
      <c r="N490" s="17">
        <f t="shared" si="15"/>
        <v>0</v>
      </c>
      <c r="O490" s="59"/>
    </row>
    <row r="491" spans="1:15" ht="13.5" thickBot="1">
      <c r="A491" s="12" t="s">
        <v>173</v>
      </c>
      <c r="B491" s="10">
        <v>8</v>
      </c>
      <c r="C491" s="15">
        <v>30737.69140625</v>
      </c>
      <c r="D491" s="15">
        <v>59.3</v>
      </c>
      <c r="E491" s="15">
        <v>47.5</v>
      </c>
      <c r="F491" s="15">
        <v>57.735332273711002</v>
      </c>
      <c r="G491" s="15">
        <v>57.735332273711002</v>
      </c>
      <c r="H491" s="15">
        <v>0</v>
      </c>
      <c r="I491" s="58">
        <v>1.100328921E-3</v>
      </c>
      <c r="J491" s="58">
        <v>1.100328921E-3</v>
      </c>
      <c r="K491" s="58">
        <v>7.1978426669999998E-3</v>
      </c>
      <c r="L491" s="58">
        <v>7.1978426669999998E-3</v>
      </c>
      <c r="M491" s="17">
        <f t="shared" si="14"/>
        <v>1</v>
      </c>
      <c r="N491" s="17">
        <f t="shared" si="15"/>
        <v>1</v>
      </c>
      <c r="O491" s="59"/>
    </row>
    <row r="492" spans="1:15" ht="13.5" thickBot="1">
      <c r="A492" s="12" t="s">
        <v>173</v>
      </c>
      <c r="B492" s="10">
        <v>9</v>
      </c>
      <c r="C492" s="15">
        <v>32342.69921875</v>
      </c>
      <c r="D492" s="15">
        <v>528.79999999999995</v>
      </c>
      <c r="E492" s="15">
        <v>438.1</v>
      </c>
      <c r="F492" s="15">
        <v>548.01003092953704</v>
      </c>
      <c r="G492" s="15">
        <v>555.71408682503602</v>
      </c>
      <c r="H492" s="15">
        <v>7.7040558954979996</v>
      </c>
      <c r="I492" s="58">
        <v>1.8926924630000001E-2</v>
      </c>
      <c r="J492" s="58">
        <v>1.3509163804E-2</v>
      </c>
      <c r="K492" s="58">
        <v>8.2710328287000007E-2</v>
      </c>
      <c r="L492" s="58">
        <v>7.7292567460000003E-2</v>
      </c>
      <c r="M492" s="17">
        <f t="shared" si="14"/>
        <v>1</v>
      </c>
      <c r="N492" s="17">
        <f t="shared" si="15"/>
        <v>1</v>
      </c>
      <c r="O492" s="59"/>
    </row>
    <row r="493" spans="1:15" ht="13.5" thickBot="1">
      <c r="A493" s="12" t="s">
        <v>173</v>
      </c>
      <c r="B493" s="10">
        <v>10</v>
      </c>
      <c r="C493" s="15">
        <v>33982.9140625</v>
      </c>
      <c r="D493" s="15">
        <v>972</v>
      </c>
      <c r="E493" s="15">
        <v>844.9</v>
      </c>
      <c r="F493" s="15">
        <v>891.00055195112895</v>
      </c>
      <c r="G493" s="15">
        <v>989.43486455553102</v>
      </c>
      <c r="H493" s="15">
        <v>98.434312604401001</v>
      </c>
      <c r="I493" s="58">
        <v>1.2260804891E-2</v>
      </c>
      <c r="J493" s="58">
        <v>5.6961637165000002E-2</v>
      </c>
      <c r="K493" s="58">
        <v>0.101641958196</v>
      </c>
      <c r="L493" s="58">
        <v>3.241951614E-2</v>
      </c>
      <c r="M493" s="17">
        <f t="shared" si="14"/>
        <v>1</v>
      </c>
      <c r="N493" s="17">
        <f t="shared" si="15"/>
        <v>1</v>
      </c>
      <c r="O493" s="59"/>
    </row>
    <row r="494" spans="1:15" ht="13.5" thickBot="1">
      <c r="A494" s="12" t="s">
        <v>173</v>
      </c>
      <c r="B494" s="10">
        <v>11</v>
      </c>
      <c r="C494" s="15">
        <v>35269.9921875</v>
      </c>
      <c r="D494" s="15">
        <v>1108.5</v>
      </c>
      <c r="E494" s="15">
        <v>954.1</v>
      </c>
      <c r="F494" s="15">
        <v>936.54789421094802</v>
      </c>
      <c r="G494" s="15">
        <v>1060.8583415815599</v>
      </c>
      <c r="H494" s="15">
        <v>124.310447370608</v>
      </c>
      <c r="I494" s="58">
        <v>3.3503275962E-2</v>
      </c>
      <c r="J494" s="58">
        <v>0.120922718557</v>
      </c>
      <c r="K494" s="58">
        <v>7.5076189579000002E-2</v>
      </c>
      <c r="L494" s="58">
        <v>1.2343253016E-2</v>
      </c>
      <c r="M494" s="17">
        <f t="shared" si="14"/>
        <v>1</v>
      </c>
      <c r="N494" s="17">
        <f t="shared" si="15"/>
        <v>1</v>
      </c>
      <c r="O494" s="59"/>
    </row>
    <row r="495" spans="1:15" ht="13.5" thickBot="1">
      <c r="A495" s="12" t="s">
        <v>173</v>
      </c>
      <c r="B495" s="10">
        <v>12</v>
      </c>
      <c r="C495" s="15">
        <v>36065.33984375</v>
      </c>
      <c r="D495" s="15">
        <v>1149.9000000000001</v>
      </c>
      <c r="E495" s="15">
        <v>998.8</v>
      </c>
      <c r="F495" s="15">
        <v>1005.9198672346899</v>
      </c>
      <c r="G495" s="15">
        <v>1130.53712838365</v>
      </c>
      <c r="H495" s="15">
        <v>124.617261148956</v>
      </c>
      <c r="I495" s="58">
        <v>1.3616646705999999E-2</v>
      </c>
      <c r="J495" s="58">
        <v>0.101251851452</v>
      </c>
      <c r="K495" s="58">
        <v>9.2642143728999996E-2</v>
      </c>
      <c r="L495" s="58">
        <v>5.0069389829999998E-3</v>
      </c>
      <c r="M495" s="17">
        <f t="shared" si="14"/>
        <v>1</v>
      </c>
      <c r="N495" s="17">
        <f t="shared" si="15"/>
        <v>1</v>
      </c>
      <c r="O495" s="59"/>
    </row>
    <row r="496" spans="1:15" ht="13.5" thickBot="1">
      <c r="A496" s="12" t="s">
        <v>173</v>
      </c>
      <c r="B496" s="10">
        <v>13</v>
      </c>
      <c r="C496" s="15">
        <v>36292.3046875</v>
      </c>
      <c r="D496" s="15">
        <v>1177.5</v>
      </c>
      <c r="E496" s="15">
        <v>1004</v>
      </c>
      <c r="F496" s="15">
        <v>1043.9863369572199</v>
      </c>
      <c r="G496" s="15">
        <v>1171.4980636003299</v>
      </c>
      <c r="H496" s="15">
        <v>127.511726643112</v>
      </c>
      <c r="I496" s="58">
        <v>4.2207710259999998E-3</v>
      </c>
      <c r="J496" s="58">
        <v>9.3891464867999999E-2</v>
      </c>
      <c r="K496" s="58">
        <v>0.117790480731</v>
      </c>
      <c r="L496" s="58">
        <v>2.8119786888999999E-2</v>
      </c>
      <c r="M496" s="17">
        <f t="shared" si="14"/>
        <v>1</v>
      </c>
      <c r="N496" s="17">
        <f t="shared" si="15"/>
        <v>1</v>
      </c>
      <c r="O496" s="59"/>
    </row>
    <row r="497" spans="1:15" ht="13.5" thickBot="1">
      <c r="A497" s="12" t="s">
        <v>173</v>
      </c>
      <c r="B497" s="10">
        <v>14</v>
      </c>
      <c r="C497" s="15">
        <v>36361.359375</v>
      </c>
      <c r="D497" s="15">
        <v>1258.4000000000001</v>
      </c>
      <c r="E497" s="15">
        <v>1091.5</v>
      </c>
      <c r="F497" s="15">
        <v>1075.81339500434</v>
      </c>
      <c r="G497" s="15">
        <v>1201.0122598232199</v>
      </c>
      <c r="H497" s="15">
        <v>125.198864818877</v>
      </c>
      <c r="I497" s="58">
        <v>4.0357060601999999E-2</v>
      </c>
      <c r="J497" s="58">
        <v>0.12840126933500001</v>
      </c>
      <c r="K497" s="58">
        <v>7.7012840944000002E-2</v>
      </c>
      <c r="L497" s="58">
        <v>1.1031367788000001E-2</v>
      </c>
      <c r="M497" s="17">
        <f t="shared" si="14"/>
        <v>1</v>
      </c>
      <c r="N497" s="17">
        <f t="shared" si="15"/>
        <v>1</v>
      </c>
      <c r="O497" s="59"/>
    </row>
    <row r="498" spans="1:15" ht="13.5" thickBot="1">
      <c r="A498" s="12" t="s">
        <v>173</v>
      </c>
      <c r="B498" s="10">
        <v>15</v>
      </c>
      <c r="C498" s="15">
        <v>36303.0859375</v>
      </c>
      <c r="D498" s="15">
        <v>1253.3</v>
      </c>
      <c r="E498" s="15">
        <v>1097.7</v>
      </c>
      <c r="F498" s="15">
        <v>1103.1908151796999</v>
      </c>
      <c r="G498" s="15">
        <v>1234.0692062742201</v>
      </c>
      <c r="H498" s="15">
        <v>130.87839109452199</v>
      </c>
      <c r="I498" s="58">
        <v>1.3523764926E-2</v>
      </c>
      <c r="J498" s="58">
        <v>0.105562014641</v>
      </c>
      <c r="K498" s="58">
        <v>9.5899582471E-2</v>
      </c>
      <c r="L498" s="58">
        <v>3.8613327559999999E-3</v>
      </c>
      <c r="M498" s="17">
        <f t="shared" si="14"/>
        <v>1</v>
      </c>
      <c r="N498" s="17">
        <f t="shared" si="15"/>
        <v>1</v>
      </c>
      <c r="O498" s="59"/>
    </row>
    <row r="499" spans="1:15" ht="13.5" thickBot="1">
      <c r="A499" s="12" t="s">
        <v>173</v>
      </c>
      <c r="B499" s="10">
        <v>16</v>
      </c>
      <c r="C499" s="15">
        <v>36300.4609375</v>
      </c>
      <c r="D499" s="15">
        <v>1232.9000000000001</v>
      </c>
      <c r="E499" s="15">
        <v>1084</v>
      </c>
      <c r="F499" s="15">
        <v>1142.4429631139001</v>
      </c>
      <c r="G499" s="15">
        <v>1277.58776094225</v>
      </c>
      <c r="H499" s="15">
        <v>135.14479782834701</v>
      </c>
      <c r="I499" s="58">
        <v>3.1425992223E-2</v>
      </c>
      <c r="J499" s="58">
        <v>6.3612543519999995E-2</v>
      </c>
      <c r="K499" s="58">
        <v>0.136137665922</v>
      </c>
      <c r="L499" s="58">
        <v>4.1099130178000001E-2</v>
      </c>
      <c r="M499" s="17">
        <f t="shared" si="14"/>
        <v>1</v>
      </c>
      <c r="N499" s="17">
        <f t="shared" si="15"/>
        <v>1</v>
      </c>
      <c r="O499" s="59"/>
    </row>
    <row r="500" spans="1:15" ht="13.5" thickBot="1">
      <c r="A500" s="12" t="s">
        <v>173</v>
      </c>
      <c r="B500" s="10">
        <v>17</v>
      </c>
      <c r="C500" s="15">
        <v>36343.85546875</v>
      </c>
      <c r="D500" s="15">
        <v>1245</v>
      </c>
      <c r="E500" s="15">
        <v>1092</v>
      </c>
      <c r="F500" s="15">
        <v>1061.45464795779</v>
      </c>
      <c r="G500" s="15">
        <v>1226.6396463461399</v>
      </c>
      <c r="H500" s="15">
        <v>165.18499838834899</v>
      </c>
      <c r="I500" s="58">
        <v>1.2911641106E-2</v>
      </c>
      <c r="J500" s="58">
        <v>0.12907549369999999</v>
      </c>
      <c r="K500" s="58">
        <v>9.4683295602000006E-2</v>
      </c>
      <c r="L500" s="58">
        <v>2.1480556990999999E-2</v>
      </c>
      <c r="M500" s="17">
        <f t="shared" si="14"/>
        <v>1</v>
      </c>
      <c r="N500" s="17">
        <f t="shared" si="15"/>
        <v>1</v>
      </c>
      <c r="O500" s="59"/>
    </row>
    <row r="501" spans="1:15" ht="13.5" thickBot="1">
      <c r="A501" s="12" t="s">
        <v>173</v>
      </c>
      <c r="B501" s="10">
        <v>18</v>
      </c>
      <c r="C501" s="15">
        <v>36079.30859375</v>
      </c>
      <c r="D501" s="15">
        <v>1210.5999999999999</v>
      </c>
      <c r="E501" s="15">
        <v>1059.7</v>
      </c>
      <c r="F501" s="15">
        <v>939.52462650728705</v>
      </c>
      <c r="G501" s="15">
        <v>1108.8710929277499</v>
      </c>
      <c r="H501" s="15">
        <v>169.34646642046701</v>
      </c>
      <c r="I501" s="58">
        <v>7.1539315803000006E-2</v>
      </c>
      <c r="J501" s="58">
        <v>0.190629657871</v>
      </c>
      <c r="K501" s="58">
        <v>3.4578827655999997E-2</v>
      </c>
      <c r="L501" s="58">
        <v>8.4511514410999994E-2</v>
      </c>
      <c r="M501" s="17">
        <f t="shared" si="14"/>
        <v>1</v>
      </c>
      <c r="N501" s="17">
        <f t="shared" si="15"/>
        <v>1</v>
      </c>
      <c r="O501" s="59"/>
    </row>
    <row r="502" spans="1:15" ht="13.5" thickBot="1">
      <c r="A502" s="12" t="s">
        <v>173</v>
      </c>
      <c r="B502" s="10">
        <v>19</v>
      </c>
      <c r="C502" s="15">
        <v>36106.515625</v>
      </c>
      <c r="D502" s="15">
        <v>1010.2</v>
      </c>
      <c r="E502" s="15">
        <v>866.5</v>
      </c>
      <c r="F502" s="15">
        <v>920.69839819778895</v>
      </c>
      <c r="G502" s="15">
        <v>1004.97128014266</v>
      </c>
      <c r="H502" s="15">
        <v>84.272881944874996</v>
      </c>
      <c r="I502" s="58">
        <v>3.6770181829999999E-3</v>
      </c>
      <c r="J502" s="58">
        <v>6.2940648242999997E-2</v>
      </c>
      <c r="K502" s="58">
        <v>9.7377834135999999E-2</v>
      </c>
      <c r="L502" s="58">
        <v>3.8114204077000002E-2</v>
      </c>
      <c r="M502" s="17">
        <f t="shared" si="14"/>
        <v>1</v>
      </c>
      <c r="N502" s="17">
        <f t="shared" si="15"/>
        <v>1</v>
      </c>
      <c r="O502" s="59"/>
    </row>
    <row r="503" spans="1:15" ht="13.5" thickBot="1">
      <c r="A503" s="12" t="s">
        <v>173</v>
      </c>
      <c r="B503" s="10">
        <v>20</v>
      </c>
      <c r="C503" s="15">
        <v>36083.3046875</v>
      </c>
      <c r="D503" s="15">
        <v>253.3</v>
      </c>
      <c r="E503" s="15">
        <v>214.4</v>
      </c>
      <c r="F503" s="15">
        <v>354.26272533876403</v>
      </c>
      <c r="G503" s="15">
        <v>355.40312528002403</v>
      </c>
      <c r="H503" s="15">
        <v>1.140399941259</v>
      </c>
      <c r="I503" s="58">
        <v>7.1802479099000005E-2</v>
      </c>
      <c r="J503" s="58">
        <v>7.1000510082999999E-2</v>
      </c>
      <c r="K503" s="58">
        <v>9.9158315949E-2</v>
      </c>
      <c r="L503" s="58">
        <v>9.8356346932999994E-2</v>
      </c>
      <c r="M503" s="17">
        <f t="shared" si="14"/>
        <v>1</v>
      </c>
      <c r="N503" s="17">
        <f t="shared" si="15"/>
        <v>1</v>
      </c>
      <c r="O503" s="59"/>
    </row>
    <row r="504" spans="1:15" ht="13.5" thickBot="1">
      <c r="A504" s="12" t="s">
        <v>173</v>
      </c>
      <c r="B504" s="10">
        <v>21</v>
      </c>
      <c r="C504" s="15">
        <v>36639.1171875</v>
      </c>
      <c r="D504" s="15">
        <v>13.3</v>
      </c>
      <c r="E504" s="15">
        <v>8.8000000000000007</v>
      </c>
      <c r="F504" s="15">
        <v>7.7841522496189999</v>
      </c>
      <c r="G504" s="15">
        <v>7.7841522496189999</v>
      </c>
      <c r="H504" s="15">
        <v>0</v>
      </c>
      <c r="I504" s="58">
        <v>3.878936533E-3</v>
      </c>
      <c r="J504" s="58">
        <v>3.878936533E-3</v>
      </c>
      <c r="K504" s="58">
        <v>7.1437957100000001E-4</v>
      </c>
      <c r="L504" s="58">
        <v>7.1437957100000001E-4</v>
      </c>
      <c r="M504" s="17">
        <f t="shared" si="14"/>
        <v>1</v>
      </c>
      <c r="N504" s="17">
        <f t="shared" si="15"/>
        <v>0</v>
      </c>
      <c r="O504" s="59"/>
    </row>
    <row r="505" spans="1:15" ht="13.5" thickBot="1">
      <c r="A505" s="12" t="s">
        <v>173</v>
      </c>
      <c r="B505" s="10">
        <v>22</v>
      </c>
      <c r="C505" s="15">
        <v>36069.6171875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58">
        <v>0</v>
      </c>
      <c r="J505" s="58">
        <v>0</v>
      </c>
      <c r="K505" s="58">
        <v>0</v>
      </c>
      <c r="L505" s="58">
        <v>0</v>
      </c>
      <c r="M505" s="17">
        <f t="shared" si="14"/>
        <v>0</v>
      </c>
      <c r="N505" s="17">
        <f t="shared" si="15"/>
        <v>0</v>
      </c>
      <c r="O505" s="59"/>
    </row>
    <row r="506" spans="1:15" ht="13.5" thickBot="1">
      <c r="A506" s="12" t="s">
        <v>173</v>
      </c>
      <c r="B506" s="10">
        <v>23</v>
      </c>
      <c r="C506" s="15">
        <v>34543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58">
        <v>0</v>
      </c>
      <c r="J506" s="58">
        <v>0</v>
      </c>
      <c r="K506" s="58">
        <v>0</v>
      </c>
      <c r="L506" s="58">
        <v>0</v>
      </c>
      <c r="M506" s="17">
        <f t="shared" si="14"/>
        <v>0</v>
      </c>
      <c r="N506" s="17">
        <f t="shared" si="15"/>
        <v>0</v>
      </c>
      <c r="O506" s="59"/>
    </row>
    <row r="507" spans="1:15" ht="13.5" thickBot="1">
      <c r="A507" s="12" t="s">
        <v>173</v>
      </c>
      <c r="B507" s="10">
        <v>24</v>
      </c>
      <c r="C507" s="15">
        <v>32602.857421875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58">
        <v>0</v>
      </c>
      <c r="J507" s="58">
        <v>0</v>
      </c>
      <c r="K507" s="58">
        <v>0</v>
      </c>
      <c r="L507" s="58">
        <v>0</v>
      </c>
      <c r="M507" s="17">
        <f t="shared" si="14"/>
        <v>0</v>
      </c>
      <c r="N507" s="17">
        <f t="shared" si="15"/>
        <v>0</v>
      </c>
      <c r="O507" s="59"/>
    </row>
    <row r="508" spans="1:15" ht="13.5" thickBot="1">
      <c r="A508" s="12" t="s">
        <v>174</v>
      </c>
      <c r="B508" s="10">
        <v>1</v>
      </c>
      <c r="C508" s="15">
        <v>30875.7890625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58">
        <v>0</v>
      </c>
      <c r="J508" s="58">
        <v>0</v>
      </c>
      <c r="K508" s="58">
        <v>0</v>
      </c>
      <c r="L508" s="58">
        <v>0</v>
      </c>
      <c r="M508" s="17">
        <f t="shared" si="14"/>
        <v>0</v>
      </c>
      <c r="N508" s="17">
        <f t="shared" si="15"/>
        <v>0</v>
      </c>
      <c r="O508" s="59"/>
    </row>
    <row r="509" spans="1:15" ht="13.5" thickBot="1">
      <c r="A509" s="12" t="s">
        <v>174</v>
      </c>
      <c r="B509" s="10">
        <v>2</v>
      </c>
      <c r="C509" s="15">
        <v>29500.80078125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58">
        <v>0</v>
      </c>
      <c r="J509" s="58">
        <v>0</v>
      </c>
      <c r="K509" s="58">
        <v>0</v>
      </c>
      <c r="L509" s="58">
        <v>0</v>
      </c>
      <c r="M509" s="17">
        <f t="shared" si="14"/>
        <v>0</v>
      </c>
      <c r="N509" s="17">
        <f t="shared" si="15"/>
        <v>0</v>
      </c>
      <c r="O509" s="59"/>
    </row>
    <row r="510" spans="1:15" ht="13.5" thickBot="1">
      <c r="A510" s="12" t="s">
        <v>174</v>
      </c>
      <c r="B510" s="10">
        <v>3</v>
      </c>
      <c r="C510" s="15">
        <v>28589.400390625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58">
        <v>0</v>
      </c>
      <c r="J510" s="58">
        <v>0</v>
      </c>
      <c r="K510" s="58">
        <v>0</v>
      </c>
      <c r="L510" s="58">
        <v>0</v>
      </c>
      <c r="M510" s="17">
        <f t="shared" si="14"/>
        <v>0</v>
      </c>
      <c r="N510" s="17">
        <f t="shared" si="15"/>
        <v>0</v>
      </c>
      <c r="O510" s="59"/>
    </row>
    <row r="511" spans="1:15" ht="13.5" thickBot="1">
      <c r="A511" s="12" t="s">
        <v>174</v>
      </c>
      <c r="B511" s="10">
        <v>4</v>
      </c>
      <c r="C511" s="15">
        <v>28215.537109375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58">
        <v>0</v>
      </c>
      <c r="J511" s="58">
        <v>0</v>
      </c>
      <c r="K511" s="58">
        <v>0</v>
      </c>
      <c r="L511" s="58">
        <v>0</v>
      </c>
      <c r="M511" s="17">
        <f t="shared" si="14"/>
        <v>0</v>
      </c>
      <c r="N511" s="17">
        <f t="shared" si="15"/>
        <v>0</v>
      </c>
      <c r="O511" s="59"/>
    </row>
    <row r="512" spans="1:15" ht="13.5" thickBot="1">
      <c r="A512" s="12" t="s">
        <v>174</v>
      </c>
      <c r="B512" s="10">
        <v>5</v>
      </c>
      <c r="C512" s="15">
        <v>28105.603515625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58">
        <v>0</v>
      </c>
      <c r="J512" s="58">
        <v>0</v>
      </c>
      <c r="K512" s="58">
        <v>0</v>
      </c>
      <c r="L512" s="58">
        <v>0</v>
      </c>
      <c r="M512" s="17">
        <f t="shared" si="14"/>
        <v>0</v>
      </c>
      <c r="N512" s="17">
        <f t="shared" si="15"/>
        <v>0</v>
      </c>
      <c r="O512" s="59"/>
    </row>
    <row r="513" spans="1:15" ht="13.5" thickBot="1">
      <c r="A513" s="12" t="s">
        <v>174</v>
      </c>
      <c r="B513" s="10">
        <v>6</v>
      </c>
      <c r="C513" s="15">
        <v>28333.05078125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58">
        <v>0</v>
      </c>
      <c r="J513" s="58">
        <v>0</v>
      </c>
      <c r="K513" s="58">
        <v>0</v>
      </c>
      <c r="L513" s="58">
        <v>0</v>
      </c>
      <c r="M513" s="17">
        <f t="shared" si="14"/>
        <v>0</v>
      </c>
      <c r="N513" s="17">
        <f t="shared" si="15"/>
        <v>0</v>
      </c>
      <c r="O513" s="59"/>
    </row>
    <row r="514" spans="1:15" ht="13.5" thickBot="1">
      <c r="A514" s="12" t="s">
        <v>174</v>
      </c>
      <c r="B514" s="10">
        <v>7</v>
      </c>
      <c r="C514" s="15">
        <v>28946.09375</v>
      </c>
      <c r="D514" s="15">
        <v>0</v>
      </c>
      <c r="E514" s="15">
        <v>0</v>
      </c>
      <c r="F514" s="15">
        <v>0</v>
      </c>
      <c r="G514" s="15">
        <v>0</v>
      </c>
      <c r="H514" s="15">
        <v>0</v>
      </c>
      <c r="I514" s="58">
        <v>0</v>
      </c>
      <c r="J514" s="58">
        <v>0</v>
      </c>
      <c r="K514" s="58">
        <v>0</v>
      </c>
      <c r="L514" s="58">
        <v>0</v>
      </c>
      <c r="M514" s="17">
        <f t="shared" si="14"/>
        <v>0</v>
      </c>
      <c r="N514" s="17">
        <f t="shared" si="15"/>
        <v>0</v>
      </c>
      <c r="O514" s="59"/>
    </row>
    <row r="515" spans="1:15" ht="13.5" thickBot="1">
      <c r="A515" s="12" t="s">
        <v>174</v>
      </c>
      <c r="B515" s="10">
        <v>8</v>
      </c>
      <c r="C515" s="15">
        <v>29520.779296875</v>
      </c>
      <c r="D515" s="15">
        <v>71.8</v>
      </c>
      <c r="E515" s="15">
        <v>61</v>
      </c>
      <c r="F515" s="15">
        <v>86.448472944626999</v>
      </c>
      <c r="G515" s="15">
        <v>86.439406277385004</v>
      </c>
      <c r="H515" s="15">
        <v>-9.0666672420000004E-3</v>
      </c>
      <c r="I515" s="58">
        <v>1.0294941122999999E-2</v>
      </c>
      <c r="J515" s="58">
        <v>1.0301317119E-2</v>
      </c>
      <c r="K515" s="58">
        <v>1.7889877831999999E-2</v>
      </c>
      <c r="L515" s="58">
        <v>1.7896253827999999E-2</v>
      </c>
      <c r="M515" s="17">
        <f t="shared" si="14"/>
        <v>1</v>
      </c>
      <c r="N515" s="17">
        <f t="shared" si="15"/>
        <v>1</v>
      </c>
      <c r="O515" s="59"/>
    </row>
    <row r="516" spans="1:15" ht="13.5" thickBot="1">
      <c r="A516" s="12" t="s">
        <v>174</v>
      </c>
      <c r="B516" s="10">
        <v>9</v>
      </c>
      <c r="C516" s="15">
        <v>30912.0625</v>
      </c>
      <c r="D516" s="15">
        <v>507</v>
      </c>
      <c r="E516" s="15">
        <v>465.7</v>
      </c>
      <c r="F516" s="15">
        <v>658.55024079475095</v>
      </c>
      <c r="G516" s="15">
        <v>658.55024079475095</v>
      </c>
      <c r="H516" s="15">
        <v>0</v>
      </c>
      <c r="I516" s="58">
        <v>0.106575415467</v>
      </c>
      <c r="J516" s="58">
        <v>0.106575415467</v>
      </c>
      <c r="K516" s="58">
        <v>0.13561901603000001</v>
      </c>
      <c r="L516" s="58">
        <v>0.13561901603000001</v>
      </c>
      <c r="M516" s="17">
        <f t="shared" si="14"/>
        <v>1</v>
      </c>
      <c r="N516" s="17">
        <f t="shared" si="15"/>
        <v>1</v>
      </c>
      <c r="O516" s="59"/>
    </row>
    <row r="517" spans="1:15" ht="13.5" thickBot="1">
      <c r="A517" s="12" t="s">
        <v>174</v>
      </c>
      <c r="B517" s="10">
        <v>10</v>
      </c>
      <c r="C517" s="15">
        <v>32279.033203125</v>
      </c>
      <c r="D517" s="15">
        <v>995.9</v>
      </c>
      <c r="E517" s="15">
        <v>879.8</v>
      </c>
      <c r="F517" s="15">
        <v>1016.4235209137599</v>
      </c>
      <c r="G517" s="15">
        <v>1017.89954831163</v>
      </c>
      <c r="H517" s="15">
        <v>1.4760273978689999</v>
      </c>
      <c r="I517" s="58">
        <v>1.5470849726E-2</v>
      </c>
      <c r="J517" s="58">
        <v>1.4432855776E-2</v>
      </c>
      <c r="K517" s="58">
        <v>9.7116419346999994E-2</v>
      </c>
      <c r="L517" s="58">
        <v>9.6078425396000006E-2</v>
      </c>
      <c r="M517" s="17">
        <f t="shared" ref="M517:M580" si="16">IF(F517&gt;5,1,0)</f>
        <v>1</v>
      </c>
      <c r="N517" s="17">
        <f t="shared" ref="N517:N580" si="17">IF(G517&gt;E517,1,0)</f>
        <v>1</v>
      </c>
      <c r="O517" s="59"/>
    </row>
    <row r="518" spans="1:15" ht="13.5" thickBot="1">
      <c r="A518" s="12" t="s">
        <v>174</v>
      </c>
      <c r="B518" s="10">
        <v>11</v>
      </c>
      <c r="C518" s="15">
        <v>32985.1328125</v>
      </c>
      <c r="D518" s="15">
        <v>1228.3</v>
      </c>
      <c r="E518" s="15">
        <v>1095.3</v>
      </c>
      <c r="F518" s="15">
        <v>1078.48854322087</v>
      </c>
      <c r="G518" s="15">
        <v>1127.20289817908</v>
      </c>
      <c r="H518" s="15">
        <v>48.714354958210997</v>
      </c>
      <c r="I518" s="58">
        <v>7.1095008311999996E-2</v>
      </c>
      <c r="J518" s="58">
        <v>0.105352641898</v>
      </c>
      <c r="K518" s="58">
        <v>2.2435230786000002E-2</v>
      </c>
      <c r="L518" s="58">
        <v>1.1822402798E-2</v>
      </c>
      <c r="M518" s="17">
        <f t="shared" si="16"/>
        <v>1</v>
      </c>
      <c r="N518" s="17">
        <f t="shared" si="17"/>
        <v>1</v>
      </c>
      <c r="O518" s="59"/>
    </row>
    <row r="519" spans="1:15" ht="13.5" thickBot="1">
      <c r="A519" s="12" t="s">
        <v>174</v>
      </c>
      <c r="B519" s="10">
        <v>12</v>
      </c>
      <c r="C519" s="15">
        <v>33323.40625</v>
      </c>
      <c r="D519" s="15">
        <v>1275.7</v>
      </c>
      <c r="E519" s="15">
        <v>1123.3</v>
      </c>
      <c r="F519" s="15">
        <v>1149.3703636031</v>
      </c>
      <c r="G519" s="15">
        <v>1233.58916845057</v>
      </c>
      <c r="H519" s="15">
        <v>84.218804847464995</v>
      </c>
      <c r="I519" s="58">
        <v>2.961380559E-2</v>
      </c>
      <c r="J519" s="58">
        <v>8.8839406748000005E-2</v>
      </c>
      <c r="K519" s="58">
        <v>7.7559190190000002E-2</v>
      </c>
      <c r="L519" s="58">
        <v>1.8333589030999999E-2</v>
      </c>
      <c r="M519" s="17">
        <f t="shared" si="16"/>
        <v>1</v>
      </c>
      <c r="N519" s="17">
        <f t="shared" si="17"/>
        <v>1</v>
      </c>
      <c r="O519" s="59"/>
    </row>
    <row r="520" spans="1:15" ht="13.5" thickBot="1">
      <c r="A520" s="12" t="s">
        <v>174</v>
      </c>
      <c r="B520" s="10">
        <v>13</v>
      </c>
      <c r="C520" s="15">
        <v>33727.32421875</v>
      </c>
      <c r="D520" s="15">
        <v>1305.7</v>
      </c>
      <c r="E520" s="15">
        <v>1156</v>
      </c>
      <c r="F520" s="15">
        <v>1182.38702469395</v>
      </c>
      <c r="G520" s="15">
        <v>1236.3824869733401</v>
      </c>
      <c r="H520" s="15">
        <v>53.995462279389002</v>
      </c>
      <c r="I520" s="58">
        <v>4.8746492985999999E-2</v>
      </c>
      <c r="J520" s="58">
        <v>8.6717985447000004E-2</v>
      </c>
      <c r="K520" s="58">
        <v>5.6527768616E-2</v>
      </c>
      <c r="L520" s="58">
        <v>1.8556276156000001E-2</v>
      </c>
      <c r="M520" s="17">
        <f t="shared" si="16"/>
        <v>1</v>
      </c>
      <c r="N520" s="17">
        <f t="shared" si="17"/>
        <v>1</v>
      </c>
      <c r="O520" s="59"/>
    </row>
    <row r="521" spans="1:15" ht="13.5" thickBot="1">
      <c r="A521" s="12" t="s">
        <v>174</v>
      </c>
      <c r="B521" s="10">
        <v>14</v>
      </c>
      <c r="C521" s="15">
        <v>34085.44140625</v>
      </c>
      <c r="D521" s="15">
        <v>1310.0999999999999</v>
      </c>
      <c r="E521" s="15">
        <v>1155.7</v>
      </c>
      <c r="F521" s="15">
        <v>1163.58986898999</v>
      </c>
      <c r="G521" s="15">
        <v>1221.65203712887</v>
      </c>
      <c r="H521" s="15">
        <v>58.062168138879002</v>
      </c>
      <c r="I521" s="58">
        <v>6.2199692595000002E-2</v>
      </c>
      <c r="J521" s="58">
        <v>0.103031034465</v>
      </c>
      <c r="K521" s="58">
        <v>4.6379772945000002E-2</v>
      </c>
      <c r="L521" s="58">
        <v>5.5484310749999996E-3</v>
      </c>
      <c r="M521" s="17">
        <f t="shared" si="16"/>
        <v>1</v>
      </c>
      <c r="N521" s="17">
        <f t="shared" si="17"/>
        <v>1</v>
      </c>
      <c r="O521" s="59"/>
    </row>
    <row r="522" spans="1:15" ht="13.5" thickBot="1">
      <c r="A522" s="12" t="s">
        <v>174</v>
      </c>
      <c r="B522" s="10">
        <v>15</v>
      </c>
      <c r="C522" s="15">
        <v>34516.3984375</v>
      </c>
      <c r="D522" s="15">
        <v>1276.0999999999999</v>
      </c>
      <c r="E522" s="15">
        <v>1139.8</v>
      </c>
      <c r="F522" s="15">
        <v>1150.3264530638901</v>
      </c>
      <c r="G522" s="15">
        <v>1224.9534613937799</v>
      </c>
      <c r="H522" s="15">
        <v>74.627008329888</v>
      </c>
      <c r="I522" s="58">
        <v>3.5968029961999999E-2</v>
      </c>
      <c r="J522" s="58">
        <v>8.8448345243000007E-2</v>
      </c>
      <c r="K522" s="58">
        <v>5.9882884242999999E-2</v>
      </c>
      <c r="L522" s="58">
        <v>7.4025689610000001E-3</v>
      </c>
      <c r="M522" s="17">
        <f t="shared" si="16"/>
        <v>1</v>
      </c>
      <c r="N522" s="17">
        <f t="shared" si="17"/>
        <v>1</v>
      </c>
      <c r="O522" s="59"/>
    </row>
    <row r="523" spans="1:15" ht="13.5" thickBot="1">
      <c r="A523" s="12" t="s">
        <v>174</v>
      </c>
      <c r="B523" s="10">
        <v>16</v>
      </c>
      <c r="C523" s="15">
        <v>35195.859375</v>
      </c>
      <c r="D523" s="15">
        <v>1239.0999999999999</v>
      </c>
      <c r="E523" s="15">
        <v>1090.7</v>
      </c>
      <c r="F523" s="15">
        <v>1141.6793840620901</v>
      </c>
      <c r="G523" s="15">
        <v>1194.9915275732701</v>
      </c>
      <c r="H523" s="15">
        <v>53.312143511179997</v>
      </c>
      <c r="I523" s="58">
        <v>3.1018616333000001E-2</v>
      </c>
      <c r="J523" s="58">
        <v>6.8509575202000003E-2</v>
      </c>
      <c r="K523" s="58">
        <v>7.3341439923999996E-2</v>
      </c>
      <c r="L523" s="58">
        <v>3.5850481056E-2</v>
      </c>
      <c r="M523" s="17">
        <f t="shared" si="16"/>
        <v>1</v>
      </c>
      <c r="N523" s="17">
        <f t="shared" si="17"/>
        <v>1</v>
      </c>
      <c r="O523" s="59"/>
    </row>
    <row r="524" spans="1:15" ht="13.5" thickBot="1">
      <c r="A524" s="12" t="s">
        <v>174</v>
      </c>
      <c r="B524" s="10">
        <v>17</v>
      </c>
      <c r="C524" s="15">
        <v>36000.4453125</v>
      </c>
      <c r="D524" s="15">
        <v>1037</v>
      </c>
      <c r="E524" s="15">
        <v>970.7</v>
      </c>
      <c r="F524" s="15">
        <v>1021.09233237785</v>
      </c>
      <c r="G524" s="15">
        <v>1078.7574057043901</v>
      </c>
      <c r="H524" s="15">
        <v>57.665073326543997</v>
      </c>
      <c r="I524" s="58">
        <v>2.9365264208000001E-2</v>
      </c>
      <c r="J524" s="58">
        <v>1.1186826738E-2</v>
      </c>
      <c r="K524" s="58">
        <v>7.5989736781999995E-2</v>
      </c>
      <c r="L524" s="58">
        <v>3.5437645835000003E-2</v>
      </c>
      <c r="M524" s="17">
        <f t="shared" si="16"/>
        <v>1</v>
      </c>
      <c r="N524" s="17">
        <f t="shared" si="17"/>
        <v>1</v>
      </c>
      <c r="O524" s="59"/>
    </row>
    <row r="525" spans="1:15" ht="13.5" thickBot="1">
      <c r="A525" s="12" t="s">
        <v>174</v>
      </c>
      <c r="B525" s="10">
        <v>18</v>
      </c>
      <c r="C525" s="15">
        <v>36712.53125</v>
      </c>
      <c r="D525" s="15">
        <v>976.9</v>
      </c>
      <c r="E525" s="15">
        <v>886.9</v>
      </c>
      <c r="F525" s="15">
        <v>958.49527509056304</v>
      </c>
      <c r="G525" s="15">
        <v>967.10311294438202</v>
      </c>
      <c r="H525" s="15">
        <v>8.6078378538179994</v>
      </c>
      <c r="I525" s="58">
        <v>6.8895126969999998E-3</v>
      </c>
      <c r="J525" s="58">
        <v>1.2942844521E-2</v>
      </c>
      <c r="K525" s="58">
        <v>5.6401626543000002E-2</v>
      </c>
      <c r="L525" s="58">
        <v>5.0348294719E-2</v>
      </c>
      <c r="M525" s="17">
        <f t="shared" si="16"/>
        <v>1</v>
      </c>
      <c r="N525" s="17">
        <f t="shared" si="17"/>
        <v>1</v>
      </c>
      <c r="O525" s="59"/>
    </row>
    <row r="526" spans="1:15" ht="13.5" thickBot="1">
      <c r="A526" s="12" t="s">
        <v>174</v>
      </c>
      <c r="B526" s="10">
        <v>19</v>
      </c>
      <c r="C526" s="15">
        <v>36804.78515625</v>
      </c>
      <c r="D526" s="15">
        <v>737.8</v>
      </c>
      <c r="E526" s="15">
        <v>636.4</v>
      </c>
      <c r="F526" s="15">
        <v>656.17653606439103</v>
      </c>
      <c r="G526" s="15">
        <v>690.337755279475</v>
      </c>
      <c r="H526" s="15">
        <v>34.161219215084003</v>
      </c>
      <c r="I526" s="58">
        <v>3.3377105991000001E-2</v>
      </c>
      <c r="J526" s="58">
        <v>5.7400466902E-2</v>
      </c>
      <c r="K526" s="58">
        <v>3.7930910885000002E-2</v>
      </c>
      <c r="L526" s="58">
        <v>1.3907549974E-2</v>
      </c>
      <c r="M526" s="17">
        <f t="shared" si="16"/>
        <v>1</v>
      </c>
      <c r="N526" s="17">
        <f t="shared" si="17"/>
        <v>1</v>
      </c>
      <c r="O526" s="59"/>
    </row>
    <row r="527" spans="1:15" ht="13.5" thickBot="1">
      <c r="A527" s="12" t="s">
        <v>174</v>
      </c>
      <c r="B527" s="10">
        <v>20</v>
      </c>
      <c r="C527" s="15">
        <v>36566.35546875</v>
      </c>
      <c r="D527" s="15">
        <v>221.6</v>
      </c>
      <c r="E527" s="15">
        <v>186.7</v>
      </c>
      <c r="F527" s="15">
        <v>303.20892515697</v>
      </c>
      <c r="G527" s="15">
        <v>303.25118071646801</v>
      </c>
      <c r="H527" s="15">
        <v>4.2255559497000002E-2</v>
      </c>
      <c r="I527" s="58">
        <v>5.7419958308999999E-2</v>
      </c>
      <c r="J527" s="58">
        <v>5.7390242725999997E-2</v>
      </c>
      <c r="K527" s="58">
        <v>8.1962855636999996E-2</v>
      </c>
      <c r="L527" s="58">
        <v>8.1933140054E-2</v>
      </c>
      <c r="M527" s="17">
        <f t="shared" si="16"/>
        <v>1</v>
      </c>
      <c r="N527" s="17">
        <f t="shared" si="17"/>
        <v>1</v>
      </c>
      <c r="O527" s="59"/>
    </row>
    <row r="528" spans="1:15" ht="13.5" thickBot="1">
      <c r="A528" s="12" t="s">
        <v>174</v>
      </c>
      <c r="B528" s="10">
        <v>21</v>
      </c>
      <c r="C528" s="15">
        <v>37483.42578125</v>
      </c>
      <c r="D528" s="15">
        <v>12.4</v>
      </c>
      <c r="E528" s="15">
        <v>10.4</v>
      </c>
      <c r="F528" s="15">
        <v>11.408525421224001</v>
      </c>
      <c r="G528" s="15">
        <v>11.408525421224001</v>
      </c>
      <c r="H528" s="15">
        <v>0</v>
      </c>
      <c r="I528" s="58">
        <v>6.9723950600000003E-4</v>
      </c>
      <c r="J528" s="58">
        <v>6.9723950600000003E-4</v>
      </c>
      <c r="K528" s="58">
        <v>7.09230254E-4</v>
      </c>
      <c r="L528" s="58">
        <v>7.09230254E-4</v>
      </c>
      <c r="M528" s="17">
        <f t="shared" si="16"/>
        <v>1</v>
      </c>
      <c r="N528" s="17">
        <f t="shared" si="17"/>
        <v>1</v>
      </c>
      <c r="O528" s="59"/>
    </row>
    <row r="529" spans="1:15" ht="13.5" thickBot="1">
      <c r="A529" s="12" t="s">
        <v>174</v>
      </c>
      <c r="B529" s="10">
        <v>22</v>
      </c>
      <c r="C529" s="15">
        <v>36774.0703125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58">
        <v>0</v>
      </c>
      <c r="J529" s="58">
        <v>0</v>
      </c>
      <c r="K529" s="58">
        <v>0</v>
      </c>
      <c r="L529" s="58">
        <v>0</v>
      </c>
      <c r="M529" s="17">
        <f t="shared" si="16"/>
        <v>0</v>
      </c>
      <c r="N529" s="17">
        <f t="shared" si="17"/>
        <v>0</v>
      </c>
      <c r="O529" s="59"/>
    </row>
    <row r="530" spans="1:15" ht="13.5" thickBot="1">
      <c r="A530" s="12" t="s">
        <v>174</v>
      </c>
      <c r="B530" s="10">
        <v>23</v>
      </c>
      <c r="C530" s="15">
        <v>34365.71875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58">
        <v>0</v>
      </c>
      <c r="J530" s="58">
        <v>0</v>
      </c>
      <c r="K530" s="58">
        <v>0</v>
      </c>
      <c r="L530" s="58">
        <v>0</v>
      </c>
      <c r="M530" s="17">
        <f t="shared" si="16"/>
        <v>0</v>
      </c>
      <c r="N530" s="17">
        <f t="shared" si="17"/>
        <v>0</v>
      </c>
      <c r="O530" s="59"/>
    </row>
    <row r="531" spans="1:15" ht="13.5" thickBot="1">
      <c r="A531" s="12" t="s">
        <v>174</v>
      </c>
      <c r="B531" s="10">
        <v>24</v>
      </c>
      <c r="C531" s="15">
        <v>31531.392578125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58">
        <v>0</v>
      </c>
      <c r="J531" s="58">
        <v>0</v>
      </c>
      <c r="K531" s="58">
        <v>0</v>
      </c>
      <c r="L531" s="58">
        <v>0</v>
      </c>
      <c r="M531" s="17">
        <f t="shared" si="16"/>
        <v>0</v>
      </c>
      <c r="N531" s="17">
        <f t="shared" si="17"/>
        <v>0</v>
      </c>
      <c r="O531" s="59"/>
    </row>
    <row r="532" spans="1:15" ht="13.5" thickBot="1">
      <c r="A532" s="12" t="s">
        <v>175</v>
      </c>
      <c r="B532" s="10">
        <v>1</v>
      </c>
      <c r="C532" s="15">
        <v>29354.26171875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58">
        <v>0</v>
      </c>
      <c r="J532" s="58">
        <v>0</v>
      </c>
      <c r="K532" s="58">
        <v>0</v>
      </c>
      <c r="L532" s="58">
        <v>0</v>
      </c>
      <c r="M532" s="17">
        <f t="shared" si="16"/>
        <v>0</v>
      </c>
      <c r="N532" s="17">
        <f t="shared" si="17"/>
        <v>0</v>
      </c>
      <c r="O532" s="59"/>
    </row>
    <row r="533" spans="1:15" ht="13.5" thickBot="1">
      <c r="A533" s="12" t="s">
        <v>175</v>
      </c>
      <c r="B533" s="10">
        <v>2</v>
      </c>
      <c r="C533" s="15">
        <v>28094.375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58">
        <v>0</v>
      </c>
      <c r="J533" s="58">
        <v>0</v>
      </c>
      <c r="K533" s="58">
        <v>0</v>
      </c>
      <c r="L533" s="58">
        <v>0</v>
      </c>
      <c r="M533" s="17">
        <f t="shared" si="16"/>
        <v>0</v>
      </c>
      <c r="N533" s="17">
        <f t="shared" si="17"/>
        <v>0</v>
      </c>
      <c r="O533" s="59"/>
    </row>
    <row r="534" spans="1:15" ht="13.5" thickBot="1">
      <c r="A534" s="12" t="s">
        <v>175</v>
      </c>
      <c r="B534" s="10">
        <v>3</v>
      </c>
      <c r="C534" s="15">
        <v>27454.978515625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58">
        <v>0</v>
      </c>
      <c r="J534" s="58">
        <v>0</v>
      </c>
      <c r="K534" s="58">
        <v>0</v>
      </c>
      <c r="L534" s="58">
        <v>0</v>
      </c>
      <c r="M534" s="17">
        <f t="shared" si="16"/>
        <v>0</v>
      </c>
      <c r="N534" s="17">
        <f t="shared" si="17"/>
        <v>0</v>
      </c>
      <c r="O534" s="59"/>
    </row>
    <row r="535" spans="1:15" ht="13.5" thickBot="1">
      <c r="A535" s="12" t="s">
        <v>175</v>
      </c>
      <c r="B535" s="10">
        <v>4</v>
      </c>
      <c r="C535" s="15">
        <v>27320.48828125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58">
        <v>0</v>
      </c>
      <c r="J535" s="58">
        <v>0</v>
      </c>
      <c r="K535" s="58">
        <v>0</v>
      </c>
      <c r="L535" s="58">
        <v>0</v>
      </c>
      <c r="M535" s="17">
        <f t="shared" si="16"/>
        <v>0</v>
      </c>
      <c r="N535" s="17">
        <f t="shared" si="17"/>
        <v>0</v>
      </c>
      <c r="O535" s="59"/>
    </row>
    <row r="536" spans="1:15" ht="13.5" thickBot="1">
      <c r="A536" s="12" t="s">
        <v>175</v>
      </c>
      <c r="B536" s="10">
        <v>5</v>
      </c>
      <c r="C536" s="15">
        <v>27935.978515625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58">
        <v>0</v>
      </c>
      <c r="J536" s="58">
        <v>0</v>
      </c>
      <c r="K536" s="58">
        <v>0</v>
      </c>
      <c r="L536" s="58">
        <v>0</v>
      </c>
      <c r="M536" s="17">
        <f t="shared" si="16"/>
        <v>0</v>
      </c>
      <c r="N536" s="17">
        <f t="shared" si="17"/>
        <v>0</v>
      </c>
      <c r="O536" s="59"/>
    </row>
    <row r="537" spans="1:15" ht="13.5" thickBot="1">
      <c r="A537" s="12" t="s">
        <v>175</v>
      </c>
      <c r="B537" s="10">
        <v>6</v>
      </c>
      <c r="C537" s="15">
        <v>29997.6484375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58">
        <v>0</v>
      </c>
      <c r="J537" s="58">
        <v>0</v>
      </c>
      <c r="K537" s="58">
        <v>0</v>
      </c>
      <c r="L537" s="58">
        <v>0</v>
      </c>
      <c r="M537" s="17">
        <f t="shared" si="16"/>
        <v>0</v>
      </c>
      <c r="N537" s="17">
        <f t="shared" si="17"/>
        <v>0</v>
      </c>
      <c r="O537" s="59"/>
    </row>
    <row r="538" spans="1:15" ht="13.5" thickBot="1">
      <c r="A538" s="12" t="s">
        <v>175</v>
      </c>
      <c r="B538" s="10">
        <v>7</v>
      </c>
      <c r="C538" s="15">
        <v>33474.109375</v>
      </c>
      <c r="D538" s="15">
        <v>0</v>
      </c>
      <c r="E538" s="15">
        <v>0</v>
      </c>
      <c r="F538" s="15">
        <v>6.8564917599999997E-3</v>
      </c>
      <c r="G538" s="15">
        <v>6.8564917599999997E-3</v>
      </c>
      <c r="H538" s="15">
        <v>0</v>
      </c>
      <c r="I538" s="58">
        <v>4.8217241633243903E-6</v>
      </c>
      <c r="J538" s="58">
        <v>4.8217241633243903E-6</v>
      </c>
      <c r="K538" s="58">
        <v>4.8217241633243903E-6</v>
      </c>
      <c r="L538" s="58">
        <v>4.8217241633243903E-6</v>
      </c>
      <c r="M538" s="17">
        <f t="shared" si="16"/>
        <v>0</v>
      </c>
      <c r="N538" s="17">
        <f t="shared" si="17"/>
        <v>1</v>
      </c>
      <c r="O538" s="59"/>
    </row>
    <row r="539" spans="1:15" ht="13.5" thickBot="1">
      <c r="A539" s="12" t="s">
        <v>175</v>
      </c>
      <c r="B539" s="10">
        <v>8</v>
      </c>
      <c r="C539" s="15">
        <v>34693.734375</v>
      </c>
      <c r="D539" s="15">
        <v>74.3</v>
      </c>
      <c r="E539" s="15">
        <v>65.900000000000006</v>
      </c>
      <c r="F539" s="15">
        <v>71.035805359486005</v>
      </c>
      <c r="G539" s="15">
        <v>71.035805359486005</v>
      </c>
      <c r="H539" s="15">
        <v>0</v>
      </c>
      <c r="I539" s="58">
        <v>2.2954955269999999E-3</v>
      </c>
      <c r="J539" s="58">
        <v>2.2954955269999999E-3</v>
      </c>
      <c r="K539" s="58">
        <v>3.6116774670000001E-3</v>
      </c>
      <c r="L539" s="58">
        <v>3.6116774670000001E-3</v>
      </c>
      <c r="M539" s="17">
        <f t="shared" si="16"/>
        <v>1</v>
      </c>
      <c r="N539" s="17">
        <f t="shared" si="17"/>
        <v>1</v>
      </c>
      <c r="O539" s="59"/>
    </row>
    <row r="540" spans="1:15" ht="13.5" thickBot="1">
      <c r="A540" s="12" t="s">
        <v>175</v>
      </c>
      <c r="B540" s="10">
        <v>9</v>
      </c>
      <c r="C540" s="15">
        <v>34889.140625</v>
      </c>
      <c r="D540" s="15">
        <v>671.4</v>
      </c>
      <c r="E540" s="15">
        <v>594.5</v>
      </c>
      <c r="F540" s="15">
        <v>703.33553379940497</v>
      </c>
      <c r="G540" s="15">
        <v>718.15043146832102</v>
      </c>
      <c r="H540" s="15">
        <v>14.814897668916</v>
      </c>
      <c r="I540" s="58">
        <v>3.2876534084E-2</v>
      </c>
      <c r="J540" s="58">
        <v>2.2458181293E-2</v>
      </c>
      <c r="K540" s="58">
        <v>8.6955296390999998E-2</v>
      </c>
      <c r="L540" s="58">
        <v>7.6536943600000004E-2</v>
      </c>
      <c r="M540" s="17">
        <f t="shared" si="16"/>
        <v>1</v>
      </c>
      <c r="N540" s="17">
        <f t="shared" si="17"/>
        <v>1</v>
      </c>
      <c r="O540" s="59"/>
    </row>
    <row r="541" spans="1:15" ht="13.5" thickBot="1">
      <c r="A541" s="12" t="s">
        <v>175</v>
      </c>
      <c r="B541" s="10">
        <v>10</v>
      </c>
      <c r="C541" s="15">
        <v>35486.3203125</v>
      </c>
      <c r="D541" s="15">
        <v>1169.9000000000001</v>
      </c>
      <c r="E541" s="15">
        <v>1034.8</v>
      </c>
      <c r="F541" s="15">
        <v>1134.6643826551301</v>
      </c>
      <c r="G541" s="15">
        <v>1247.1549154909501</v>
      </c>
      <c r="H541" s="15">
        <v>112.490532835813</v>
      </c>
      <c r="I541" s="58">
        <v>5.4328351258999999E-2</v>
      </c>
      <c r="J541" s="58">
        <v>2.4778915150999999E-2</v>
      </c>
      <c r="K541" s="58">
        <v>0.149335383608</v>
      </c>
      <c r="L541" s="58">
        <v>7.0228117197000006E-2</v>
      </c>
      <c r="M541" s="17">
        <f t="shared" si="16"/>
        <v>1</v>
      </c>
      <c r="N541" s="17">
        <f t="shared" si="17"/>
        <v>1</v>
      </c>
      <c r="O541" s="59"/>
    </row>
    <row r="542" spans="1:15" ht="13.5" thickBot="1">
      <c r="A542" s="12" t="s">
        <v>175</v>
      </c>
      <c r="B542" s="10">
        <v>11</v>
      </c>
      <c r="C542" s="15">
        <v>36188.7265625</v>
      </c>
      <c r="D542" s="15">
        <v>1317.4</v>
      </c>
      <c r="E542" s="15">
        <v>1161.8</v>
      </c>
      <c r="F542" s="15">
        <v>1178.1623203398899</v>
      </c>
      <c r="G542" s="15">
        <v>1313.23287116951</v>
      </c>
      <c r="H542" s="15">
        <v>135.070550829627</v>
      </c>
      <c r="I542" s="58">
        <v>2.930470344E-3</v>
      </c>
      <c r="J542" s="58">
        <v>9.7916793008999997E-2</v>
      </c>
      <c r="K542" s="58">
        <v>0.10649287705300001</v>
      </c>
      <c r="L542" s="58">
        <v>1.1506554388000001E-2</v>
      </c>
      <c r="M542" s="17">
        <f t="shared" si="16"/>
        <v>1</v>
      </c>
      <c r="N542" s="17">
        <f t="shared" si="17"/>
        <v>1</v>
      </c>
      <c r="O542" s="59"/>
    </row>
    <row r="543" spans="1:15" ht="13.5" thickBot="1">
      <c r="A543" s="12" t="s">
        <v>175</v>
      </c>
      <c r="B543" s="10">
        <v>12</v>
      </c>
      <c r="C543" s="15">
        <v>36787.890625</v>
      </c>
      <c r="D543" s="15">
        <v>1345</v>
      </c>
      <c r="E543" s="15">
        <v>1185.4000000000001</v>
      </c>
      <c r="F543" s="15">
        <v>1205.5521233698601</v>
      </c>
      <c r="G543" s="15">
        <v>1344.1837148115401</v>
      </c>
      <c r="H543" s="15">
        <v>138.631591441681</v>
      </c>
      <c r="I543" s="58">
        <v>5.7404021599999995E-4</v>
      </c>
      <c r="J543" s="58">
        <v>9.8064610851000003E-2</v>
      </c>
      <c r="K543" s="58">
        <v>0.11166224670200001</v>
      </c>
      <c r="L543" s="58">
        <v>1.4171676068000001E-2</v>
      </c>
      <c r="M543" s="17">
        <f t="shared" si="16"/>
        <v>1</v>
      </c>
      <c r="N543" s="17">
        <f t="shared" si="17"/>
        <v>1</v>
      </c>
      <c r="O543" s="59"/>
    </row>
    <row r="544" spans="1:15" ht="13.5" thickBot="1">
      <c r="A544" s="12" t="s">
        <v>175</v>
      </c>
      <c r="B544" s="10">
        <v>13</v>
      </c>
      <c r="C544" s="15">
        <v>37397.3203125</v>
      </c>
      <c r="D544" s="15">
        <v>1349</v>
      </c>
      <c r="E544" s="15">
        <v>1190.5999999999999</v>
      </c>
      <c r="F544" s="15">
        <v>1213.8120604482899</v>
      </c>
      <c r="G544" s="15">
        <v>1348.0450341155799</v>
      </c>
      <c r="H544" s="15">
        <v>134.232973667284</v>
      </c>
      <c r="I544" s="58">
        <v>6.7156531899999997E-4</v>
      </c>
      <c r="J544" s="58">
        <v>9.5068874508000001E-2</v>
      </c>
      <c r="K544" s="58">
        <v>0.110720839743</v>
      </c>
      <c r="L544" s="58">
        <v>1.6323530554000001E-2</v>
      </c>
      <c r="M544" s="17">
        <f t="shared" si="16"/>
        <v>1</v>
      </c>
      <c r="N544" s="17">
        <f t="shared" si="17"/>
        <v>1</v>
      </c>
      <c r="O544" s="59"/>
    </row>
    <row r="545" spans="1:15" ht="13.5" thickBot="1">
      <c r="A545" s="12" t="s">
        <v>175</v>
      </c>
      <c r="B545" s="10">
        <v>14</v>
      </c>
      <c r="C545" s="15">
        <v>38350.3359375</v>
      </c>
      <c r="D545" s="15">
        <v>1345.6</v>
      </c>
      <c r="E545" s="15">
        <v>1186.5999999999999</v>
      </c>
      <c r="F545" s="15">
        <v>1194.6273253367001</v>
      </c>
      <c r="G545" s="15">
        <v>1341.67973283026</v>
      </c>
      <c r="H545" s="15">
        <v>147.05240749355801</v>
      </c>
      <c r="I545" s="58">
        <v>2.7568686140000001E-3</v>
      </c>
      <c r="J545" s="58">
        <v>0.10616925081799999</v>
      </c>
      <c r="K545" s="58">
        <v>0.109057477377</v>
      </c>
      <c r="L545" s="58">
        <v>5.6450951729999999E-3</v>
      </c>
      <c r="M545" s="17">
        <f t="shared" si="16"/>
        <v>1</v>
      </c>
      <c r="N545" s="17">
        <f t="shared" si="17"/>
        <v>1</v>
      </c>
      <c r="O545" s="59"/>
    </row>
    <row r="546" spans="1:15" ht="13.5" thickBot="1">
      <c r="A546" s="12" t="s">
        <v>175</v>
      </c>
      <c r="B546" s="10">
        <v>15</v>
      </c>
      <c r="C546" s="15">
        <v>39409.17578125</v>
      </c>
      <c r="D546" s="15">
        <v>1341.7</v>
      </c>
      <c r="E546" s="15">
        <v>1180.7</v>
      </c>
      <c r="F546" s="15">
        <v>1216.6544130725999</v>
      </c>
      <c r="G546" s="15">
        <v>1338.19742994944</v>
      </c>
      <c r="H546" s="15">
        <v>121.543016876843</v>
      </c>
      <c r="I546" s="58">
        <v>2.4631294300000001E-3</v>
      </c>
      <c r="J546" s="58">
        <v>8.7936418372999994E-2</v>
      </c>
      <c r="K546" s="58">
        <v>0.110757686321</v>
      </c>
      <c r="L546" s="58">
        <v>2.5284397377999999E-2</v>
      </c>
      <c r="M546" s="17">
        <f t="shared" si="16"/>
        <v>1</v>
      </c>
      <c r="N546" s="17">
        <f t="shared" si="17"/>
        <v>1</v>
      </c>
      <c r="O546" s="59"/>
    </row>
    <row r="547" spans="1:15" ht="13.5" thickBot="1">
      <c r="A547" s="12" t="s">
        <v>175</v>
      </c>
      <c r="B547" s="10">
        <v>16</v>
      </c>
      <c r="C547" s="15">
        <v>40448.3671875</v>
      </c>
      <c r="D547" s="15">
        <v>1335.6</v>
      </c>
      <c r="E547" s="15">
        <v>1176.7</v>
      </c>
      <c r="F547" s="15">
        <v>1203.82979121221</v>
      </c>
      <c r="G547" s="15">
        <v>1313.6526334677801</v>
      </c>
      <c r="H547" s="15">
        <v>109.822842255566</v>
      </c>
      <c r="I547" s="58">
        <v>1.5434153678999999E-2</v>
      </c>
      <c r="J547" s="58">
        <v>9.2665407022999996E-2</v>
      </c>
      <c r="K547" s="58">
        <v>9.6309868824E-2</v>
      </c>
      <c r="L547" s="58">
        <v>1.9078615479E-2</v>
      </c>
      <c r="M547" s="17">
        <f t="shared" si="16"/>
        <v>1</v>
      </c>
      <c r="N547" s="17">
        <f t="shared" si="17"/>
        <v>1</v>
      </c>
      <c r="O547" s="59"/>
    </row>
    <row r="548" spans="1:15" ht="13.5" thickBot="1">
      <c r="A548" s="12" t="s">
        <v>175</v>
      </c>
      <c r="B548" s="10">
        <v>17</v>
      </c>
      <c r="C548" s="15">
        <v>41500.09765625</v>
      </c>
      <c r="D548" s="15">
        <v>1307.8</v>
      </c>
      <c r="E548" s="15">
        <v>1159</v>
      </c>
      <c r="F548" s="15">
        <v>1197.56057273288</v>
      </c>
      <c r="G548" s="15">
        <v>1302.8584810029099</v>
      </c>
      <c r="H548" s="15">
        <v>105.297908270039</v>
      </c>
      <c r="I548" s="58">
        <v>3.4750485210000002E-3</v>
      </c>
      <c r="J548" s="58">
        <v>7.7524210455000006E-2</v>
      </c>
      <c r="K548" s="58">
        <v>0.101166301689</v>
      </c>
      <c r="L548" s="58">
        <v>2.7117139754999998E-2</v>
      </c>
      <c r="M548" s="17">
        <f t="shared" si="16"/>
        <v>1</v>
      </c>
      <c r="N548" s="17">
        <f t="shared" si="17"/>
        <v>1</v>
      </c>
      <c r="O548" s="59"/>
    </row>
    <row r="549" spans="1:15" ht="13.5" thickBot="1">
      <c r="A549" s="12" t="s">
        <v>175</v>
      </c>
      <c r="B549" s="10">
        <v>18</v>
      </c>
      <c r="C549" s="15">
        <v>42148.0390625</v>
      </c>
      <c r="D549" s="15">
        <v>1283.0999999999999</v>
      </c>
      <c r="E549" s="15">
        <v>1125.5999999999999</v>
      </c>
      <c r="F549" s="15">
        <v>1163.53192039899</v>
      </c>
      <c r="G549" s="15">
        <v>1248.4870706465499</v>
      </c>
      <c r="H549" s="15">
        <v>84.955150247554997</v>
      </c>
      <c r="I549" s="58">
        <v>2.4341019235000001E-2</v>
      </c>
      <c r="J549" s="58">
        <v>8.4084444162999997E-2</v>
      </c>
      <c r="K549" s="58">
        <v>8.6418474433999998E-2</v>
      </c>
      <c r="L549" s="58">
        <v>2.6675049507E-2</v>
      </c>
      <c r="M549" s="17">
        <f t="shared" si="16"/>
        <v>1</v>
      </c>
      <c r="N549" s="17">
        <f t="shared" si="17"/>
        <v>1</v>
      </c>
      <c r="O549" s="59"/>
    </row>
    <row r="550" spans="1:15" ht="13.5" thickBot="1">
      <c r="A550" s="12" t="s">
        <v>175</v>
      </c>
      <c r="B550" s="10">
        <v>19</v>
      </c>
      <c r="C550" s="15">
        <v>42060.04296875</v>
      </c>
      <c r="D550" s="15">
        <v>1022.2</v>
      </c>
      <c r="E550" s="15">
        <v>895</v>
      </c>
      <c r="F550" s="15">
        <v>998.575451148409</v>
      </c>
      <c r="G550" s="15">
        <v>1026.6024206785</v>
      </c>
      <c r="H550" s="15">
        <v>28.026969530094</v>
      </c>
      <c r="I550" s="58">
        <v>3.0959357790000001E-3</v>
      </c>
      <c r="J550" s="58">
        <v>1.6613606786999999E-2</v>
      </c>
      <c r="K550" s="58">
        <v>9.2547412571999998E-2</v>
      </c>
      <c r="L550" s="58">
        <v>7.2837870004999999E-2</v>
      </c>
      <c r="M550" s="17">
        <f t="shared" si="16"/>
        <v>1</v>
      </c>
      <c r="N550" s="17">
        <f t="shared" si="17"/>
        <v>1</v>
      </c>
      <c r="O550" s="59"/>
    </row>
    <row r="551" spans="1:15" ht="13.5" thickBot="1">
      <c r="A551" s="12" t="s">
        <v>175</v>
      </c>
      <c r="B551" s="10">
        <v>20</v>
      </c>
      <c r="C551" s="15">
        <v>41267.734375</v>
      </c>
      <c r="D551" s="15">
        <v>274.7</v>
      </c>
      <c r="E551" s="15">
        <v>230.9</v>
      </c>
      <c r="F551" s="15">
        <v>348.79598529490301</v>
      </c>
      <c r="G551" s="15">
        <v>348.81095197670197</v>
      </c>
      <c r="H551" s="15">
        <v>1.4966681798E-2</v>
      </c>
      <c r="I551" s="58">
        <v>5.2117406452999997E-2</v>
      </c>
      <c r="J551" s="58">
        <v>5.2106881360000003E-2</v>
      </c>
      <c r="K551" s="58">
        <v>8.2919094217E-2</v>
      </c>
      <c r="L551" s="58">
        <v>8.2908569124000006E-2</v>
      </c>
      <c r="M551" s="17">
        <f t="shared" si="16"/>
        <v>1</v>
      </c>
      <c r="N551" s="17">
        <f t="shared" si="17"/>
        <v>1</v>
      </c>
      <c r="O551" s="59"/>
    </row>
    <row r="552" spans="1:15" ht="13.5" thickBot="1">
      <c r="A552" s="12" t="s">
        <v>175</v>
      </c>
      <c r="B552" s="10">
        <v>21</v>
      </c>
      <c r="C552" s="15">
        <v>41440.2734375</v>
      </c>
      <c r="D552" s="15">
        <v>14.4</v>
      </c>
      <c r="E552" s="15">
        <v>9.6</v>
      </c>
      <c r="F552" s="15">
        <v>6.890305522956</v>
      </c>
      <c r="G552" s="15">
        <v>6.8932375190390003</v>
      </c>
      <c r="H552" s="15">
        <v>2.9319960830000002E-3</v>
      </c>
      <c r="I552" s="58">
        <v>5.279017215E-3</v>
      </c>
      <c r="J552" s="58">
        <v>5.2810790970000002E-3</v>
      </c>
      <c r="K552" s="58">
        <v>1.9034897890000001E-3</v>
      </c>
      <c r="L552" s="58">
        <v>1.905551671E-3</v>
      </c>
      <c r="M552" s="17">
        <f t="shared" si="16"/>
        <v>1</v>
      </c>
      <c r="N552" s="17">
        <f t="shared" si="17"/>
        <v>0</v>
      </c>
      <c r="O552" s="59"/>
    </row>
    <row r="553" spans="1:15" ht="13.5" thickBot="1">
      <c r="A553" s="12" t="s">
        <v>175</v>
      </c>
      <c r="B553" s="10">
        <v>22</v>
      </c>
      <c r="C553" s="15">
        <v>39960.24609375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58">
        <v>0</v>
      </c>
      <c r="J553" s="58">
        <v>0</v>
      </c>
      <c r="K553" s="58">
        <v>0</v>
      </c>
      <c r="L553" s="58">
        <v>0</v>
      </c>
      <c r="M553" s="17">
        <f t="shared" si="16"/>
        <v>0</v>
      </c>
      <c r="N553" s="17">
        <f t="shared" si="17"/>
        <v>0</v>
      </c>
      <c r="O553" s="59"/>
    </row>
    <row r="554" spans="1:15" ht="13.5" thickBot="1">
      <c r="A554" s="12" t="s">
        <v>175</v>
      </c>
      <c r="B554" s="10">
        <v>23</v>
      </c>
      <c r="C554" s="15">
        <v>36695.5703125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58">
        <v>0</v>
      </c>
      <c r="J554" s="58">
        <v>0</v>
      </c>
      <c r="K554" s="58">
        <v>0</v>
      </c>
      <c r="L554" s="58">
        <v>0</v>
      </c>
      <c r="M554" s="17">
        <f t="shared" si="16"/>
        <v>0</v>
      </c>
      <c r="N554" s="17">
        <f t="shared" si="17"/>
        <v>0</v>
      </c>
      <c r="O554" s="59"/>
    </row>
    <row r="555" spans="1:15" ht="13.5" thickBot="1">
      <c r="A555" s="12" t="s">
        <v>175</v>
      </c>
      <c r="B555" s="10">
        <v>24</v>
      </c>
      <c r="C555" s="15">
        <v>33280.09765625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58">
        <v>0</v>
      </c>
      <c r="J555" s="58">
        <v>0</v>
      </c>
      <c r="K555" s="58">
        <v>0</v>
      </c>
      <c r="L555" s="58">
        <v>0</v>
      </c>
      <c r="M555" s="17">
        <f t="shared" si="16"/>
        <v>0</v>
      </c>
      <c r="N555" s="17">
        <f t="shared" si="17"/>
        <v>0</v>
      </c>
      <c r="O555" s="59"/>
    </row>
    <row r="556" spans="1:15" ht="13.5" thickBot="1">
      <c r="A556" s="12" t="s">
        <v>176</v>
      </c>
      <c r="B556" s="10">
        <v>1</v>
      </c>
      <c r="C556" s="15">
        <v>30819.306640625</v>
      </c>
      <c r="D556" s="15">
        <v>0</v>
      </c>
      <c r="E556" s="15">
        <v>0</v>
      </c>
      <c r="F556" s="15">
        <v>0</v>
      </c>
      <c r="G556" s="15">
        <v>0</v>
      </c>
      <c r="H556" s="15">
        <v>0</v>
      </c>
      <c r="I556" s="58">
        <v>0</v>
      </c>
      <c r="J556" s="58">
        <v>0</v>
      </c>
      <c r="K556" s="58">
        <v>0</v>
      </c>
      <c r="L556" s="58">
        <v>0</v>
      </c>
      <c r="M556" s="17">
        <f t="shared" si="16"/>
        <v>0</v>
      </c>
      <c r="N556" s="17">
        <f t="shared" si="17"/>
        <v>0</v>
      </c>
      <c r="O556" s="59"/>
    </row>
    <row r="557" spans="1:15" ht="13.5" thickBot="1">
      <c r="A557" s="12" t="s">
        <v>176</v>
      </c>
      <c r="B557" s="10">
        <v>2</v>
      </c>
      <c r="C557" s="15">
        <v>29379.26171875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58">
        <v>0</v>
      </c>
      <c r="J557" s="58">
        <v>0</v>
      </c>
      <c r="K557" s="58">
        <v>0</v>
      </c>
      <c r="L557" s="58">
        <v>0</v>
      </c>
      <c r="M557" s="17">
        <f t="shared" si="16"/>
        <v>0</v>
      </c>
      <c r="N557" s="17">
        <f t="shared" si="17"/>
        <v>0</v>
      </c>
      <c r="O557" s="59"/>
    </row>
    <row r="558" spans="1:15" ht="13.5" thickBot="1">
      <c r="A558" s="12" t="s">
        <v>176</v>
      </c>
      <c r="B558" s="10">
        <v>3</v>
      </c>
      <c r="C558" s="15">
        <v>28521.4609375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58">
        <v>0</v>
      </c>
      <c r="J558" s="58">
        <v>0</v>
      </c>
      <c r="K558" s="58">
        <v>0</v>
      </c>
      <c r="L558" s="58">
        <v>0</v>
      </c>
      <c r="M558" s="17">
        <f t="shared" si="16"/>
        <v>0</v>
      </c>
      <c r="N558" s="17">
        <f t="shared" si="17"/>
        <v>0</v>
      </c>
      <c r="O558" s="59"/>
    </row>
    <row r="559" spans="1:15" ht="13.5" thickBot="1">
      <c r="A559" s="12" t="s">
        <v>176</v>
      </c>
      <c r="B559" s="10">
        <v>4</v>
      </c>
      <c r="C559" s="15">
        <v>28125.0546875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58">
        <v>0</v>
      </c>
      <c r="J559" s="58">
        <v>0</v>
      </c>
      <c r="K559" s="58">
        <v>0</v>
      </c>
      <c r="L559" s="58">
        <v>0</v>
      </c>
      <c r="M559" s="17">
        <f t="shared" si="16"/>
        <v>0</v>
      </c>
      <c r="N559" s="17">
        <f t="shared" si="17"/>
        <v>0</v>
      </c>
      <c r="O559" s="59"/>
    </row>
    <row r="560" spans="1:15" ht="13.5" thickBot="1">
      <c r="A560" s="12" t="s">
        <v>176</v>
      </c>
      <c r="B560" s="10">
        <v>5</v>
      </c>
      <c r="C560" s="15">
        <v>28463.1953125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58">
        <v>0</v>
      </c>
      <c r="J560" s="58">
        <v>0</v>
      </c>
      <c r="K560" s="58">
        <v>0</v>
      </c>
      <c r="L560" s="58">
        <v>0</v>
      </c>
      <c r="M560" s="17">
        <f t="shared" si="16"/>
        <v>0</v>
      </c>
      <c r="N560" s="17">
        <f t="shared" si="17"/>
        <v>0</v>
      </c>
      <c r="O560" s="59"/>
    </row>
    <row r="561" spans="1:15" ht="13.5" thickBot="1">
      <c r="A561" s="12" t="s">
        <v>176</v>
      </c>
      <c r="B561" s="10">
        <v>6</v>
      </c>
      <c r="C561" s="15">
        <v>30259.576171875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58">
        <v>0</v>
      </c>
      <c r="J561" s="58">
        <v>0</v>
      </c>
      <c r="K561" s="58">
        <v>0</v>
      </c>
      <c r="L561" s="58">
        <v>0</v>
      </c>
      <c r="M561" s="17">
        <f t="shared" si="16"/>
        <v>0</v>
      </c>
      <c r="N561" s="17">
        <f t="shared" si="17"/>
        <v>0</v>
      </c>
      <c r="O561" s="59"/>
    </row>
    <row r="562" spans="1:15" ht="13.5" thickBot="1">
      <c r="A562" s="12" t="s">
        <v>176</v>
      </c>
      <c r="B562" s="10">
        <v>7</v>
      </c>
      <c r="C562" s="15">
        <v>33480.69921875</v>
      </c>
      <c r="D562" s="15">
        <v>0</v>
      </c>
      <c r="E562" s="15">
        <v>0</v>
      </c>
      <c r="F562" s="15">
        <v>4.4946982539999999E-3</v>
      </c>
      <c r="G562" s="15">
        <v>4.4946982539999999E-3</v>
      </c>
      <c r="H562" s="15">
        <v>0</v>
      </c>
      <c r="I562" s="58">
        <v>3.1608285897317201E-6</v>
      </c>
      <c r="J562" s="58">
        <v>3.1608285897317201E-6</v>
      </c>
      <c r="K562" s="58">
        <v>3.1608285897317201E-6</v>
      </c>
      <c r="L562" s="58">
        <v>3.1608285897317201E-6</v>
      </c>
      <c r="M562" s="17">
        <f t="shared" si="16"/>
        <v>0</v>
      </c>
      <c r="N562" s="17">
        <f t="shared" si="17"/>
        <v>1</v>
      </c>
      <c r="O562" s="59"/>
    </row>
    <row r="563" spans="1:15" ht="13.5" thickBot="1">
      <c r="A563" s="12" t="s">
        <v>176</v>
      </c>
      <c r="B563" s="10">
        <v>8</v>
      </c>
      <c r="C563" s="15">
        <v>34462.734375</v>
      </c>
      <c r="D563" s="15">
        <v>75.8</v>
      </c>
      <c r="E563" s="15">
        <v>66.900000000000006</v>
      </c>
      <c r="F563" s="15">
        <v>80.147757947353995</v>
      </c>
      <c r="G563" s="15">
        <v>80.140498096526002</v>
      </c>
      <c r="H563" s="15">
        <v>-7.2598508269999997E-3</v>
      </c>
      <c r="I563" s="58">
        <v>3.0523896599999999E-3</v>
      </c>
      <c r="J563" s="58">
        <v>3.0574950400000002E-3</v>
      </c>
      <c r="K563" s="58">
        <v>9.3111800960000001E-3</v>
      </c>
      <c r="L563" s="58">
        <v>9.3162854760000004E-3</v>
      </c>
      <c r="M563" s="17">
        <f t="shared" si="16"/>
        <v>1</v>
      </c>
      <c r="N563" s="17">
        <f t="shared" si="17"/>
        <v>1</v>
      </c>
      <c r="O563" s="59"/>
    </row>
    <row r="564" spans="1:15" ht="13.5" thickBot="1">
      <c r="A564" s="12" t="s">
        <v>176</v>
      </c>
      <c r="B564" s="10">
        <v>9</v>
      </c>
      <c r="C564" s="15">
        <v>35013.1328125</v>
      </c>
      <c r="D564" s="15">
        <v>647.29999999999995</v>
      </c>
      <c r="E564" s="15">
        <v>657.4</v>
      </c>
      <c r="F564" s="15">
        <v>694.69089541071003</v>
      </c>
      <c r="G564" s="15">
        <v>701.16064095500406</v>
      </c>
      <c r="H564" s="15">
        <v>6.4697455442939997</v>
      </c>
      <c r="I564" s="58">
        <v>3.7876681401999998E-2</v>
      </c>
      <c r="J564" s="58">
        <v>3.3326930668E-2</v>
      </c>
      <c r="K564" s="58">
        <v>3.077400911E-2</v>
      </c>
      <c r="L564" s="58">
        <v>2.6224258375999999E-2</v>
      </c>
      <c r="M564" s="17">
        <f t="shared" si="16"/>
        <v>1</v>
      </c>
      <c r="N564" s="17">
        <f t="shared" si="17"/>
        <v>1</v>
      </c>
      <c r="O564" s="59"/>
    </row>
    <row r="565" spans="1:15" ht="13.5" thickBot="1">
      <c r="A565" s="12" t="s">
        <v>176</v>
      </c>
      <c r="B565" s="10">
        <v>10</v>
      </c>
      <c r="C565" s="15">
        <v>36280.13671875</v>
      </c>
      <c r="D565" s="15">
        <v>1165.9000000000001</v>
      </c>
      <c r="E565" s="15">
        <v>1160.9000000000001</v>
      </c>
      <c r="F565" s="15">
        <v>1089.37637740025</v>
      </c>
      <c r="G565" s="15">
        <v>1194.09067817644</v>
      </c>
      <c r="H565" s="15">
        <v>104.714300776184</v>
      </c>
      <c r="I565" s="58">
        <v>1.9824668197E-2</v>
      </c>
      <c r="J565" s="58">
        <v>5.381408059E-2</v>
      </c>
      <c r="K565" s="58">
        <v>2.3340842598999999E-2</v>
      </c>
      <c r="L565" s="58">
        <v>5.0297906188000001E-2</v>
      </c>
      <c r="M565" s="17">
        <f t="shared" si="16"/>
        <v>1</v>
      </c>
      <c r="N565" s="17">
        <f t="shared" si="17"/>
        <v>1</v>
      </c>
      <c r="O565" s="59"/>
    </row>
    <row r="566" spans="1:15" ht="13.5" thickBot="1">
      <c r="A566" s="12" t="s">
        <v>176</v>
      </c>
      <c r="B566" s="10">
        <v>11</v>
      </c>
      <c r="C566" s="15">
        <v>37810.35546875</v>
      </c>
      <c r="D566" s="15">
        <v>1282.3</v>
      </c>
      <c r="E566" s="15">
        <v>1270.9000000000001</v>
      </c>
      <c r="F566" s="15">
        <v>1107.7708119230599</v>
      </c>
      <c r="G566" s="15">
        <v>1271.9946945393101</v>
      </c>
      <c r="H566" s="15">
        <v>164.22388261624499</v>
      </c>
      <c r="I566" s="58">
        <v>7.247050253E-3</v>
      </c>
      <c r="J566" s="58">
        <v>0.12273501271200001</v>
      </c>
      <c r="K566" s="58">
        <v>7.6982738300000004E-4</v>
      </c>
      <c r="L566" s="58">
        <v>0.11471813507500001</v>
      </c>
      <c r="M566" s="17">
        <f t="shared" si="16"/>
        <v>1</v>
      </c>
      <c r="N566" s="17">
        <f t="shared" si="17"/>
        <v>1</v>
      </c>
      <c r="O566" s="59"/>
    </row>
    <row r="567" spans="1:15" ht="13.5" thickBot="1">
      <c r="A567" s="12" t="s">
        <v>176</v>
      </c>
      <c r="B567" s="10">
        <v>12</v>
      </c>
      <c r="C567" s="15">
        <v>39259.1171875</v>
      </c>
      <c r="D567" s="15">
        <v>1289.4000000000001</v>
      </c>
      <c r="E567" s="15">
        <v>1294</v>
      </c>
      <c r="F567" s="15">
        <v>1085.87708834163</v>
      </c>
      <c r="G567" s="15">
        <v>1261.6503801188201</v>
      </c>
      <c r="H567" s="15">
        <v>175.77329177719099</v>
      </c>
      <c r="I567" s="58">
        <v>1.9514500619000001E-2</v>
      </c>
      <c r="J567" s="58">
        <v>0.14312441044800001</v>
      </c>
      <c r="K567" s="58">
        <v>2.2749381068999999E-2</v>
      </c>
      <c r="L567" s="58">
        <v>0.14635929089800001</v>
      </c>
      <c r="M567" s="17">
        <f t="shared" si="16"/>
        <v>1</v>
      </c>
      <c r="N567" s="17">
        <f t="shared" si="17"/>
        <v>0</v>
      </c>
      <c r="O567" s="59"/>
    </row>
    <row r="568" spans="1:15" ht="13.5" thickBot="1">
      <c r="A568" s="12" t="s">
        <v>176</v>
      </c>
      <c r="B568" s="10">
        <v>13</v>
      </c>
      <c r="C568" s="15">
        <v>40889.37109375</v>
      </c>
      <c r="D568" s="15">
        <v>1284.4000000000001</v>
      </c>
      <c r="E568" s="15">
        <v>1298.8</v>
      </c>
      <c r="F568" s="15">
        <v>1181.0796588262001</v>
      </c>
      <c r="G568" s="15">
        <v>1268.2890337133399</v>
      </c>
      <c r="H568" s="15">
        <v>87.209374887145003</v>
      </c>
      <c r="I568" s="58">
        <v>1.132979345E-2</v>
      </c>
      <c r="J568" s="58">
        <v>7.2658467773000002E-2</v>
      </c>
      <c r="K568" s="58">
        <v>2.1456375728999999E-2</v>
      </c>
      <c r="L568" s="58">
        <v>8.2785050050999995E-2</v>
      </c>
      <c r="M568" s="17">
        <f t="shared" si="16"/>
        <v>1</v>
      </c>
      <c r="N568" s="17">
        <f t="shared" si="17"/>
        <v>0</v>
      </c>
      <c r="O568" s="59"/>
    </row>
    <row r="569" spans="1:15" ht="13.5" thickBot="1">
      <c r="A569" s="12" t="s">
        <v>176</v>
      </c>
      <c r="B569" s="10">
        <v>14</v>
      </c>
      <c r="C569" s="15">
        <v>42586.3046875</v>
      </c>
      <c r="D569" s="15">
        <v>1253.9000000000001</v>
      </c>
      <c r="E569" s="15">
        <v>1240.8</v>
      </c>
      <c r="F569" s="15">
        <v>1156.18924189014</v>
      </c>
      <c r="G569" s="15">
        <v>1243.93836155997</v>
      </c>
      <c r="H569" s="15">
        <v>87.749119669834002</v>
      </c>
      <c r="I569" s="58">
        <v>7.0053716170000004E-3</v>
      </c>
      <c r="J569" s="58">
        <v>6.8713613298000006E-2</v>
      </c>
      <c r="K569" s="58">
        <v>2.2070053160000002E-3</v>
      </c>
      <c r="L569" s="58">
        <v>5.9501236364000003E-2</v>
      </c>
      <c r="M569" s="17">
        <f t="shared" si="16"/>
        <v>1</v>
      </c>
      <c r="N569" s="17">
        <f t="shared" si="17"/>
        <v>1</v>
      </c>
      <c r="O569" s="59"/>
    </row>
    <row r="570" spans="1:15" ht="13.5" thickBot="1">
      <c r="A570" s="12" t="s">
        <v>176</v>
      </c>
      <c r="B570" s="10">
        <v>15</v>
      </c>
      <c r="C570" s="15">
        <v>44306.78125</v>
      </c>
      <c r="D570" s="15">
        <v>1223.4000000000001</v>
      </c>
      <c r="E570" s="15">
        <v>1220.4000000000001</v>
      </c>
      <c r="F570" s="15">
        <v>1100.4007541415799</v>
      </c>
      <c r="G570" s="15">
        <v>1203.1634101253101</v>
      </c>
      <c r="H570" s="15">
        <v>102.762655983724</v>
      </c>
      <c r="I570" s="58">
        <v>1.4231075861E-2</v>
      </c>
      <c r="J570" s="58">
        <v>8.6497359955999997E-2</v>
      </c>
      <c r="K570" s="58">
        <v>1.2121371218999999E-2</v>
      </c>
      <c r="L570" s="58">
        <v>8.4387655315000004E-2</v>
      </c>
      <c r="M570" s="17">
        <f t="shared" si="16"/>
        <v>1</v>
      </c>
      <c r="N570" s="17">
        <f t="shared" si="17"/>
        <v>0</v>
      </c>
      <c r="O570" s="59"/>
    </row>
    <row r="571" spans="1:15" ht="13.5" thickBot="1">
      <c r="A571" s="12" t="s">
        <v>176</v>
      </c>
      <c r="B571" s="10">
        <v>16</v>
      </c>
      <c r="C571" s="15">
        <v>45937.8125</v>
      </c>
      <c r="D571" s="15">
        <v>1159.5</v>
      </c>
      <c r="E571" s="15">
        <v>1161.5999999999999</v>
      </c>
      <c r="F571" s="15">
        <v>938.01191570675405</v>
      </c>
      <c r="G571" s="15">
        <v>976.04689480781599</v>
      </c>
      <c r="H571" s="15">
        <v>38.034979101060998</v>
      </c>
      <c r="I571" s="58">
        <v>0.12901062249799999</v>
      </c>
      <c r="J571" s="58">
        <v>0.15575814647899999</v>
      </c>
      <c r="K571" s="58">
        <v>0.13048741574600001</v>
      </c>
      <c r="L571" s="58">
        <v>0.15723493972800001</v>
      </c>
      <c r="M571" s="17">
        <f t="shared" si="16"/>
        <v>1</v>
      </c>
      <c r="N571" s="17">
        <f t="shared" si="17"/>
        <v>0</v>
      </c>
      <c r="O571" s="59"/>
    </row>
    <row r="572" spans="1:15" ht="13.5" thickBot="1">
      <c r="A572" s="12" t="s">
        <v>176</v>
      </c>
      <c r="B572" s="10">
        <v>17</v>
      </c>
      <c r="C572" s="15">
        <v>47534.28125</v>
      </c>
      <c r="D572" s="15">
        <v>1032.5</v>
      </c>
      <c r="E572" s="15">
        <v>1043.3</v>
      </c>
      <c r="F572" s="15">
        <v>779.13410395570895</v>
      </c>
      <c r="G572" s="15">
        <v>783.93251618782699</v>
      </c>
      <c r="H572" s="15">
        <v>4.7984122321170002</v>
      </c>
      <c r="I572" s="58">
        <v>0.174801324762</v>
      </c>
      <c r="J572" s="58">
        <v>0.17817573561399999</v>
      </c>
      <c r="K572" s="58">
        <v>0.18239626147099999</v>
      </c>
      <c r="L572" s="58">
        <v>0.18577067232300001</v>
      </c>
      <c r="M572" s="17">
        <f t="shared" si="16"/>
        <v>1</v>
      </c>
      <c r="N572" s="17">
        <f t="shared" si="17"/>
        <v>0</v>
      </c>
      <c r="O572" s="59"/>
    </row>
    <row r="573" spans="1:15" ht="13.5" thickBot="1">
      <c r="A573" s="12" t="s">
        <v>176</v>
      </c>
      <c r="B573" s="10">
        <v>18</v>
      </c>
      <c r="C573" s="15">
        <v>48044.2265625</v>
      </c>
      <c r="D573" s="15">
        <v>979.8</v>
      </c>
      <c r="E573" s="15">
        <v>980</v>
      </c>
      <c r="F573" s="15">
        <v>794.88136634853095</v>
      </c>
      <c r="G573" s="15">
        <v>916.53394026822502</v>
      </c>
      <c r="H573" s="15">
        <v>121.65257391969401</v>
      </c>
      <c r="I573" s="58">
        <v>4.4490899952E-2</v>
      </c>
      <c r="J573" s="58">
        <v>0.13004123322800001</v>
      </c>
      <c r="K573" s="58">
        <v>4.4631546927999997E-2</v>
      </c>
      <c r="L573" s="58">
        <v>0.13018188020400001</v>
      </c>
      <c r="M573" s="17">
        <f t="shared" si="16"/>
        <v>1</v>
      </c>
      <c r="N573" s="17">
        <f t="shared" si="17"/>
        <v>0</v>
      </c>
      <c r="O573" s="59"/>
    </row>
    <row r="574" spans="1:15" ht="13.5" thickBot="1">
      <c r="A574" s="12" t="s">
        <v>176</v>
      </c>
      <c r="B574" s="10">
        <v>19</v>
      </c>
      <c r="C574" s="15">
        <v>47164.2265625</v>
      </c>
      <c r="D574" s="15">
        <v>760.8</v>
      </c>
      <c r="E574" s="15">
        <v>744.4</v>
      </c>
      <c r="F574" s="15">
        <v>638.14040060633602</v>
      </c>
      <c r="G574" s="15">
        <v>699.04276630213701</v>
      </c>
      <c r="H574" s="15">
        <v>60.902365695801002</v>
      </c>
      <c r="I574" s="58">
        <v>4.3429840855999997E-2</v>
      </c>
      <c r="J574" s="58">
        <v>8.6258508715000001E-2</v>
      </c>
      <c r="K574" s="58">
        <v>3.1896788816999998E-2</v>
      </c>
      <c r="L574" s="58">
        <v>7.4725456676000002E-2</v>
      </c>
      <c r="M574" s="17">
        <f t="shared" si="16"/>
        <v>1</v>
      </c>
      <c r="N574" s="17">
        <f t="shared" si="17"/>
        <v>0</v>
      </c>
      <c r="O574" s="59"/>
    </row>
    <row r="575" spans="1:15" ht="13.5" thickBot="1">
      <c r="A575" s="12" t="s">
        <v>176</v>
      </c>
      <c r="B575" s="10">
        <v>20</v>
      </c>
      <c r="C575" s="15">
        <v>45694.921875</v>
      </c>
      <c r="D575" s="15">
        <v>217.8</v>
      </c>
      <c r="E575" s="15">
        <v>214.2</v>
      </c>
      <c r="F575" s="15">
        <v>250.80429840792601</v>
      </c>
      <c r="G575" s="15">
        <v>299.431044503279</v>
      </c>
      <c r="H575" s="15">
        <v>48.626746095351997</v>
      </c>
      <c r="I575" s="58">
        <v>5.7405797821999997E-2</v>
      </c>
      <c r="J575" s="58">
        <v>2.3209773845E-2</v>
      </c>
      <c r="K575" s="58">
        <v>5.9937443391000003E-2</v>
      </c>
      <c r="L575" s="58">
        <v>2.5741419413999999E-2</v>
      </c>
      <c r="M575" s="17">
        <f t="shared" si="16"/>
        <v>1</v>
      </c>
      <c r="N575" s="17">
        <f t="shared" si="17"/>
        <v>1</v>
      </c>
      <c r="O575" s="59"/>
    </row>
    <row r="576" spans="1:15" ht="13.5" thickBot="1">
      <c r="A576" s="12" t="s">
        <v>176</v>
      </c>
      <c r="B576" s="10">
        <v>21</v>
      </c>
      <c r="C576" s="15">
        <v>45323.3515625</v>
      </c>
      <c r="D576" s="15">
        <v>12.2</v>
      </c>
      <c r="E576" s="15">
        <v>10.4</v>
      </c>
      <c r="F576" s="15">
        <v>4.6350274734769998</v>
      </c>
      <c r="G576" s="15">
        <v>4.641437713607</v>
      </c>
      <c r="H576" s="15">
        <v>6.4102401299999997E-3</v>
      </c>
      <c r="I576" s="58">
        <v>5.3154446450000004E-3</v>
      </c>
      <c r="J576" s="58">
        <v>5.3199525499999997E-3</v>
      </c>
      <c r="K576" s="58">
        <v>4.0496218610000002E-3</v>
      </c>
      <c r="L576" s="58">
        <v>4.054129765E-3</v>
      </c>
      <c r="M576" s="17">
        <f t="shared" si="16"/>
        <v>0</v>
      </c>
      <c r="N576" s="17">
        <f t="shared" si="17"/>
        <v>0</v>
      </c>
      <c r="O576" s="59"/>
    </row>
    <row r="577" spans="1:15" ht="13.5" thickBot="1">
      <c r="A577" s="12" t="s">
        <v>176</v>
      </c>
      <c r="B577" s="10">
        <v>22</v>
      </c>
      <c r="C577" s="15">
        <v>43448.3515625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58">
        <v>0</v>
      </c>
      <c r="J577" s="58">
        <v>0</v>
      </c>
      <c r="K577" s="58">
        <v>0</v>
      </c>
      <c r="L577" s="58">
        <v>0</v>
      </c>
      <c r="M577" s="17">
        <f t="shared" si="16"/>
        <v>0</v>
      </c>
      <c r="N577" s="17">
        <f t="shared" si="17"/>
        <v>0</v>
      </c>
      <c r="O577" s="59"/>
    </row>
    <row r="578" spans="1:15" ht="13.5" thickBot="1">
      <c r="A578" s="12" t="s">
        <v>176</v>
      </c>
      <c r="B578" s="10">
        <v>23</v>
      </c>
      <c r="C578" s="15">
        <v>39827.359375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58">
        <v>0</v>
      </c>
      <c r="J578" s="58">
        <v>0</v>
      </c>
      <c r="K578" s="58">
        <v>0</v>
      </c>
      <c r="L578" s="58">
        <v>0</v>
      </c>
      <c r="M578" s="17">
        <f t="shared" si="16"/>
        <v>0</v>
      </c>
      <c r="N578" s="17">
        <f t="shared" si="17"/>
        <v>0</v>
      </c>
      <c r="O578" s="59"/>
    </row>
    <row r="579" spans="1:15" ht="13.5" thickBot="1">
      <c r="A579" s="12" t="s">
        <v>176</v>
      </c>
      <c r="B579" s="10">
        <v>24</v>
      </c>
      <c r="C579" s="15">
        <v>36224.66796875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58">
        <v>0</v>
      </c>
      <c r="J579" s="58">
        <v>0</v>
      </c>
      <c r="K579" s="58">
        <v>0</v>
      </c>
      <c r="L579" s="58">
        <v>0</v>
      </c>
      <c r="M579" s="17">
        <f t="shared" si="16"/>
        <v>0</v>
      </c>
      <c r="N579" s="17">
        <f t="shared" si="17"/>
        <v>0</v>
      </c>
      <c r="O579" s="59"/>
    </row>
    <row r="580" spans="1:15" ht="13.5" thickBot="1">
      <c r="A580" s="12" t="s">
        <v>177</v>
      </c>
      <c r="B580" s="10">
        <v>1</v>
      </c>
      <c r="C580" s="15">
        <v>33115.171875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58">
        <v>0</v>
      </c>
      <c r="J580" s="58">
        <v>0</v>
      </c>
      <c r="K580" s="58">
        <v>0</v>
      </c>
      <c r="L580" s="58">
        <v>0</v>
      </c>
      <c r="M580" s="17">
        <f t="shared" si="16"/>
        <v>0</v>
      </c>
      <c r="N580" s="17">
        <f t="shared" si="17"/>
        <v>0</v>
      </c>
      <c r="O580" s="59"/>
    </row>
    <row r="581" spans="1:15" ht="13.5" thickBot="1">
      <c r="A581" s="12" t="s">
        <v>177</v>
      </c>
      <c r="B581" s="10">
        <v>2</v>
      </c>
      <c r="C581" s="15">
        <v>31143.69140625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58">
        <v>0</v>
      </c>
      <c r="J581" s="58">
        <v>0</v>
      </c>
      <c r="K581" s="58">
        <v>0</v>
      </c>
      <c r="L581" s="58">
        <v>0</v>
      </c>
      <c r="M581" s="17">
        <f t="shared" ref="M581:M644" si="18">IF(F581&gt;5,1,0)</f>
        <v>0</v>
      </c>
      <c r="N581" s="17">
        <f t="shared" ref="N581:N644" si="19">IF(G581&gt;E581,1,0)</f>
        <v>0</v>
      </c>
      <c r="O581" s="59"/>
    </row>
    <row r="582" spans="1:15" ht="13.5" thickBot="1">
      <c r="A582" s="12" t="s">
        <v>177</v>
      </c>
      <c r="B582" s="10">
        <v>3</v>
      </c>
      <c r="C582" s="15">
        <v>30010.21875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58">
        <v>0</v>
      </c>
      <c r="J582" s="58">
        <v>0</v>
      </c>
      <c r="K582" s="58">
        <v>0</v>
      </c>
      <c r="L582" s="58">
        <v>0</v>
      </c>
      <c r="M582" s="17">
        <f t="shared" si="18"/>
        <v>0</v>
      </c>
      <c r="N582" s="17">
        <f t="shared" si="19"/>
        <v>0</v>
      </c>
      <c r="O582" s="59"/>
    </row>
    <row r="583" spans="1:15" ht="13.5" thickBot="1">
      <c r="A583" s="12" t="s">
        <v>177</v>
      </c>
      <c r="B583" s="10">
        <v>4</v>
      </c>
      <c r="C583" s="15">
        <v>29513.853515625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58">
        <v>0</v>
      </c>
      <c r="J583" s="58">
        <v>0</v>
      </c>
      <c r="K583" s="58">
        <v>0</v>
      </c>
      <c r="L583" s="58">
        <v>0</v>
      </c>
      <c r="M583" s="17">
        <f t="shared" si="18"/>
        <v>0</v>
      </c>
      <c r="N583" s="17">
        <f t="shared" si="19"/>
        <v>0</v>
      </c>
      <c r="O583" s="59"/>
    </row>
    <row r="584" spans="1:15" ht="13.5" thickBot="1">
      <c r="A584" s="12" t="s">
        <v>177</v>
      </c>
      <c r="B584" s="10">
        <v>5</v>
      </c>
      <c r="C584" s="15">
        <v>29737.787109375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58">
        <v>0</v>
      </c>
      <c r="J584" s="58">
        <v>0</v>
      </c>
      <c r="K584" s="58">
        <v>0</v>
      </c>
      <c r="L584" s="58">
        <v>0</v>
      </c>
      <c r="M584" s="17">
        <f t="shared" si="18"/>
        <v>0</v>
      </c>
      <c r="N584" s="17">
        <f t="shared" si="19"/>
        <v>0</v>
      </c>
      <c r="O584" s="59"/>
    </row>
    <row r="585" spans="1:15" ht="13.5" thickBot="1">
      <c r="A585" s="12" t="s">
        <v>177</v>
      </c>
      <c r="B585" s="10">
        <v>6</v>
      </c>
      <c r="C585" s="15">
        <v>31356.421875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58">
        <v>0</v>
      </c>
      <c r="J585" s="58">
        <v>0</v>
      </c>
      <c r="K585" s="58">
        <v>0</v>
      </c>
      <c r="L585" s="58">
        <v>0</v>
      </c>
      <c r="M585" s="17">
        <f t="shared" si="18"/>
        <v>0</v>
      </c>
      <c r="N585" s="17">
        <f t="shared" si="19"/>
        <v>0</v>
      </c>
      <c r="O585" s="59"/>
    </row>
    <row r="586" spans="1:15" ht="13.5" thickBot="1">
      <c r="A586" s="12" t="s">
        <v>177</v>
      </c>
      <c r="B586" s="10">
        <v>7</v>
      </c>
      <c r="C586" s="15">
        <v>34551.484375</v>
      </c>
      <c r="D586" s="15">
        <v>0</v>
      </c>
      <c r="E586" s="15">
        <v>0</v>
      </c>
      <c r="F586" s="15">
        <v>7.2244093599999996E-3</v>
      </c>
      <c r="G586" s="15">
        <v>7.2244093599999996E-3</v>
      </c>
      <c r="H586" s="15">
        <v>0</v>
      </c>
      <c r="I586" s="58">
        <v>5.0804566532014796E-6</v>
      </c>
      <c r="J586" s="58">
        <v>5.0804566532014796E-6</v>
      </c>
      <c r="K586" s="58">
        <v>5.0804566532014796E-6</v>
      </c>
      <c r="L586" s="58">
        <v>5.0804566532014796E-6</v>
      </c>
      <c r="M586" s="17">
        <f t="shared" si="18"/>
        <v>0</v>
      </c>
      <c r="N586" s="17">
        <f t="shared" si="19"/>
        <v>1</v>
      </c>
      <c r="O586" s="59"/>
    </row>
    <row r="587" spans="1:15" ht="13.5" thickBot="1">
      <c r="A587" s="12" t="s">
        <v>177</v>
      </c>
      <c r="B587" s="10">
        <v>8</v>
      </c>
      <c r="C587" s="15">
        <v>35681.6953125</v>
      </c>
      <c r="D587" s="15">
        <v>14.6</v>
      </c>
      <c r="E587" s="15">
        <v>11.1</v>
      </c>
      <c r="F587" s="15">
        <v>8.3668367385789999</v>
      </c>
      <c r="G587" s="15">
        <v>9.1042586679189998</v>
      </c>
      <c r="H587" s="15">
        <v>0.73742192933899997</v>
      </c>
      <c r="I587" s="58">
        <v>3.8647969980000001E-3</v>
      </c>
      <c r="J587" s="58">
        <v>4.3833778200000001E-3</v>
      </c>
      <c r="K587" s="58">
        <v>1.4034749170000001E-3</v>
      </c>
      <c r="L587" s="58">
        <v>1.9220557390000001E-3</v>
      </c>
      <c r="M587" s="17">
        <f t="shared" si="18"/>
        <v>1</v>
      </c>
      <c r="N587" s="17">
        <f t="shared" si="19"/>
        <v>0</v>
      </c>
      <c r="O587" s="59"/>
    </row>
    <row r="588" spans="1:15" ht="13.5" thickBot="1">
      <c r="A588" s="12" t="s">
        <v>177</v>
      </c>
      <c r="B588" s="10">
        <v>9</v>
      </c>
      <c r="C588" s="15">
        <v>36038.83203125</v>
      </c>
      <c r="D588" s="15">
        <v>98.3</v>
      </c>
      <c r="E588" s="15">
        <v>92.8</v>
      </c>
      <c r="F588" s="15">
        <v>49.983222492613002</v>
      </c>
      <c r="G588" s="15">
        <v>58.910761305986</v>
      </c>
      <c r="H588" s="15">
        <v>8.9275388133729994</v>
      </c>
      <c r="I588" s="58">
        <v>2.7699886563999999E-2</v>
      </c>
      <c r="J588" s="58">
        <v>3.3978043254000001E-2</v>
      </c>
      <c r="K588" s="58">
        <v>2.3832094721000001E-2</v>
      </c>
      <c r="L588" s="58">
        <v>3.0110251410999999E-2</v>
      </c>
      <c r="M588" s="17">
        <f t="shared" si="18"/>
        <v>1</v>
      </c>
      <c r="N588" s="17">
        <f t="shared" si="19"/>
        <v>0</v>
      </c>
      <c r="O588" s="59"/>
    </row>
    <row r="589" spans="1:15" ht="13.5" thickBot="1">
      <c r="A589" s="12" t="s">
        <v>177</v>
      </c>
      <c r="B589" s="10">
        <v>10</v>
      </c>
      <c r="C589" s="15">
        <v>37220.1875</v>
      </c>
      <c r="D589" s="15">
        <v>178.1</v>
      </c>
      <c r="E589" s="15">
        <v>172.5</v>
      </c>
      <c r="F589" s="15">
        <v>100.99118415816299</v>
      </c>
      <c r="G589" s="15">
        <v>118.256427188446</v>
      </c>
      <c r="H589" s="15">
        <v>17.265243030282999</v>
      </c>
      <c r="I589" s="58">
        <v>4.2084087770999999E-2</v>
      </c>
      <c r="J589" s="58">
        <v>5.4225608889999999E-2</v>
      </c>
      <c r="K589" s="58">
        <v>3.8145972441000001E-2</v>
      </c>
      <c r="L589" s="58">
        <v>5.0287493559000002E-2</v>
      </c>
      <c r="M589" s="17">
        <f t="shared" si="18"/>
        <v>1</v>
      </c>
      <c r="N589" s="17">
        <f t="shared" si="19"/>
        <v>0</v>
      </c>
      <c r="O589" s="59"/>
    </row>
    <row r="590" spans="1:15" ht="13.5" thickBot="1">
      <c r="A590" s="12" t="s">
        <v>177</v>
      </c>
      <c r="B590" s="10">
        <v>11</v>
      </c>
      <c r="C590" s="15">
        <v>38497.33984375</v>
      </c>
      <c r="D590" s="15">
        <v>193.9</v>
      </c>
      <c r="E590" s="15">
        <v>188</v>
      </c>
      <c r="F590" s="15">
        <v>118.59355514168701</v>
      </c>
      <c r="G590" s="15">
        <v>120.9291709691</v>
      </c>
      <c r="H590" s="15">
        <v>2.335615827412</v>
      </c>
      <c r="I590" s="58">
        <v>5.1315632228999999E-2</v>
      </c>
      <c r="J590" s="58">
        <v>5.2958118747000002E-2</v>
      </c>
      <c r="K590" s="58">
        <v>4.7166546434999998E-2</v>
      </c>
      <c r="L590" s="58">
        <v>4.8809032952000002E-2</v>
      </c>
      <c r="M590" s="17">
        <f t="shared" si="18"/>
        <v>1</v>
      </c>
      <c r="N590" s="17">
        <f t="shared" si="19"/>
        <v>0</v>
      </c>
      <c r="O590" s="59"/>
    </row>
    <row r="591" spans="1:15" ht="13.5" thickBot="1">
      <c r="A591" s="12" t="s">
        <v>177</v>
      </c>
      <c r="B591" s="10">
        <v>12</v>
      </c>
      <c r="C591" s="15">
        <v>39828.7421875</v>
      </c>
      <c r="D591" s="15">
        <v>241.3</v>
      </c>
      <c r="E591" s="15">
        <v>233.1</v>
      </c>
      <c r="F591" s="15">
        <v>190.40647517008901</v>
      </c>
      <c r="G591" s="15">
        <v>190.40647517008901</v>
      </c>
      <c r="H591" s="15">
        <v>0</v>
      </c>
      <c r="I591" s="58">
        <v>3.5790101849E-2</v>
      </c>
      <c r="J591" s="58">
        <v>3.5790101849E-2</v>
      </c>
      <c r="K591" s="58">
        <v>3.0023575829000001E-2</v>
      </c>
      <c r="L591" s="58">
        <v>3.0023575829000001E-2</v>
      </c>
      <c r="M591" s="17">
        <f t="shared" si="18"/>
        <v>1</v>
      </c>
      <c r="N591" s="17">
        <f t="shared" si="19"/>
        <v>0</v>
      </c>
      <c r="O591" s="59"/>
    </row>
    <row r="592" spans="1:15" ht="13.5" thickBot="1">
      <c r="A592" s="12" t="s">
        <v>177</v>
      </c>
      <c r="B592" s="10">
        <v>13</v>
      </c>
      <c r="C592" s="15">
        <v>40966.5703125</v>
      </c>
      <c r="D592" s="15">
        <v>309.5</v>
      </c>
      <c r="E592" s="15">
        <v>289.3</v>
      </c>
      <c r="F592" s="15">
        <v>277.94312513271899</v>
      </c>
      <c r="G592" s="15">
        <v>278.17365846130599</v>
      </c>
      <c r="H592" s="15">
        <v>0.23053332858600001</v>
      </c>
      <c r="I592" s="58">
        <v>2.2029776046E-2</v>
      </c>
      <c r="J592" s="58">
        <v>2.2191895124000001E-2</v>
      </c>
      <c r="K592" s="58">
        <v>7.8244314610000001E-3</v>
      </c>
      <c r="L592" s="58">
        <v>7.9865505389999994E-3</v>
      </c>
      <c r="M592" s="17">
        <f t="shared" si="18"/>
        <v>1</v>
      </c>
      <c r="N592" s="17">
        <f t="shared" si="19"/>
        <v>0</v>
      </c>
      <c r="O592" s="59"/>
    </row>
    <row r="593" spans="1:15" ht="13.5" thickBot="1">
      <c r="A593" s="12" t="s">
        <v>177</v>
      </c>
      <c r="B593" s="10">
        <v>14</v>
      </c>
      <c r="C593" s="15">
        <v>42262.59765625</v>
      </c>
      <c r="D593" s="15">
        <v>471.9</v>
      </c>
      <c r="E593" s="15">
        <v>478.8</v>
      </c>
      <c r="F593" s="15">
        <v>311.69195094820498</v>
      </c>
      <c r="G593" s="15">
        <v>311.71578428874398</v>
      </c>
      <c r="H593" s="15">
        <v>2.3833340538E-2</v>
      </c>
      <c r="I593" s="58">
        <v>0.112647127785</v>
      </c>
      <c r="J593" s="58">
        <v>0.11266388822200001</v>
      </c>
      <c r="K593" s="58">
        <v>0.11749944846</v>
      </c>
      <c r="L593" s="58">
        <v>0.117516208897</v>
      </c>
      <c r="M593" s="17">
        <f t="shared" si="18"/>
        <v>1</v>
      </c>
      <c r="N593" s="17">
        <f t="shared" si="19"/>
        <v>0</v>
      </c>
      <c r="O593" s="59"/>
    </row>
    <row r="594" spans="1:15" ht="13.5" thickBot="1">
      <c r="A594" s="12" t="s">
        <v>177</v>
      </c>
      <c r="B594" s="10">
        <v>15</v>
      </c>
      <c r="C594" s="15">
        <v>42856.14453125</v>
      </c>
      <c r="D594" s="15">
        <v>545.9</v>
      </c>
      <c r="E594" s="15">
        <v>512</v>
      </c>
      <c r="F594" s="15">
        <v>271.03009029359202</v>
      </c>
      <c r="G594" s="15">
        <v>289.72826031365901</v>
      </c>
      <c r="H594" s="15">
        <v>18.698170020066001</v>
      </c>
      <c r="I594" s="58">
        <v>0.18014890273299999</v>
      </c>
      <c r="J594" s="58">
        <v>0.19329810809100001</v>
      </c>
      <c r="K594" s="58">
        <v>0.15630924028500001</v>
      </c>
      <c r="L594" s="58">
        <v>0.16945844564400001</v>
      </c>
      <c r="M594" s="17">
        <f t="shared" si="18"/>
        <v>1</v>
      </c>
      <c r="N594" s="17">
        <f t="shared" si="19"/>
        <v>0</v>
      </c>
      <c r="O594" s="59"/>
    </row>
    <row r="595" spans="1:15" ht="13.5" thickBot="1">
      <c r="A595" s="12" t="s">
        <v>177</v>
      </c>
      <c r="B595" s="10">
        <v>16</v>
      </c>
      <c r="C595" s="15">
        <v>43031.18359375</v>
      </c>
      <c r="D595" s="15">
        <v>546.1</v>
      </c>
      <c r="E595" s="15">
        <v>556.9</v>
      </c>
      <c r="F595" s="15">
        <v>373.36518963528999</v>
      </c>
      <c r="G595" s="15">
        <v>375.698912025889</v>
      </c>
      <c r="H595" s="15">
        <v>2.333722390598</v>
      </c>
      <c r="I595" s="58">
        <v>0.11983198873000001</v>
      </c>
      <c r="J595" s="58">
        <v>0.121473143716</v>
      </c>
      <c r="K595" s="58">
        <v>0.12742692543799999</v>
      </c>
      <c r="L595" s="58">
        <v>0.12906808042500001</v>
      </c>
      <c r="M595" s="17">
        <f t="shared" si="18"/>
        <v>1</v>
      </c>
      <c r="N595" s="17">
        <f t="shared" si="19"/>
        <v>0</v>
      </c>
      <c r="O595" s="59"/>
    </row>
    <row r="596" spans="1:15" ht="13.5" thickBot="1">
      <c r="A596" s="12" t="s">
        <v>177</v>
      </c>
      <c r="B596" s="10">
        <v>17</v>
      </c>
      <c r="C596" s="15">
        <v>42764.15234375</v>
      </c>
      <c r="D596" s="15">
        <v>623</v>
      </c>
      <c r="E596" s="15">
        <v>613.29999999999995</v>
      </c>
      <c r="F596" s="15">
        <v>507.40645128140898</v>
      </c>
      <c r="G596" s="15">
        <v>507.40645128140898</v>
      </c>
      <c r="H596" s="15">
        <v>0</v>
      </c>
      <c r="I596" s="58">
        <v>8.1289415412999999E-2</v>
      </c>
      <c r="J596" s="58">
        <v>8.1289415412999999E-2</v>
      </c>
      <c r="K596" s="58">
        <v>7.4468037072999996E-2</v>
      </c>
      <c r="L596" s="58">
        <v>7.4468037072999996E-2</v>
      </c>
      <c r="M596" s="17">
        <f t="shared" si="18"/>
        <v>1</v>
      </c>
      <c r="N596" s="17">
        <f t="shared" si="19"/>
        <v>0</v>
      </c>
      <c r="O596" s="59"/>
    </row>
    <row r="597" spans="1:15" ht="13.5" thickBot="1">
      <c r="A597" s="12" t="s">
        <v>177</v>
      </c>
      <c r="B597" s="10">
        <v>18</v>
      </c>
      <c r="C597" s="15">
        <v>42059.66796875</v>
      </c>
      <c r="D597" s="15">
        <v>638.20000000000005</v>
      </c>
      <c r="E597" s="15">
        <v>651.79999999999995</v>
      </c>
      <c r="F597" s="15">
        <v>504.22031729241201</v>
      </c>
      <c r="G597" s="15">
        <v>504.22031729241201</v>
      </c>
      <c r="H597" s="15">
        <v>0</v>
      </c>
      <c r="I597" s="58">
        <v>9.4219186151000001E-2</v>
      </c>
      <c r="J597" s="58">
        <v>9.4219186151000001E-2</v>
      </c>
      <c r="K597" s="58">
        <v>0.103783180525</v>
      </c>
      <c r="L597" s="58">
        <v>0.103783180525</v>
      </c>
      <c r="M597" s="17">
        <f t="shared" si="18"/>
        <v>1</v>
      </c>
      <c r="N597" s="17">
        <f t="shared" si="19"/>
        <v>0</v>
      </c>
      <c r="O597" s="59"/>
    </row>
    <row r="598" spans="1:15" ht="13.5" thickBot="1">
      <c r="A598" s="12" t="s">
        <v>177</v>
      </c>
      <c r="B598" s="10">
        <v>19</v>
      </c>
      <c r="C598" s="15">
        <v>40875.53515625</v>
      </c>
      <c r="D598" s="15">
        <v>509.1</v>
      </c>
      <c r="E598" s="15">
        <v>496</v>
      </c>
      <c r="F598" s="15">
        <v>376.485663950071</v>
      </c>
      <c r="G598" s="15">
        <v>376.485663950071</v>
      </c>
      <c r="H598" s="15">
        <v>0</v>
      </c>
      <c r="I598" s="58">
        <v>9.3259026758000005E-2</v>
      </c>
      <c r="J598" s="58">
        <v>9.3259026758000005E-2</v>
      </c>
      <c r="K598" s="58">
        <v>8.4046649823999994E-2</v>
      </c>
      <c r="L598" s="58">
        <v>8.4046649823999994E-2</v>
      </c>
      <c r="M598" s="17">
        <f t="shared" si="18"/>
        <v>1</v>
      </c>
      <c r="N598" s="17">
        <f t="shared" si="19"/>
        <v>0</v>
      </c>
      <c r="O598" s="59"/>
    </row>
    <row r="599" spans="1:15" ht="13.5" thickBot="1">
      <c r="A599" s="12" t="s">
        <v>177</v>
      </c>
      <c r="B599" s="10">
        <v>20</v>
      </c>
      <c r="C599" s="15">
        <v>40104.1796875</v>
      </c>
      <c r="D599" s="15">
        <v>228.9</v>
      </c>
      <c r="E599" s="15">
        <v>225.5</v>
      </c>
      <c r="F599" s="15">
        <v>173.72978810491699</v>
      </c>
      <c r="G599" s="15">
        <v>183.69519543842301</v>
      </c>
      <c r="H599" s="15">
        <v>9.9654073335060005</v>
      </c>
      <c r="I599" s="58">
        <v>3.1789595331000002E-2</v>
      </c>
      <c r="J599" s="58">
        <v>3.8797617366000001E-2</v>
      </c>
      <c r="K599" s="58">
        <v>2.9398596738E-2</v>
      </c>
      <c r="L599" s="58">
        <v>3.6406618772E-2</v>
      </c>
      <c r="M599" s="17">
        <f t="shared" si="18"/>
        <v>1</v>
      </c>
      <c r="N599" s="17">
        <f t="shared" si="19"/>
        <v>0</v>
      </c>
      <c r="O599" s="59"/>
    </row>
    <row r="600" spans="1:15" ht="13.5" thickBot="1">
      <c r="A600" s="12" t="s">
        <v>177</v>
      </c>
      <c r="B600" s="10">
        <v>21</v>
      </c>
      <c r="C600" s="15">
        <v>40291.984375</v>
      </c>
      <c r="D600" s="15">
        <v>13.8</v>
      </c>
      <c r="E600" s="15">
        <v>11.7</v>
      </c>
      <c r="F600" s="15">
        <v>6.6284174410430001</v>
      </c>
      <c r="G600" s="15">
        <v>6.6992912866449998</v>
      </c>
      <c r="H600" s="15">
        <v>7.0873845601000005E-2</v>
      </c>
      <c r="I600" s="58">
        <v>4.9934660429999996E-3</v>
      </c>
      <c r="J600" s="58">
        <v>5.0433070029999999E-3</v>
      </c>
      <c r="K600" s="58">
        <v>3.5166727940000001E-3</v>
      </c>
      <c r="L600" s="58">
        <v>3.5665137539999999E-3</v>
      </c>
      <c r="M600" s="17">
        <f t="shared" si="18"/>
        <v>1</v>
      </c>
      <c r="N600" s="17">
        <f t="shared" si="19"/>
        <v>0</v>
      </c>
      <c r="O600" s="59"/>
    </row>
    <row r="601" spans="1:15" ht="13.5" thickBot="1">
      <c r="A601" s="12" t="s">
        <v>177</v>
      </c>
      <c r="B601" s="10">
        <v>22</v>
      </c>
      <c r="C601" s="15">
        <v>38974.0703125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58">
        <v>0</v>
      </c>
      <c r="J601" s="58">
        <v>0</v>
      </c>
      <c r="K601" s="58">
        <v>0</v>
      </c>
      <c r="L601" s="58">
        <v>0</v>
      </c>
      <c r="M601" s="17">
        <f t="shared" si="18"/>
        <v>0</v>
      </c>
      <c r="N601" s="17">
        <f t="shared" si="19"/>
        <v>0</v>
      </c>
      <c r="O601" s="59"/>
    </row>
    <row r="602" spans="1:15" ht="13.5" thickBot="1">
      <c r="A602" s="12" t="s">
        <v>177</v>
      </c>
      <c r="B602" s="10">
        <v>23</v>
      </c>
      <c r="C602" s="15">
        <v>36132.69921875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58">
        <v>0</v>
      </c>
      <c r="J602" s="58">
        <v>0</v>
      </c>
      <c r="K602" s="58">
        <v>0</v>
      </c>
      <c r="L602" s="58">
        <v>0</v>
      </c>
      <c r="M602" s="17">
        <f t="shared" si="18"/>
        <v>0</v>
      </c>
      <c r="N602" s="17">
        <f t="shared" si="19"/>
        <v>0</v>
      </c>
      <c r="O602" s="59"/>
    </row>
    <row r="603" spans="1:15" ht="13.5" thickBot="1">
      <c r="A603" s="12" t="s">
        <v>177</v>
      </c>
      <c r="B603" s="10">
        <v>24</v>
      </c>
      <c r="C603" s="15">
        <v>33015.9140625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58">
        <v>0</v>
      </c>
      <c r="J603" s="58">
        <v>0</v>
      </c>
      <c r="K603" s="58">
        <v>0</v>
      </c>
      <c r="L603" s="58">
        <v>0</v>
      </c>
      <c r="M603" s="17">
        <f t="shared" si="18"/>
        <v>0</v>
      </c>
      <c r="N603" s="17">
        <f t="shared" si="19"/>
        <v>0</v>
      </c>
      <c r="O603" s="59"/>
    </row>
    <row r="604" spans="1:15" ht="13.5" thickBot="1">
      <c r="A604" s="12" t="s">
        <v>178</v>
      </c>
      <c r="B604" s="10">
        <v>1</v>
      </c>
      <c r="C604" s="15">
        <v>30850.896484375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58">
        <v>0</v>
      </c>
      <c r="J604" s="58">
        <v>0</v>
      </c>
      <c r="K604" s="58">
        <v>0</v>
      </c>
      <c r="L604" s="58">
        <v>0</v>
      </c>
      <c r="M604" s="17">
        <f t="shared" si="18"/>
        <v>0</v>
      </c>
      <c r="N604" s="17">
        <f t="shared" si="19"/>
        <v>0</v>
      </c>
      <c r="O604" s="59"/>
    </row>
    <row r="605" spans="1:15" ht="13.5" thickBot="1">
      <c r="A605" s="12" t="s">
        <v>178</v>
      </c>
      <c r="B605" s="10">
        <v>2</v>
      </c>
      <c r="C605" s="15">
        <v>29623.08984375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58">
        <v>0</v>
      </c>
      <c r="J605" s="58">
        <v>0</v>
      </c>
      <c r="K605" s="58">
        <v>0</v>
      </c>
      <c r="L605" s="58">
        <v>0</v>
      </c>
      <c r="M605" s="17">
        <f t="shared" si="18"/>
        <v>0</v>
      </c>
      <c r="N605" s="17">
        <f t="shared" si="19"/>
        <v>0</v>
      </c>
      <c r="O605" s="59"/>
    </row>
    <row r="606" spans="1:15" ht="13.5" thickBot="1">
      <c r="A606" s="12" t="s">
        <v>178</v>
      </c>
      <c r="B606" s="10">
        <v>3</v>
      </c>
      <c r="C606" s="15">
        <v>28975.4609375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58">
        <v>0</v>
      </c>
      <c r="J606" s="58">
        <v>0</v>
      </c>
      <c r="K606" s="58">
        <v>0</v>
      </c>
      <c r="L606" s="58">
        <v>0</v>
      </c>
      <c r="M606" s="17">
        <f t="shared" si="18"/>
        <v>0</v>
      </c>
      <c r="N606" s="17">
        <f t="shared" si="19"/>
        <v>0</v>
      </c>
      <c r="O606" s="59"/>
    </row>
    <row r="607" spans="1:15" ht="13.5" thickBot="1">
      <c r="A607" s="12" t="s">
        <v>178</v>
      </c>
      <c r="B607" s="10">
        <v>4</v>
      </c>
      <c r="C607" s="15">
        <v>28800.33203125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58">
        <v>0</v>
      </c>
      <c r="J607" s="58">
        <v>0</v>
      </c>
      <c r="K607" s="58">
        <v>0</v>
      </c>
      <c r="L607" s="58">
        <v>0</v>
      </c>
      <c r="M607" s="17">
        <f t="shared" si="18"/>
        <v>0</v>
      </c>
      <c r="N607" s="17">
        <f t="shared" si="19"/>
        <v>0</v>
      </c>
      <c r="O607" s="59"/>
    </row>
    <row r="608" spans="1:15" ht="13.5" thickBot="1">
      <c r="A608" s="12" t="s">
        <v>178</v>
      </c>
      <c r="B608" s="10">
        <v>5</v>
      </c>
      <c r="C608" s="15">
        <v>29329.966796875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58">
        <v>0</v>
      </c>
      <c r="J608" s="58">
        <v>0</v>
      </c>
      <c r="K608" s="58">
        <v>0</v>
      </c>
      <c r="L608" s="58">
        <v>0</v>
      </c>
      <c r="M608" s="17">
        <f t="shared" si="18"/>
        <v>0</v>
      </c>
      <c r="N608" s="17">
        <f t="shared" si="19"/>
        <v>0</v>
      </c>
      <c r="O608" s="59"/>
    </row>
    <row r="609" spans="1:15" ht="13.5" thickBot="1">
      <c r="A609" s="12" t="s">
        <v>178</v>
      </c>
      <c r="B609" s="10">
        <v>6</v>
      </c>
      <c r="C609" s="15">
        <v>31298.111328125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58">
        <v>0</v>
      </c>
      <c r="J609" s="58">
        <v>0</v>
      </c>
      <c r="K609" s="58">
        <v>0</v>
      </c>
      <c r="L609" s="58">
        <v>0</v>
      </c>
      <c r="M609" s="17">
        <f t="shared" si="18"/>
        <v>0</v>
      </c>
      <c r="N609" s="17">
        <f t="shared" si="19"/>
        <v>0</v>
      </c>
      <c r="O609" s="59"/>
    </row>
    <row r="610" spans="1:15" ht="13.5" thickBot="1">
      <c r="A610" s="12" t="s">
        <v>178</v>
      </c>
      <c r="B610" s="10">
        <v>7</v>
      </c>
      <c r="C610" s="15">
        <v>34676.0859375</v>
      </c>
      <c r="D610" s="15">
        <v>0</v>
      </c>
      <c r="E610" s="15">
        <v>0</v>
      </c>
      <c r="F610" s="15">
        <v>1.7219221239999999E-2</v>
      </c>
      <c r="G610" s="15">
        <v>1.7219221239999999E-2</v>
      </c>
      <c r="H610" s="15">
        <v>0</v>
      </c>
      <c r="I610" s="58">
        <v>1.21091569902366E-5</v>
      </c>
      <c r="J610" s="58">
        <v>1.21091569902366E-5</v>
      </c>
      <c r="K610" s="58">
        <v>1.21091569902366E-5</v>
      </c>
      <c r="L610" s="58">
        <v>1.21091569902366E-5</v>
      </c>
      <c r="M610" s="17">
        <f t="shared" si="18"/>
        <v>0</v>
      </c>
      <c r="N610" s="17">
        <f t="shared" si="19"/>
        <v>1</v>
      </c>
      <c r="O610" s="59"/>
    </row>
    <row r="611" spans="1:15" ht="13.5" thickBot="1">
      <c r="A611" s="12" t="s">
        <v>178</v>
      </c>
      <c r="B611" s="10">
        <v>8</v>
      </c>
      <c r="C611" s="15">
        <v>35751.45703125</v>
      </c>
      <c r="D611" s="15">
        <v>86.4</v>
      </c>
      <c r="E611" s="15">
        <v>86</v>
      </c>
      <c r="F611" s="15">
        <v>87.120788927418999</v>
      </c>
      <c r="G611" s="15">
        <v>87.120788927418999</v>
      </c>
      <c r="H611" s="15">
        <v>0</v>
      </c>
      <c r="I611" s="58">
        <v>5.0688391499999999E-4</v>
      </c>
      <c r="J611" s="58">
        <v>5.0688391499999999E-4</v>
      </c>
      <c r="K611" s="58">
        <v>7.8817786700000004E-4</v>
      </c>
      <c r="L611" s="58">
        <v>7.8817786700000004E-4</v>
      </c>
      <c r="M611" s="17">
        <f t="shared" si="18"/>
        <v>1</v>
      </c>
      <c r="N611" s="17">
        <f t="shared" si="19"/>
        <v>1</v>
      </c>
      <c r="O611" s="59"/>
    </row>
    <row r="612" spans="1:15" ht="13.5" thickBot="1">
      <c r="A612" s="12" t="s">
        <v>178</v>
      </c>
      <c r="B612" s="10">
        <v>9</v>
      </c>
      <c r="C612" s="15">
        <v>35606.96484375</v>
      </c>
      <c r="D612" s="15">
        <v>673.5</v>
      </c>
      <c r="E612" s="15">
        <v>675.3</v>
      </c>
      <c r="F612" s="15">
        <v>660.53358933188099</v>
      </c>
      <c r="G612" s="15">
        <v>702.07921066409995</v>
      </c>
      <c r="H612" s="15">
        <v>41.545621332219</v>
      </c>
      <c r="I612" s="58">
        <v>2.0097897794000001E-2</v>
      </c>
      <c r="J612" s="58">
        <v>9.1184322559999999E-3</v>
      </c>
      <c r="K612" s="58">
        <v>1.8832075008999999E-2</v>
      </c>
      <c r="L612" s="58">
        <v>1.038425504E-2</v>
      </c>
      <c r="M612" s="17">
        <f t="shared" si="18"/>
        <v>1</v>
      </c>
      <c r="N612" s="17">
        <f t="shared" si="19"/>
        <v>1</v>
      </c>
      <c r="O612" s="59"/>
    </row>
    <row r="613" spans="1:15" ht="13.5" thickBot="1">
      <c r="A613" s="12" t="s">
        <v>178</v>
      </c>
      <c r="B613" s="10">
        <v>10</v>
      </c>
      <c r="C613" s="15">
        <v>35860.48828125</v>
      </c>
      <c r="D613" s="15">
        <v>1162</v>
      </c>
      <c r="E613" s="15">
        <v>1145.5999999999999</v>
      </c>
      <c r="F613" s="15">
        <v>1090.6337549254299</v>
      </c>
      <c r="G613" s="15">
        <v>1171.1972026859401</v>
      </c>
      <c r="H613" s="15">
        <v>80.563447760504999</v>
      </c>
      <c r="I613" s="58">
        <v>6.4677937309999996E-3</v>
      </c>
      <c r="J613" s="58">
        <v>5.0187232823E-2</v>
      </c>
      <c r="K613" s="58">
        <v>1.8000845769999999E-2</v>
      </c>
      <c r="L613" s="58">
        <v>3.8654180783000001E-2</v>
      </c>
      <c r="M613" s="17">
        <f t="shared" si="18"/>
        <v>1</v>
      </c>
      <c r="N613" s="17">
        <f t="shared" si="19"/>
        <v>1</v>
      </c>
      <c r="O613" s="59"/>
    </row>
    <row r="614" spans="1:15" ht="13.5" thickBot="1">
      <c r="A614" s="12" t="s">
        <v>178</v>
      </c>
      <c r="B614" s="10">
        <v>11</v>
      </c>
      <c r="C614" s="15">
        <v>36158.52734375</v>
      </c>
      <c r="D614" s="15">
        <v>1272.4000000000001</v>
      </c>
      <c r="E614" s="15">
        <v>1270.5999999999999</v>
      </c>
      <c r="F614" s="15">
        <v>1156.9777726341199</v>
      </c>
      <c r="G614" s="15">
        <v>1242.56377967252</v>
      </c>
      <c r="H614" s="15">
        <v>85.586007038396005</v>
      </c>
      <c r="I614" s="58">
        <v>2.0981870834999999E-2</v>
      </c>
      <c r="J614" s="58">
        <v>8.1168936262000002E-2</v>
      </c>
      <c r="K614" s="58">
        <v>1.9716048050000001E-2</v>
      </c>
      <c r="L614" s="58">
        <v>7.9903113477999999E-2</v>
      </c>
      <c r="M614" s="17">
        <f t="shared" si="18"/>
        <v>1</v>
      </c>
      <c r="N614" s="17">
        <f t="shared" si="19"/>
        <v>0</v>
      </c>
      <c r="O614" s="59"/>
    </row>
    <row r="615" spans="1:15" ht="13.5" thickBot="1">
      <c r="A615" s="12" t="s">
        <v>178</v>
      </c>
      <c r="B615" s="10">
        <v>12</v>
      </c>
      <c r="C615" s="15">
        <v>36461.09375</v>
      </c>
      <c r="D615" s="15">
        <v>1314.4</v>
      </c>
      <c r="E615" s="15">
        <v>1309.5999999999999</v>
      </c>
      <c r="F615" s="15">
        <v>1199.91665038672</v>
      </c>
      <c r="G615" s="15">
        <v>1307.51203780439</v>
      </c>
      <c r="H615" s="15">
        <v>107.595387417674</v>
      </c>
      <c r="I615" s="58">
        <v>4.8438552710000004E-3</v>
      </c>
      <c r="J615" s="58">
        <v>8.0508684678E-2</v>
      </c>
      <c r="K615" s="58">
        <v>1.468327845E-3</v>
      </c>
      <c r="L615" s="58">
        <v>7.7133157251999998E-2</v>
      </c>
      <c r="M615" s="17">
        <f t="shared" si="18"/>
        <v>1</v>
      </c>
      <c r="N615" s="17">
        <f t="shared" si="19"/>
        <v>0</v>
      </c>
      <c r="O615" s="59"/>
    </row>
    <row r="616" spans="1:15" ht="13.5" thickBot="1">
      <c r="A616" s="12" t="s">
        <v>178</v>
      </c>
      <c r="B616" s="10">
        <v>13</v>
      </c>
      <c r="C616" s="15">
        <v>36918.0859375</v>
      </c>
      <c r="D616" s="15">
        <v>1336.4</v>
      </c>
      <c r="E616" s="15">
        <v>1323.8</v>
      </c>
      <c r="F616" s="15">
        <v>1181.59129010433</v>
      </c>
      <c r="G616" s="15">
        <v>1315.70371285227</v>
      </c>
      <c r="H616" s="15">
        <v>134.112422747935</v>
      </c>
      <c r="I616" s="58">
        <v>1.4554351017999999E-2</v>
      </c>
      <c r="J616" s="58">
        <v>0.108866884596</v>
      </c>
      <c r="K616" s="58">
        <v>5.6935915240000001E-3</v>
      </c>
      <c r="L616" s="58">
        <v>0.10000612510200001</v>
      </c>
      <c r="M616" s="17">
        <f t="shared" si="18"/>
        <v>1</v>
      </c>
      <c r="N616" s="17">
        <f t="shared" si="19"/>
        <v>0</v>
      </c>
      <c r="O616" s="59"/>
    </row>
    <row r="617" spans="1:15" ht="13.5" thickBot="1">
      <c r="A617" s="12" t="s">
        <v>178</v>
      </c>
      <c r="B617" s="10">
        <v>14</v>
      </c>
      <c r="C617" s="15">
        <v>37674.33984375</v>
      </c>
      <c r="D617" s="15">
        <v>1338.9</v>
      </c>
      <c r="E617" s="15">
        <v>1330.5</v>
      </c>
      <c r="F617" s="15">
        <v>1176.10967882828</v>
      </c>
      <c r="G617" s="15">
        <v>1305.8903787401</v>
      </c>
      <c r="H617" s="15">
        <v>129.78069991182099</v>
      </c>
      <c r="I617" s="58">
        <v>2.3213517060000001E-2</v>
      </c>
      <c r="J617" s="58">
        <v>0.114479832047</v>
      </c>
      <c r="K617" s="58">
        <v>1.7306344064000001E-2</v>
      </c>
      <c r="L617" s="58">
        <v>0.108572659051</v>
      </c>
      <c r="M617" s="17">
        <f t="shared" si="18"/>
        <v>1</v>
      </c>
      <c r="N617" s="17">
        <f t="shared" si="19"/>
        <v>0</v>
      </c>
      <c r="O617" s="59"/>
    </row>
    <row r="618" spans="1:15" ht="13.5" thickBot="1">
      <c r="A618" s="12" t="s">
        <v>178</v>
      </c>
      <c r="B618" s="10">
        <v>15</v>
      </c>
      <c r="C618" s="15">
        <v>38442.7890625</v>
      </c>
      <c r="D618" s="15">
        <v>1338.1</v>
      </c>
      <c r="E618" s="15">
        <v>1333.6</v>
      </c>
      <c r="F618" s="15">
        <v>1146.5062113984</v>
      </c>
      <c r="G618" s="15">
        <v>1271.17824425803</v>
      </c>
      <c r="H618" s="15">
        <v>124.672032859632</v>
      </c>
      <c r="I618" s="58">
        <v>4.7061712897999999E-2</v>
      </c>
      <c r="J618" s="58">
        <v>0.134735435022</v>
      </c>
      <c r="K618" s="58">
        <v>4.3897155936E-2</v>
      </c>
      <c r="L618" s="58">
        <v>0.13157087806000001</v>
      </c>
      <c r="M618" s="17">
        <f t="shared" si="18"/>
        <v>1</v>
      </c>
      <c r="N618" s="17">
        <f t="shared" si="19"/>
        <v>0</v>
      </c>
      <c r="O618" s="59"/>
    </row>
    <row r="619" spans="1:15" ht="13.5" thickBot="1">
      <c r="A619" s="12" t="s">
        <v>178</v>
      </c>
      <c r="B619" s="10">
        <v>16</v>
      </c>
      <c r="C619" s="15">
        <v>39306.890625</v>
      </c>
      <c r="D619" s="15">
        <v>1333.3</v>
      </c>
      <c r="E619" s="15">
        <v>1329.4</v>
      </c>
      <c r="F619" s="15">
        <v>1191.0509062895801</v>
      </c>
      <c r="G619" s="15">
        <v>1308.1683204619101</v>
      </c>
      <c r="H619" s="15">
        <v>117.117414172333</v>
      </c>
      <c r="I619" s="58">
        <v>1.7673473655000001E-2</v>
      </c>
      <c r="J619" s="58">
        <v>0.100034524409</v>
      </c>
      <c r="K619" s="58">
        <v>1.4930857621E-2</v>
      </c>
      <c r="L619" s="58">
        <v>9.7291908375E-2</v>
      </c>
      <c r="M619" s="17">
        <f t="shared" si="18"/>
        <v>1</v>
      </c>
      <c r="N619" s="17">
        <f t="shared" si="19"/>
        <v>0</v>
      </c>
      <c r="O619" s="59"/>
    </row>
    <row r="620" spans="1:15" ht="13.5" thickBot="1">
      <c r="A620" s="12" t="s">
        <v>178</v>
      </c>
      <c r="B620" s="10">
        <v>17</v>
      </c>
      <c r="C620" s="15">
        <v>40426.15234375</v>
      </c>
      <c r="D620" s="15">
        <v>1302.5999999999999</v>
      </c>
      <c r="E620" s="15">
        <v>1299.7</v>
      </c>
      <c r="F620" s="15">
        <v>1173.5989060118</v>
      </c>
      <c r="G620" s="15">
        <v>1253.2881486198601</v>
      </c>
      <c r="H620" s="15">
        <v>79.689242608057995</v>
      </c>
      <c r="I620" s="58">
        <v>3.4677813910000001E-2</v>
      </c>
      <c r="J620" s="58">
        <v>9.0718068907999994E-2</v>
      </c>
      <c r="K620" s="58">
        <v>3.2638432756000001E-2</v>
      </c>
      <c r="L620" s="58">
        <v>8.8678687754999999E-2</v>
      </c>
      <c r="M620" s="17">
        <f t="shared" si="18"/>
        <v>1</v>
      </c>
      <c r="N620" s="17">
        <f t="shared" si="19"/>
        <v>0</v>
      </c>
      <c r="O620" s="59"/>
    </row>
    <row r="621" spans="1:15" ht="13.5" thickBot="1">
      <c r="A621" s="12" t="s">
        <v>178</v>
      </c>
      <c r="B621" s="10">
        <v>18</v>
      </c>
      <c r="C621" s="15">
        <v>40903.48046875</v>
      </c>
      <c r="D621" s="15">
        <v>1249.7</v>
      </c>
      <c r="E621" s="15">
        <v>1245</v>
      </c>
      <c r="F621" s="15">
        <v>892.93246606143998</v>
      </c>
      <c r="G621" s="15">
        <v>933.36766520392496</v>
      </c>
      <c r="H621" s="15">
        <v>40.435199142484002</v>
      </c>
      <c r="I621" s="58">
        <v>0.222455931642</v>
      </c>
      <c r="J621" s="58">
        <v>0.25089137407700002</v>
      </c>
      <c r="K621" s="58">
        <v>0.21915072770399999</v>
      </c>
      <c r="L621" s="58">
        <v>0.247586170139</v>
      </c>
      <c r="M621" s="17">
        <f t="shared" si="18"/>
        <v>1</v>
      </c>
      <c r="N621" s="17">
        <f t="shared" si="19"/>
        <v>0</v>
      </c>
      <c r="O621" s="59"/>
    </row>
    <row r="622" spans="1:15" ht="13.5" thickBot="1">
      <c r="A622" s="12" t="s">
        <v>178</v>
      </c>
      <c r="B622" s="10">
        <v>19</v>
      </c>
      <c r="C622" s="15">
        <v>40522.890625</v>
      </c>
      <c r="D622" s="15">
        <v>922.6</v>
      </c>
      <c r="E622" s="15">
        <v>942.9</v>
      </c>
      <c r="F622" s="15">
        <v>500.952465264659</v>
      </c>
      <c r="G622" s="15">
        <v>500.952465264659</v>
      </c>
      <c r="H622" s="15">
        <v>0</v>
      </c>
      <c r="I622" s="58">
        <v>0.29651725368100001</v>
      </c>
      <c r="J622" s="58">
        <v>0.29651725368100001</v>
      </c>
      <c r="K622" s="58">
        <v>0.31079292175399997</v>
      </c>
      <c r="L622" s="58">
        <v>0.31079292175399997</v>
      </c>
      <c r="M622" s="17">
        <f t="shared" si="18"/>
        <v>1</v>
      </c>
      <c r="N622" s="17">
        <f t="shared" si="19"/>
        <v>0</v>
      </c>
      <c r="O622" s="59"/>
    </row>
    <row r="623" spans="1:15" ht="13.5" thickBot="1">
      <c r="A623" s="12" t="s">
        <v>178</v>
      </c>
      <c r="B623" s="10">
        <v>20</v>
      </c>
      <c r="C623" s="15">
        <v>39591.7734375</v>
      </c>
      <c r="D623" s="15">
        <v>232.8</v>
      </c>
      <c r="E623" s="15">
        <v>218.1</v>
      </c>
      <c r="F623" s="15">
        <v>175.41186336397499</v>
      </c>
      <c r="G623" s="15">
        <v>175.41186336397499</v>
      </c>
      <c r="H623" s="15">
        <v>0</v>
      </c>
      <c r="I623" s="58">
        <v>4.0357339406000003E-2</v>
      </c>
      <c r="J623" s="58">
        <v>4.0357339406000003E-2</v>
      </c>
      <c r="K623" s="58">
        <v>3.0019786662999998E-2</v>
      </c>
      <c r="L623" s="58">
        <v>3.0019786662999998E-2</v>
      </c>
      <c r="M623" s="17">
        <f t="shared" si="18"/>
        <v>1</v>
      </c>
      <c r="N623" s="17">
        <f t="shared" si="19"/>
        <v>0</v>
      </c>
      <c r="O623" s="59"/>
    </row>
    <row r="624" spans="1:15" ht="13.5" thickBot="1">
      <c r="A624" s="12" t="s">
        <v>178</v>
      </c>
      <c r="B624" s="10">
        <v>21</v>
      </c>
      <c r="C624" s="15">
        <v>39923.23828125</v>
      </c>
      <c r="D624" s="15">
        <v>14.5</v>
      </c>
      <c r="E624" s="15">
        <v>12.1</v>
      </c>
      <c r="F624" s="15">
        <v>7.170816302155</v>
      </c>
      <c r="G624" s="15">
        <v>7.1747404940750004</v>
      </c>
      <c r="H624" s="15">
        <v>3.9241919200000003E-3</v>
      </c>
      <c r="I624" s="58">
        <v>5.1513779919999999E-3</v>
      </c>
      <c r="J624" s="58">
        <v>5.1541376210000002E-3</v>
      </c>
      <c r="K624" s="58">
        <v>3.463614279E-3</v>
      </c>
      <c r="L624" s="58">
        <v>3.4663739079999999E-3</v>
      </c>
      <c r="M624" s="17">
        <f t="shared" si="18"/>
        <v>1</v>
      </c>
      <c r="N624" s="17">
        <f t="shared" si="19"/>
        <v>0</v>
      </c>
      <c r="O624" s="59"/>
    </row>
    <row r="625" spans="1:15" ht="13.5" thickBot="1">
      <c r="A625" s="12" t="s">
        <v>178</v>
      </c>
      <c r="B625" s="10">
        <v>22</v>
      </c>
      <c r="C625" s="15">
        <v>38726.421875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58">
        <v>0</v>
      </c>
      <c r="J625" s="58">
        <v>0</v>
      </c>
      <c r="K625" s="58">
        <v>0</v>
      </c>
      <c r="L625" s="58">
        <v>0</v>
      </c>
      <c r="M625" s="17">
        <f t="shared" si="18"/>
        <v>0</v>
      </c>
      <c r="N625" s="17">
        <f t="shared" si="19"/>
        <v>0</v>
      </c>
      <c r="O625" s="59"/>
    </row>
    <row r="626" spans="1:15" ht="13.5" thickBot="1">
      <c r="A626" s="12" t="s">
        <v>178</v>
      </c>
      <c r="B626" s="10">
        <v>23</v>
      </c>
      <c r="C626" s="15">
        <v>35974.96484375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58">
        <v>0</v>
      </c>
      <c r="J626" s="58">
        <v>0</v>
      </c>
      <c r="K626" s="58">
        <v>0</v>
      </c>
      <c r="L626" s="58">
        <v>0</v>
      </c>
      <c r="M626" s="17">
        <f t="shared" si="18"/>
        <v>0</v>
      </c>
      <c r="N626" s="17">
        <f t="shared" si="19"/>
        <v>0</v>
      </c>
      <c r="O626" s="59"/>
    </row>
    <row r="627" spans="1:15" ht="13.5" thickBot="1">
      <c r="A627" s="12" t="s">
        <v>178</v>
      </c>
      <c r="B627" s="10">
        <v>24</v>
      </c>
      <c r="C627" s="15">
        <v>32794.703125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58">
        <v>0</v>
      </c>
      <c r="J627" s="58">
        <v>0</v>
      </c>
      <c r="K627" s="58">
        <v>0</v>
      </c>
      <c r="L627" s="58">
        <v>0</v>
      </c>
      <c r="M627" s="17">
        <f t="shared" si="18"/>
        <v>0</v>
      </c>
      <c r="N627" s="17">
        <f t="shared" si="19"/>
        <v>0</v>
      </c>
      <c r="O627" s="59"/>
    </row>
    <row r="628" spans="1:15" ht="13.5" thickBot="1">
      <c r="A628" s="12" t="s">
        <v>179</v>
      </c>
      <c r="B628" s="10">
        <v>1</v>
      </c>
      <c r="C628" s="15">
        <v>30397.833984375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58">
        <v>0</v>
      </c>
      <c r="J628" s="58">
        <v>0</v>
      </c>
      <c r="K628" s="58">
        <v>0</v>
      </c>
      <c r="L628" s="58">
        <v>0</v>
      </c>
      <c r="M628" s="17">
        <f t="shared" si="18"/>
        <v>0</v>
      </c>
      <c r="N628" s="17">
        <f t="shared" si="19"/>
        <v>0</v>
      </c>
      <c r="O628" s="59"/>
    </row>
    <row r="629" spans="1:15" ht="13.5" thickBot="1">
      <c r="A629" s="12" t="s">
        <v>179</v>
      </c>
      <c r="B629" s="10">
        <v>2</v>
      </c>
      <c r="C629" s="15">
        <v>29067.169921875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58">
        <v>0</v>
      </c>
      <c r="J629" s="58">
        <v>0</v>
      </c>
      <c r="K629" s="58">
        <v>0</v>
      </c>
      <c r="L629" s="58">
        <v>0</v>
      </c>
      <c r="M629" s="17">
        <f t="shared" si="18"/>
        <v>0</v>
      </c>
      <c r="N629" s="17">
        <f t="shared" si="19"/>
        <v>0</v>
      </c>
      <c r="O629" s="59"/>
    </row>
    <row r="630" spans="1:15" ht="13.5" thickBot="1">
      <c r="A630" s="12" t="s">
        <v>179</v>
      </c>
      <c r="B630" s="10">
        <v>3</v>
      </c>
      <c r="C630" s="15">
        <v>28363.109375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58">
        <v>0</v>
      </c>
      <c r="J630" s="58">
        <v>0</v>
      </c>
      <c r="K630" s="58">
        <v>0</v>
      </c>
      <c r="L630" s="58">
        <v>0</v>
      </c>
      <c r="M630" s="17">
        <f t="shared" si="18"/>
        <v>0</v>
      </c>
      <c r="N630" s="17">
        <f t="shared" si="19"/>
        <v>0</v>
      </c>
      <c r="O630" s="59"/>
    </row>
    <row r="631" spans="1:15" ht="13.5" thickBot="1">
      <c r="A631" s="12" t="s">
        <v>179</v>
      </c>
      <c r="B631" s="10">
        <v>4</v>
      </c>
      <c r="C631" s="15">
        <v>28013.91015625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58">
        <v>0</v>
      </c>
      <c r="J631" s="58">
        <v>0</v>
      </c>
      <c r="K631" s="58">
        <v>0</v>
      </c>
      <c r="L631" s="58">
        <v>0</v>
      </c>
      <c r="M631" s="17">
        <f t="shared" si="18"/>
        <v>0</v>
      </c>
      <c r="N631" s="17">
        <f t="shared" si="19"/>
        <v>0</v>
      </c>
      <c r="O631" s="59"/>
    </row>
    <row r="632" spans="1:15" ht="13.5" thickBot="1">
      <c r="A632" s="12" t="s">
        <v>179</v>
      </c>
      <c r="B632" s="10">
        <v>5</v>
      </c>
      <c r="C632" s="15">
        <v>28304.96484375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58">
        <v>0</v>
      </c>
      <c r="J632" s="58">
        <v>0</v>
      </c>
      <c r="K632" s="58">
        <v>0</v>
      </c>
      <c r="L632" s="58">
        <v>0</v>
      </c>
      <c r="M632" s="17">
        <f t="shared" si="18"/>
        <v>0</v>
      </c>
      <c r="N632" s="17">
        <f t="shared" si="19"/>
        <v>0</v>
      </c>
      <c r="O632" s="59"/>
    </row>
    <row r="633" spans="1:15" ht="13.5" thickBot="1">
      <c r="A633" s="12" t="s">
        <v>179</v>
      </c>
      <c r="B633" s="10">
        <v>6</v>
      </c>
      <c r="C633" s="15">
        <v>29985.3125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58">
        <v>0</v>
      </c>
      <c r="J633" s="58">
        <v>0</v>
      </c>
      <c r="K633" s="58">
        <v>0</v>
      </c>
      <c r="L633" s="58">
        <v>0</v>
      </c>
      <c r="M633" s="17">
        <f t="shared" si="18"/>
        <v>0</v>
      </c>
      <c r="N633" s="17">
        <f t="shared" si="19"/>
        <v>0</v>
      </c>
      <c r="O633" s="59"/>
    </row>
    <row r="634" spans="1:15" ht="13.5" thickBot="1">
      <c r="A634" s="12" t="s">
        <v>179</v>
      </c>
      <c r="B634" s="10">
        <v>7</v>
      </c>
      <c r="C634" s="15">
        <v>33007.0703125</v>
      </c>
      <c r="D634" s="15">
        <v>0</v>
      </c>
      <c r="E634" s="15">
        <v>0</v>
      </c>
      <c r="F634" s="15">
        <v>1.4623452447E-2</v>
      </c>
      <c r="G634" s="15">
        <v>1.4623452447E-2</v>
      </c>
      <c r="H634" s="15">
        <v>0</v>
      </c>
      <c r="I634" s="58">
        <v>1.0283721833873899E-5</v>
      </c>
      <c r="J634" s="58">
        <v>1.0283721833873899E-5</v>
      </c>
      <c r="K634" s="58">
        <v>1.0283721833873899E-5</v>
      </c>
      <c r="L634" s="58">
        <v>1.0283721833873899E-5</v>
      </c>
      <c r="M634" s="17">
        <f t="shared" si="18"/>
        <v>0</v>
      </c>
      <c r="N634" s="17">
        <f t="shared" si="19"/>
        <v>1</v>
      </c>
      <c r="O634" s="59"/>
    </row>
    <row r="635" spans="1:15" ht="13.5" thickBot="1">
      <c r="A635" s="12" t="s">
        <v>179</v>
      </c>
      <c r="B635" s="10">
        <v>8</v>
      </c>
      <c r="C635" s="15">
        <v>34117.6875</v>
      </c>
      <c r="D635" s="15">
        <v>72.099999999999994</v>
      </c>
      <c r="E635" s="15">
        <v>72.5</v>
      </c>
      <c r="F635" s="15">
        <v>67.906618707055003</v>
      </c>
      <c r="G635" s="15">
        <v>67.906618707055003</v>
      </c>
      <c r="H635" s="15">
        <v>0</v>
      </c>
      <c r="I635" s="58">
        <v>2.9489319920000001E-3</v>
      </c>
      <c r="J635" s="58">
        <v>2.9489319920000001E-3</v>
      </c>
      <c r="K635" s="58">
        <v>3.2302259439999999E-3</v>
      </c>
      <c r="L635" s="58">
        <v>3.2302259439999999E-3</v>
      </c>
      <c r="M635" s="17">
        <f t="shared" si="18"/>
        <v>1</v>
      </c>
      <c r="N635" s="17">
        <f t="shared" si="19"/>
        <v>0</v>
      </c>
      <c r="O635" s="59"/>
    </row>
    <row r="636" spans="1:15" ht="13.5" thickBot="1">
      <c r="A636" s="12" t="s">
        <v>179</v>
      </c>
      <c r="B636" s="10">
        <v>9</v>
      </c>
      <c r="C636" s="15">
        <v>34761.23828125</v>
      </c>
      <c r="D636" s="15">
        <v>469.7</v>
      </c>
      <c r="E636" s="15">
        <v>460.9</v>
      </c>
      <c r="F636" s="15">
        <v>326.35633579819603</v>
      </c>
      <c r="G636" s="15">
        <v>433.38926995431802</v>
      </c>
      <c r="H636" s="15">
        <v>107.032934156122</v>
      </c>
      <c r="I636" s="58">
        <v>2.5534971901999999E-2</v>
      </c>
      <c r="J636" s="58">
        <v>0.100804264558</v>
      </c>
      <c r="K636" s="58">
        <v>1.9346504954000001E-2</v>
      </c>
      <c r="L636" s="58">
        <v>9.4615797609999996E-2</v>
      </c>
      <c r="M636" s="17">
        <f t="shared" si="18"/>
        <v>1</v>
      </c>
      <c r="N636" s="17">
        <f t="shared" si="19"/>
        <v>0</v>
      </c>
      <c r="O636" s="59"/>
    </row>
    <row r="637" spans="1:15" ht="13.5" thickBot="1">
      <c r="A637" s="12" t="s">
        <v>179</v>
      </c>
      <c r="B637" s="10">
        <v>10</v>
      </c>
      <c r="C637" s="15">
        <v>35683.80859375</v>
      </c>
      <c r="D637" s="15">
        <v>859.2</v>
      </c>
      <c r="E637" s="15">
        <v>859.7</v>
      </c>
      <c r="F637" s="15">
        <v>546.05053068882796</v>
      </c>
      <c r="G637" s="15">
        <v>846.60763101657199</v>
      </c>
      <c r="H637" s="15">
        <v>300.557100327743</v>
      </c>
      <c r="I637" s="58">
        <v>8.8553930959999992E-3</v>
      </c>
      <c r="J637" s="58">
        <v>0.22021762961399999</v>
      </c>
      <c r="K637" s="58">
        <v>9.2070105359999994E-3</v>
      </c>
      <c r="L637" s="58">
        <v>0.22056924705399999</v>
      </c>
      <c r="M637" s="17">
        <f t="shared" si="18"/>
        <v>1</v>
      </c>
      <c r="N637" s="17">
        <f t="shared" si="19"/>
        <v>0</v>
      </c>
      <c r="O637" s="59"/>
    </row>
    <row r="638" spans="1:15" ht="13.5" thickBot="1">
      <c r="A638" s="12" t="s">
        <v>179</v>
      </c>
      <c r="B638" s="10">
        <v>11</v>
      </c>
      <c r="C638" s="15">
        <v>36787.4296875</v>
      </c>
      <c r="D638" s="15">
        <v>1100.3</v>
      </c>
      <c r="E638" s="15">
        <v>1089.7</v>
      </c>
      <c r="F638" s="15">
        <v>869.90541912465699</v>
      </c>
      <c r="G638" s="15">
        <v>1048.8730217534201</v>
      </c>
      <c r="H638" s="15">
        <v>178.96760262876299</v>
      </c>
      <c r="I638" s="58">
        <v>3.6165244898999999E-2</v>
      </c>
      <c r="J638" s="58">
        <v>0.16202150553799999</v>
      </c>
      <c r="K638" s="58">
        <v>2.8710955165999998E-2</v>
      </c>
      <c r="L638" s="58">
        <v>0.15456721580499999</v>
      </c>
      <c r="M638" s="17">
        <f t="shared" si="18"/>
        <v>1</v>
      </c>
      <c r="N638" s="17">
        <f t="shared" si="19"/>
        <v>0</v>
      </c>
      <c r="O638" s="59"/>
    </row>
    <row r="639" spans="1:15" ht="13.5" thickBot="1">
      <c r="A639" s="12" t="s">
        <v>179</v>
      </c>
      <c r="B639" s="10">
        <v>12</v>
      </c>
      <c r="C639" s="15">
        <v>37633.33203125</v>
      </c>
      <c r="D639" s="15">
        <v>1183.2</v>
      </c>
      <c r="E639" s="15">
        <v>1176.8</v>
      </c>
      <c r="F639" s="15">
        <v>1064.63699523677</v>
      </c>
      <c r="G639" s="15">
        <v>1142.5363839322599</v>
      </c>
      <c r="H639" s="15">
        <v>77.899388695490998</v>
      </c>
      <c r="I639" s="58">
        <v>2.8596073183999999E-2</v>
      </c>
      <c r="J639" s="58">
        <v>8.3377640480000001E-2</v>
      </c>
      <c r="K639" s="58">
        <v>2.4095369948999999E-2</v>
      </c>
      <c r="L639" s="58">
        <v>7.8876937245000001E-2</v>
      </c>
      <c r="M639" s="17">
        <f t="shared" si="18"/>
        <v>1</v>
      </c>
      <c r="N639" s="17">
        <f t="shared" si="19"/>
        <v>0</v>
      </c>
      <c r="O639" s="59"/>
    </row>
    <row r="640" spans="1:15" ht="13.5" thickBot="1">
      <c r="A640" s="12" t="s">
        <v>179</v>
      </c>
      <c r="B640" s="10">
        <v>13</v>
      </c>
      <c r="C640" s="15">
        <v>38479.703125</v>
      </c>
      <c r="D640" s="15">
        <v>1232.5</v>
      </c>
      <c r="E640" s="15">
        <v>1235</v>
      </c>
      <c r="F640" s="15">
        <v>1093.65005678851</v>
      </c>
      <c r="G640" s="15">
        <v>1178.496623026</v>
      </c>
      <c r="H640" s="15">
        <v>84.846566237491999</v>
      </c>
      <c r="I640" s="58">
        <v>3.7977058350000002E-2</v>
      </c>
      <c r="J640" s="58">
        <v>9.7644123213999998E-2</v>
      </c>
      <c r="K640" s="58">
        <v>3.9735145551000002E-2</v>
      </c>
      <c r="L640" s="58">
        <v>9.9402210414999997E-2</v>
      </c>
      <c r="M640" s="17">
        <f t="shared" si="18"/>
        <v>1</v>
      </c>
      <c r="N640" s="17">
        <f t="shared" si="19"/>
        <v>0</v>
      </c>
      <c r="O640" s="59"/>
    </row>
    <row r="641" spans="1:15" ht="13.5" thickBot="1">
      <c r="A641" s="12" t="s">
        <v>179</v>
      </c>
      <c r="B641" s="10">
        <v>14</v>
      </c>
      <c r="C641" s="15">
        <v>39582.61328125</v>
      </c>
      <c r="D641" s="15">
        <v>1280.9000000000001</v>
      </c>
      <c r="E641" s="15">
        <v>1268.0999999999999</v>
      </c>
      <c r="F641" s="15">
        <v>1099.6183237593</v>
      </c>
      <c r="G641" s="15">
        <v>1187.1824947780999</v>
      </c>
      <c r="H641" s="15">
        <v>87.564171018807002</v>
      </c>
      <c r="I641" s="58">
        <v>6.590541858E-2</v>
      </c>
      <c r="J641" s="58">
        <v>0.12748359791800001</v>
      </c>
      <c r="K641" s="58">
        <v>5.6904012110999998E-2</v>
      </c>
      <c r="L641" s="58">
        <v>0.118482191449</v>
      </c>
      <c r="M641" s="17">
        <f t="shared" si="18"/>
        <v>1</v>
      </c>
      <c r="N641" s="17">
        <f t="shared" si="19"/>
        <v>0</v>
      </c>
      <c r="O641" s="59"/>
    </row>
    <row r="642" spans="1:15" ht="13.5" thickBot="1">
      <c r="A642" s="12" t="s">
        <v>179</v>
      </c>
      <c r="B642" s="10">
        <v>15</v>
      </c>
      <c r="C642" s="15">
        <v>40737.4296875</v>
      </c>
      <c r="D642" s="15">
        <v>1251.9000000000001</v>
      </c>
      <c r="E642" s="15">
        <v>1246.4000000000001</v>
      </c>
      <c r="F642" s="15">
        <v>1118.4214241689699</v>
      </c>
      <c r="G642" s="15">
        <v>1219.0771065213901</v>
      </c>
      <c r="H642" s="15">
        <v>100.655682352426</v>
      </c>
      <c r="I642" s="58">
        <v>2.3082203571E-2</v>
      </c>
      <c r="J642" s="58">
        <v>9.3866790317000001E-2</v>
      </c>
      <c r="K642" s="58">
        <v>1.9214411728000001E-2</v>
      </c>
      <c r="L642" s="58">
        <v>8.9998998474000003E-2</v>
      </c>
      <c r="M642" s="17">
        <f t="shared" si="18"/>
        <v>1</v>
      </c>
      <c r="N642" s="17">
        <f t="shared" si="19"/>
        <v>0</v>
      </c>
      <c r="O642" s="59"/>
    </row>
    <row r="643" spans="1:15" ht="13.5" thickBot="1">
      <c r="A643" s="12" t="s">
        <v>179</v>
      </c>
      <c r="B643" s="10">
        <v>16</v>
      </c>
      <c r="C643" s="15">
        <v>41765.77734375</v>
      </c>
      <c r="D643" s="15">
        <v>1240.8</v>
      </c>
      <c r="E643" s="15">
        <v>1229.9000000000001</v>
      </c>
      <c r="F643" s="15">
        <v>1078.4092859547</v>
      </c>
      <c r="G643" s="15">
        <v>1134.79407817523</v>
      </c>
      <c r="H643" s="15">
        <v>56.384792220526002</v>
      </c>
      <c r="I643" s="58">
        <v>7.4547061760999997E-2</v>
      </c>
      <c r="J643" s="58">
        <v>0.114198814377</v>
      </c>
      <c r="K643" s="58">
        <v>6.6881801564000004E-2</v>
      </c>
      <c r="L643" s="58">
        <v>0.10653355418</v>
      </c>
      <c r="M643" s="17">
        <f t="shared" si="18"/>
        <v>1</v>
      </c>
      <c r="N643" s="17">
        <f t="shared" si="19"/>
        <v>0</v>
      </c>
      <c r="O643" s="59"/>
    </row>
    <row r="644" spans="1:15" ht="13.5" thickBot="1">
      <c r="A644" s="12" t="s">
        <v>179</v>
      </c>
      <c r="B644" s="10">
        <v>17</v>
      </c>
      <c r="C644" s="15">
        <v>42726.4609375</v>
      </c>
      <c r="D644" s="15">
        <v>1134.0999999999999</v>
      </c>
      <c r="E644" s="15">
        <v>1164.5</v>
      </c>
      <c r="F644" s="15">
        <v>974.80404815547104</v>
      </c>
      <c r="G644" s="15">
        <v>1014.10209189945</v>
      </c>
      <c r="H644" s="15">
        <v>39.298043743976002</v>
      </c>
      <c r="I644" s="58">
        <v>8.4386714557000003E-2</v>
      </c>
      <c r="J644" s="58">
        <v>0.112022469651</v>
      </c>
      <c r="K644" s="58">
        <v>0.10576505492299999</v>
      </c>
      <c r="L644" s="58">
        <v>0.13340081001699999</v>
      </c>
      <c r="M644" s="17">
        <f t="shared" si="18"/>
        <v>1</v>
      </c>
      <c r="N644" s="17">
        <f t="shared" si="19"/>
        <v>0</v>
      </c>
      <c r="O644" s="59"/>
    </row>
    <row r="645" spans="1:15" ht="13.5" thickBot="1">
      <c r="A645" s="12" t="s">
        <v>179</v>
      </c>
      <c r="B645" s="10">
        <v>18</v>
      </c>
      <c r="C645" s="15">
        <v>42776.55078125</v>
      </c>
      <c r="D645" s="15">
        <v>1069.9000000000001</v>
      </c>
      <c r="E645" s="15">
        <v>1061.8</v>
      </c>
      <c r="F645" s="15">
        <v>850.55956113844195</v>
      </c>
      <c r="G645" s="15">
        <v>856.47530836688099</v>
      </c>
      <c r="H645" s="15">
        <v>5.9157472284379997</v>
      </c>
      <c r="I645" s="58">
        <v>0.15008768750500001</v>
      </c>
      <c r="J645" s="58">
        <v>0.15424784729999999</v>
      </c>
      <c r="K645" s="58">
        <v>0.14439148497400001</v>
      </c>
      <c r="L645" s="58">
        <v>0.14855164476900001</v>
      </c>
      <c r="M645" s="17">
        <f t="shared" ref="M645:M708" si="20">IF(F645&gt;5,1,0)</f>
        <v>1</v>
      </c>
      <c r="N645" s="17">
        <f t="shared" ref="N645:N708" si="21">IF(G645&gt;E645,1,0)</f>
        <v>0</v>
      </c>
      <c r="O645" s="59"/>
    </row>
    <row r="646" spans="1:15" ht="13.5" thickBot="1">
      <c r="A646" s="12" t="s">
        <v>179</v>
      </c>
      <c r="B646" s="10">
        <v>19</v>
      </c>
      <c r="C646" s="15">
        <v>41639.0703125</v>
      </c>
      <c r="D646" s="15">
        <v>808.7</v>
      </c>
      <c r="E646" s="15">
        <v>814.6</v>
      </c>
      <c r="F646" s="15">
        <v>486.25971827122902</v>
      </c>
      <c r="G646" s="15">
        <v>486.25971827122902</v>
      </c>
      <c r="H646" s="15">
        <v>0</v>
      </c>
      <c r="I646" s="58">
        <v>0.226751252973</v>
      </c>
      <c r="J646" s="58">
        <v>0.226751252973</v>
      </c>
      <c r="K646" s="58">
        <v>0.23090033876800001</v>
      </c>
      <c r="L646" s="58">
        <v>0.23090033876800001</v>
      </c>
      <c r="M646" s="17">
        <f t="shared" si="20"/>
        <v>1</v>
      </c>
      <c r="N646" s="17">
        <f t="shared" si="21"/>
        <v>0</v>
      </c>
      <c r="O646" s="59"/>
    </row>
    <row r="647" spans="1:15" ht="13.5" thickBot="1">
      <c r="A647" s="12" t="s">
        <v>179</v>
      </c>
      <c r="B647" s="10">
        <v>20</v>
      </c>
      <c r="C647" s="15">
        <v>40156.5</v>
      </c>
      <c r="D647" s="15">
        <v>219.9</v>
      </c>
      <c r="E647" s="15">
        <v>216.7</v>
      </c>
      <c r="F647" s="15">
        <v>242.32453021441299</v>
      </c>
      <c r="G647" s="15">
        <v>245.34718582651001</v>
      </c>
      <c r="H647" s="15">
        <v>3.0226556120970001</v>
      </c>
      <c r="I647" s="58">
        <v>1.7895348682E-2</v>
      </c>
      <c r="J647" s="58">
        <v>1.5769711823999999E-2</v>
      </c>
      <c r="K647" s="58">
        <v>2.0145700299000001E-2</v>
      </c>
      <c r="L647" s="58">
        <v>1.8020063441E-2</v>
      </c>
      <c r="M647" s="17">
        <f t="shared" si="20"/>
        <v>1</v>
      </c>
      <c r="N647" s="17">
        <f t="shared" si="21"/>
        <v>1</v>
      </c>
      <c r="O647" s="59"/>
    </row>
    <row r="648" spans="1:15" ht="13.5" thickBot="1">
      <c r="A648" s="12" t="s">
        <v>179</v>
      </c>
      <c r="B648" s="10">
        <v>21</v>
      </c>
      <c r="C648" s="15">
        <v>39897.32421875</v>
      </c>
      <c r="D648" s="15">
        <v>15.5</v>
      </c>
      <c r="E648" s="15">
        <v>12.5</v>
      </c>
      <c r="F648" s="15">
        <v>15.817868546273999</v>
      </c>
      <c r="G648" s="15">
        <v>17.740196119690001</v>
      </c>
      <c r="H648" s="15">
        <v>1.922327573415</v>
      </c>
      <c r="I648" s="58">
        <v>1.57538405E-3</v>
      </c>
      <c r="J648" s="58">
        <v>2.2353624899999999E-4</v>
      </c>
      <c r="K648" s="58">
        <v>3.6850886909999998E-3</v>
      </c>
      <c r="L648" s="58">
        <v>2.3332408899999998E-3</v>
      </c>
      <c r="M648" s="17">
        <f t="shared" si="20"/>
        <v>1</v>
      </c>
      <c r="N648" s="17">
        <f t="shared" si="21"/>
        <v>1</v>
      </c>
      <c r="O648" s="59"/>
    </row>
    <row r="649" spans="1:15" ht="13.5" thickBot="1">
      <c r="A649" s="12" t="s">
        <v>179</v>
      </c>
      <c r="B649" s="10">
        <v>22</v>
      </c>
      <c r="C649" s="15">
        <v>38640.00390625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58">
        <v>0</v>
      </c>
      <c r="J649" s="58">
        <v>0</v>
      </c>
      <c r="K649" s="58">
        <v>0</v>
      </c>
      <c r="L649" s="58">
        <v>0</v>
      </c>
      <c r="M649" s="17">
        <f t="shared" si="20"/>
        <v>0</v>
      </c>
      <c r="N649" s="17">
        <f t="shared" si="21"/>
        <v>0</v>
      </c>
      <c r="O649" s="59"/>
    </row>
    <row r="650" spans="1:15" ht="13.5" thickBot="1">
      <c r="A650" s="12" t="s">
        <v>179</v>
      </c>
      <c r="B650" s="10">
        <v>23</v>
      </c>
      <c r="C650" s="15">
        <v>36299.98828125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58">
        <v>0</v>
      </c>
      <c r="J650" s="58">
        <v>0</v>
      </c>
      <c r="K650" s="58">
        <v>0</v>
      </c>
      <c r="L650" s="58">
        <v>0</v>
      </c>
      <c r="M650" s="17">
        <f t="shared" si="20"/>
        <v>0</v>
      </c>
      <c r="N650" s="17">
        <f t="shared" si="21"/>
        <v>0</v>
      </c>
      <c r="O650" s="59"/>
    </row>
    <row r="651" spans="1:15" ht="13.5" thickBot="1">
      <c r="A651" s="12" t="s">
        <v>179</v>
      </c>
      <c r="B651" s="10">
        <v>24</v>
      </c>
      <c r="C651" s="15">
        <v>33631.16015625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58">
        <v>0</v>
      </c>
      <c r="J651" s="58">
        <v>0</v>
      </c>
      <c r="K651" s="58">
        <v>0</v>
      </c>
      <c r="L651" s="58">
        <v>0</v>
      </c>
      <c r="M651" s="17">
        <f t="shared" si="20"/>
        <v>0</v>
      </c>
      <c r="N651" s="17">
        <f t="shared" si="21"/>
        <v>0</v>
      </c>
      <c r="O651" s="59"/>
    </row>
    <row r="652" spans="1:15" ht="13.5" thickBot="1">
      <c r="A652" s="12" t="s">
        <v>180</v>
      </c>
      <c r="B652" s="10">
        <v>1</v>
      </c>
      <c r="C652" s="15">
        <v>31349.072265625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58">
        <v>0</v>
      </c>
      <c r="J652" s="58">
        <v>0</v>
      </c>
      <c r="K652" s="58">
        <v>0</v>
      </c>
      <c r="L652" s="58">
        <v>0</v>
      </c>
      <c r="M652" s="17">
        <f t="shared" si="20"/>
        <v>0</v>
      </c>
      <c r="N652" s="17">
        <f t="shared" si="21"/>
        <v>0</v>
      </c>
      <c r="O652" s="59"/>
    </row>
    <row r="653" spans="1:15" ht="13.5" thickBot="1">
      <c r="A653" s="12" t="s">
        <v>180</v>
      </c>
      <c r="B653" s="10">
        <v>2</v>
      </c>
      <c r="C653" s="15">
        <v>29724.6484375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58">
        <v>0</v>
      </c>
      <c r="J653" s="58">
        <v>0</v>
      </c>
      <c r="K653" s="58">
        <v>0</v>
      </c>
      <c r="L653" s="58">
        <v>0</v>
      </c>
      <c r="M653" s="17">
        <f t="shared" si="20"/>
        <v>0</v>
      </c>
      <c r="N653" s="17">
        <f t="shared" si="21"/>
        <v>0</v>
      </c>
      <c r="O653" s="59"/>
    </row>
    <row r="654" spans="1:15" ht="13.5" thickBot="1">
      <c r="A654" s="12" t="s">
        <v>180</v>
      </c>
      <c r="B654" s="10">
        <v>3</v>
      </c>
      <c r="C654" s="15">
        <v>28681.92578125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58">
        <v>0</v>
      </c>
      <c r="J654" s="58">
        <v>0</v>
      </c>
      <c r="K654" s="58">
        <v>0</v>
      </c>
      <c r="L654" s="58">
        <v>0</v>
      </c>
      <c r="M654" s="17">
        <f t="shared" si="20"/>
        <v>0</v>
      </c>
      <c r="N654" s="17">
        <f t="shared" si="21"/>
        <v>0</v>
      </c>
      <c r="O654" s="59"/>
    </row>
    <row r="655" spans="1:15" ht="13.5" thickBot="1">
      <c r="A655" s="12" t="s">
        <v>180</v>
      </c>
      <c r="B655" s="10">
        <v>4</v>
      </c>
      <c r="C655" s="15">
        <v>28139.6015625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58">
        <v>0</v>
      </c>
      <c r="J655" s="58">
        <v>0</v>
      </c>
      <c r="K655" s="58">
        <v>0</v>
      </c>
      <c r="L655" s="58">
        <v>0</v>
      </c>
      <c r="M655" s="17">
        <f t="shared" si="20"/>
        <v>0</v>
      </c>
      <c r="N655" s="17">
        <f t="shared" si="21"/>
        <v>0</v>
      </c>
      <c r="O655" s="59"/>
    </row>
    <row r="656" spans="1:15" ht="13.5" thickBot="1">
      <c r="A656" s="12" t="s">
        <v>180</v>
      </c>
      <c r="B656" s="10">
        <v>5</v>
      </c>
      <c r="C656" s="15">
        <v>27965.833984375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58">
        <v>0</v>
      </c>
      <c r="J656" s="58">
        <v>0</v>
      </c>
      <c r="K656" s="58">
        <v>0</v>
      </c>
      <c r="L656" s="58">
        <v>0</v>
      </c>
      <c r="M656" s="17">
        <f t="shared" si="20"/>
        <v>0</v>
      </c>
      <c r="N656" s="17">
        <f t="shared" si="21"/>
        <v>0</v>
      </c>
      <c r="O656" s="59"/>
    </row>
    <row r="657" spans="1:15" ht="13.5" thickBot="1">
      <c r="A657" s="12" t="s">
        <v>180</v>
      </c>
      <c r="B657" s="10">
        <v>6</v>
      </c>
      <c r="C657" s="15">
        <v>28442.021484375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58">
        <v>0</v>
      </c>
      <c r="J657" s="58">
        <v>0</v>
      </c>
      <c r="K657" s="58">
        <v>0</v>
      </c>
      <c r="L657" s="58">
        <v>0</v>
      </c>
      <c r="M657" s="17">
        <f t="shared" si="20"/>
        <v>0</v>
      </c>
      <c r="N657" s="17">
        <f t="shared" si="21"/>
        <v>0</v>
      </c>
      <c r="O657" s="59"/>
    </row>
    <row r="658" spans="1:15" ht="13.5" thickBot="1">
      <c r="A658" s="12" t="s">
        <v>180</v>
      </c>
      <c r="B658" s="10">
        <v>7</v>
      </c>
      <c r="C658" s="15">
        <v>29504.5</v>
      </c>
      <c r="D658" s="15">
        <v>0</v>
      </c>
      <c r="E658" s="15">
        <v>0</v>
      </c>
      <c r="F658" s="15">
        <v>6.7072902060000003E-3</v>
      </c>
      <c r="G658" s="15">
        <v>6.7072902060000003E-3</v>
      </c>
      <c r="H658" s="15">
        <v>0</v>
      </c>
      <c r="I658" s="58">
        <v>4.7168004262338403E-6</v>
      </c>
      <c r="J658" s="58">
        <v>4.7168004262338403E-6</v>
      </c>
      <c r="K658" s="58">
        <v>4.7168004262338403E-6</v>
      </c>
      <c r="L658" s="58">
        <v>4.7168004262338403E-6</v>
      </c>
      <c r="M658" s="17">
        <f t="shared" si="20"/>
        <v>0</v>
      </c>
      <c r="N658" s="17">
        <f t="shared" si="21"/>
        <v>1</v>
      </c>
      <c r="O658" s="59"/>
    </row>
    <row r="659" spans="1:15" ht="13.5" thickBot="1">
      <c r="A659" s="12" t="s">
        <v>180</v>
      </c>
      <c r="B659" s="10">
        <v>8</v>
      </c>
      <c r="C659" s="15">
        <v>30433.232421875</v>
      </c>
      <c r="D659" s="15">
        <v>88</v>
      </c>
      <c r="E659" s="15">
        <v>87.7</v>
      </c>
      <c r="F659" s="15">
        <v>84.915025710421006</v>
      </c>
      <c r="G659" s="15">
        <v>89.551106051196996</v>
      </c>
      <c r="H659" s="15">
        <v>4.6360803407760001</v>
      </c>
      <c r="I659" s="58">
        <v>1.090791878E-3</v>
      </c>
      <c r="J659" s="58">
        <v>2.1694615250000002E-3</v>
      </c>
      <c r="K659" s="58">
        <v>1.3017623420000001E-3</v>
      </c>
      <c r="L659" s="58">
        <v>1.9584910609999999E-3</v>
      </c>
      <c r="M659" s="17">
        <f t="shared" si="20"/>
        <v>1</v>
      </c>
      <c r="N659" s="17">
        <f t="shared" si="21"/>
        <v>1</v>
      </c>
      <c r="O659" s="59"/>
    </row>
    <row r="660" spans="1:15" ht="13.5" thickBot="1">
      <c r="A660" s="12" t="s">
        <v>180</v>
      </c>
      <c r="B660" s="10">
        <v>9</v>
      </c>
      <c r="C660" s="15">
        <v>32121.265625</v>
      </c>
      <c r="D660" s="15">
        <v>672.9</v>
      </c>
      <c r="E660" s="15">
        <v>649.5</v>
      </c>
      <c r="F660" s="15">
        <v>736.76124397927697</v>
      </c>
      <c r="G660" s="15">
        <v>766.82550127599802</v>
      </c>
      <c r="H660" s="15">
        <v>30.064257296720999</v>
      </c>
      <c r="I660" s="58">
        <v>6.6051688661000002E-2</v>
      </c>
      <c r="J660" s="58">
        <v>4.4909454275000003E-2</v>
      </c>
      <c r="K660" s="58">
        <v>8.2507384862999994E-2</v>
      </c>
      <c r="L660" s="58">
        <v>6.1365150477000002E-2</v>
      </c>
      <c r="M660" s="17">
        <f t="shared" si="20"/>
        <v>1</v>
      </c>
      <c r="N660" s="17">
        <f t="shared" si="21"/>
        <v>1</v>
      </c>
      <c r="O660" s="59"/>
    </row>
    <row r="661" spans="1:15" ht="13.5" thickBot="1">
      <c r="A661" s="12" t="s">
        <v>180</v>
      </c>
      <c r="B661" s="10">
        <v>10</v>
      </c>
      <c r="C661" s="15">
        <v>33768.44140625</v>
      </c>
      <c r="D661" s="15">
        <v>1122.4000000000001</v>
      </c>
      <c r="E661" s="15">
        <v>1121.5999999999999</v>
      </c>
      <c r="F661" s="15">
        <v>1126.06365568456</v>
      </c>
      <c r="G661" s="15">
        <v>1261.92455371406</v>
      </c>
      <c r="H661" s="15">
        <v>135.86089802950201</v>
      </c>
      <c r="I661" s="58">
        <v>9.8118532849999995E-2</v>
      </c>
      <c r="J661" s="58">
        <v>2.5764104670000002E-3</v>
      </c>
      <c r="K661" s="58">
        <v>9.8681120755000004E-2</v>
      </c>
      <c r="L661" s="58">
        <v>3.1389983709999999E-3</v>
      </c>
      <c r="M661" s="17">
        <f t="shared" si="20"/>
        <v>1</v>
      </c>
      <c r="N661" s="17">
        <f t="shared" si="21"/>
        <v>1</v>
      </c>
      <c r="O661" s="59"/>
    </row>
    <row r="662" spans="1:15" ht="13.5" thickBot="1">
      <c r="A662" s="12" t="s">
        <v>180</v>
      </c>
      <c r="B662" s="10">
        <v>11</v>
      </c>
      <c r="C662" s="15">
        <v>35393.74609375</v>
      </c>
      <c r="D662" s="15">
        <v>1302.9000000000001</v>
      </c>
      <c r="E662" s="15">
        <v>1280.3</v>
      </c>
      <c r="F662" s="15">
        <v>1158.4215340836699</v>
      </c>
      <c r="G662" s="15">
        <v>1323.1391632647001</v>
      </c>
      <c r="H662" s="15">
        <v>164.71762918103099</v>
      </c>
      <c r="I662" s="58">
        <v>1.4232885557999999E-2</v>
      </c>
      <c r="J662" s="58">
        <v>0.101602296706</v>
      </c>
      <c r="K662" s="58">
        <v>3.0125993856999999E-2</v>
      </c>
      <c r="L662" s="58">
        <v>8.5709188408E-2</v>
      </c>
      <c r="M662" s="17">
        <f t="shared" si="20"/>
        <v>1</v>
      </c>
      <c r="N662" s="17">
        <f t="shared" si="21"/>
        <v>1</v>
      </c>
      <c r="O662" s="59"/>
    </row>
    <row r="663" spans="1:15" ht="13.5" thickBot="1">
      <c r="A663" s="12" t="s">
        <v>180</v>
      </c>
      <c r="B663" s="10">
        <v>12</v>
      </c>
      <c r="C663" s="15">
        <v>36825.29296875</v>
      </c>
      <c r="D663" s="15">
        <v>1320.7</v>
      </c>
      <c r="E663" s="15">
        <v>1310.0999999999999</v>
      </c>
      <c r="F663" s="15">
        <v>1168.3347175874101</v>
      </c>
      <c r="G663" s="15">
        <v>1342.91280147976</v>
      </c>
      <c r="H663" s="15">
        <v>174.57808389234901</v>
      </c>
      <c r="I663" s="58">
        <v>1.5620816793E-2</v>
      </c>
      <c r="J663" s="58">
        <v>0.107148581162</v>
      </c>
      <c r="K663" s="58">
        <v>2.3075106525E-2</v>
      </c>
      <c r="L663" s="58">
        <v>9.9694291429000007E-2</v>
      </c>
      <c r="M663" s="17">
        <f t="shared" si="20"/>
        <v>1</v>
      </c>
      <c r="N663" s="17">
        <f t="shared" si="21"/>
        <v>1</v>
      </c>
      <c r="O663" s="59"/>
    </row>
    <row r="664" spans="1:15" ht="13.5" thickBot="1">
      <c r="A664" s="12" t="s">
        <v>180</v>
      </c>
      <c r="B664" s="10">
        <v>13</v>
      </c>
      <c r="C664" s="15">
        <v>38144.33203125</v>
      </c>
      <c r="D664" s="15">
        <v>1329</v>
      </c>
      <c r="E664" s="15">
        <v>1321.8</v>
      </c>
      <c r="F664" s="15">
        <v>1173.7246192585701</v>
      </c>
      <c r="G664" s="15">
        <v>1340.9225451119701</v>
      </c>
      <c r="H664" s="15">
        <v>167.19792585340701</v>
      </c>
      <c r="I664" s="58">
        <v>8.3843495859999995E-3</v>
      </c>
      <c r="J664" s="58">
        <v>0.109195063812</v>
      </c>
      <c r="K664" s="58">
        <v>1.3447640725E-2</v>
      </c>
      <c r="L664" s="58">
        <v>0.104131772673</v>
      </c>
      <c r="M664" s="17">
        <f t="shared" si="20"/>
        <v>1</v>
      </c>
      <c r="N664" s="17">
        <f t="shared" si="21"/>
        <v>1</v>
      </c>
      <c r="O664" s="59"/>
    </row>
    <row r="665" spans="1:15" ht="13.5" thickBot="1">
      <c r="A665" s="12" t="s">
        <v>180</v>
      </c>
      <c r="B665" s="10">
        <v>14</v>
      </c>
      <c r="C665" s="15">
        <v>39524.953125</v>
      </c>
      <c r="D665" s="15">
        <v>1325.2</v>
      </c>
      <c r="E665" s="15">
        <v>1317.3</v>
      </c>
      <c r="F665" s="15">
        <v>1174.3046569481101</v>
      </c>
      <c r="G665" s="15">
        <v>1343.47193668366</v>
      </c>
      <c r="H665" s="15">
        <v>169.167279735547</v>
      </c>
      <c r="I665" s="58">
        <v>1.2849463209E-2</v>
      </c>
      <c r="J665" s="58">
        <v>0.106114868531</v>
      </c>
      <c r="K665" s="58">
        <v>1.8405018764000001E-2</v>
      </c>
      <c r="L665" s="58">
        <v>0.100559312976</v>
      </c>
      <c r="M665" s="17">
        <f t="shared" si="20"/>
        <v>1</v>
      </c>
      <c r="N665" s="17">
        <f t="shared" si="21"/>
        <v>1</v>
      </c>
      <c r="O665" s="59"/>
    </row>
    <row r="666" spans="1:15" ht="13.5" thickBot="1">
      <c r="A666" s="12" t="s">
        <v>180</v>
      </c>
      <c r="B666" s="10">
        <v>15</v>
      </c>
      <c r="C666" s="15">
        <v>41088.58203125</v>
      </c>
      <c r="D666" s="15">
        <v>1314.5</v>
      </c>
      <c r="E666" s="15">
        <v>1305.7</v>
      </c>
      <c r="F666" s="15">
        <v>1146.20776434546</v>
      </c>
      <c r="G666" s="15">
        <v>1316.7305903138099</v>
      </c>
      <c r="H666" s="15">
        <v>170.522825968349</v>
      </c>
      <c r="I666" s="58">
        <v>1.5686289119999999E-3</v>
      </c>
      <c r="J666" s="58">
        <v>0.11834897022099999</v>
      </c>
      <c r="K666" s="58">
        <v>7.7570958600000003E-3</v>
      </c>
      <c r="L666" s="58">
        <v>0.11216050327300001</v>
      </c>
      <c r="M666" s="17">
        <f t="shared" si="20"/>
        <v>1</v>
      </c>
      <c r="N666" s="17">
        <f t="shared" si="21"/>
        <v>1</v>
      </c>
      <c r="O666" s="59"/>
    </row>
    <row r="667" spans="1:15" ht="13.5" thickBot="1">
      <c r="A667" s="12" t="s">
        <v>180</v>
      </c>
      <c r="B667" s="10">
        <v>16</v>
      </c>
      <c r="C667" s="15">
        <v>42486.25</v>
      </c>
      <c r="D667" s="15">
        <v>1302.7</v>
      </c>
      <c r="E667" s="15">
        <v>1298.2</v>
      </c>
      <c r="F667" s="15">
        <v>1165.36028084093</v>
      </c>
      <c r="G667" s="15">
        <v>1312.7737864404301</v>
      </c>
      <c r="H667" s="15">
        <v>147.413505599491</v>
      </c>
      <c r="I667" s="58">
        <v>7.0842380030000001E-3</v>
      </c>
      <c r="J667" s="58">
        <v>9.6582080983000002E-2</v>
      </c>
      <c r="K667" s="58">
        <v>1.0248794965E-2</v>
      </c>
      <c r="L667" s="58">
        <v>9.3417524020999995E-2</v>
      </c>
      <c r="M667" s="17">
        <f t="shared" si="20"/>
        <v>1</v>
      </c>
      <c r="N667" s="17">
        <f t="shared" si="21"/>
        <v>1</v>
      </c>
      <c r="O667" s="59"/>
    </row>
    <row r="668" spans="1:15" ht="13.5" thickBot="1">
      <c r="A668" s="12" t="s">
        <v>180</v>
      </c>
      <c r="B668" s="10">
        <v>17</v>
      </c>
      <c r="C668" s="15">
        <v>43596.39453125</v>
      </c>
      <c r="D668" s="15">
        <v>1258.5999999999999</v>
      </c>
      <c r="E668" s="15">
        <v>1229.0999999999999</v>
      </c>
      <c r="F668" s="15">
        <v>1147.6940160532999</v>
      </c>
      <c r="G668" s="15">
        <v>1276.2616558212701</v>
      </c>
      <c r="H668" s="15">
        <v>128.567639767966</v>
      </c>
      <c r="I668" s="58">
        <v>1.242029242E-2</v>
      </c>
      <c r="J668" s="58">
        <v>7.7992956360999996E-2</v>
      </c>
      <c r="K668" s="58">
        <v>3.3165721393000003E-2</v>
      </c>
      <c r="L668" s="58">
        <v>5.7247527388E-2</v>
      </c>
      <c r="M668" s="17">
        <f t="shared" si="20"/>
        <v>1</v>
      </c>
      <c r="N668" s="17">
        <f t="shared" si="21"/>
        <v>1</v>
      </c>
      <c r="O668" s="59"/>
    </row>
    <row r="669" spans="1:15" ht="13.5" thickBot="1">
      <c r="A669" s="12" t="s">
        <v>180</v>
      </c>
      <c r="B669" s="10">
        <v>18</v>
      </c>
      <c r="C669" s="15">
        <v>43969.90234375</v>
      </c>
      <c r="D669" s="15">
        <v>1200.5999999999999</v>
      </c>
      <c r="E669" s="15">
        <v>1189.9000000000001</v>
      </c>
      <c r="F669" s="15">
        <v>1155.3386587806301</v>
      </c>
      <c r="G669" s="15">
        <v>1243.94524607076</v>
      </c>
      <c r="H669" s="15">
        <v>88.606587290120999</v>
      </c>
      <c r="I669" s="58">
        <v>3.0481888937999999E-2</v>
      </c>
      <c r="J669" s="58">
        <v>3.1829353881E-2</v>
      </c>
      <c r="K669" s="58">
        <v>3.8006502158999998E-2</v>
      </c>
      <c r="L669" s="58">
        <v>2.4304740660000001E-2</v>
      </c>
      <c r="M669" s="17">
        <f t="shared" si="20"/>
        <v>1</v>
      </c>
      <c r="N669" s="17">
        <f t="shared" si="21"/>
        <v>1</v>
      </c>
      <c r="O669" s="59"/>
    </row>
    <row r="670" spans="1:15" ht="13.5" thickBot="1">
      <c r="A670" s="12" t="s">
        <v>180</v>
      </c>
      <c r="B670" s="10">
        <v>19</v>
      </c>
      <c r="C670" s="15">
        <v>43310.4921875</v>
      </c>
      <c r="D670" s="15">
        <v>950.5</v>
      </c>
      <c r="E670" s="15">
        <v>911</v>
      </c>
      <c r="F670" s="15">
        <v>971.65654161519399</v>
      </c>
      <c r="G670" s="15">
        <v>1043.1034395311401</v>
      </c>
      <c r="H670" s="15">
        <v>71.446897915948995</v>
      </c>
      <c r="I670" s="58">
        <v>6.5121968727000004E-2</v>
      </c>
      <c r="J670" s="58">
        <v>1.4878018013E-2</v>
      </c>
      <c r="K670" s="58">
        <v>9.2899746505000005E-2</v>
      </c>
      <c r="L670" s="58">
        <v>4.2655795790999998E-2</v>
      </c>
      <c r="M670" s="17">
        <f t="shared" si="20"/>
        <v>1</v>
      </c>
      <c r="N670" s="17">
        <f t="shared" si="21"/>
        <v>1</v>
      </c>
      <c r="O670" s="59"/>
    </row>
    <row r="671" spans="1:15" ht="13.5" thickBot="1">
      <c r="A671" s="12" t="s">
        <v>180</v>
      </c>
      <c r="B671" s="10">
        <v>20</v>
      </c>
      <c r="C671" s="15">
        <v>41724.6328125</v>
      </c>
      <c r="D671" s="15">
        <v>282.7</v>
      </c>
      <c r="E671" s="15">
        <v>285.39999999999998</v>
      </c>
      <c r="F671" s="15">
        <v>357.46253477283602</v>
      </c>
      <c r="G671" s="15">
        <v>442.36870102539598</v>
      </c>
      <c r="H671" s="15">
        <v>84.906166252559004</v>
      </c>
      <c r="I671" s="58">
        <v>0.112284599877</v>
      </c>
      <c r="J671" s="58">
        <v>5.2575622203000001E-2</v>
      </c>
      <c r="K671" s="58">
        <v>0.110385865699</v>
      </c>
      <c r="L671" s="58">
        <v>5.0676888024999998E-2</v>
      </c>
      <c r="M671" s="17">
        <f t="shared" si="20"/>
        <v>1</v>
      </c>
      <c r="N671" s="17">
        <f t="shared" si="21"/>
        <v>1</v>
      </c>
      <c r="O671" s="59"/>
    </row>
    <row r="672" spans="1:15" ht="13.5" thickBot="1">
      <c r="A672" s="12" t="s">
        <v>180</v>
      </c>
      <c r="B672" s="10">
        <v>21</v>
      </c>
      <c r="C672" s="15">
        <v>40817.1953125</v>
      </c>
      <c r="D672" s="15">
        <v>18.5</v>
      </c>
      <c r="E672" s="15">
        <v>14.6</v>
      </c>
      <c r="F672" s="15">
        <v>7.8687670782329997</v>
      </c>
      <c r="G672" s="15">
        <v>154.40171100161399</v>
      </c>
      <c r="H672" s="15">
        <v>146.532943923381</v>
      </c>
      <c r="I672" s="58">
        <v>9.5570823489000006E-2</v>
      </c>
      <c r="J672" s="58">
        <v>7.4762538119999998E-3</v>
      </c>
      <c r="K672" s="58">
        <v>9.8313439522000001E-2</v>
      </c>
      <c r="L672" s="58">
        <v>4.7336377789999997E-3</v>
      </c>
      <c r="M672" s="17">
        <f t="shared" si="20"/>
        <v>1</v>
      </c>
      <c r="N672" s="17">
        <f t="shared" si="21"/>
        <v>1</v>
      </c>
      <c r="O672" s="59"/>
    </row>
    <row r="673" spans="1:15" ht="13.5" thickBot="1">
      <c r="A673" s="12" t="s">
        <v>180</v>
      </c>
      <c r="B673" s="10">
        <v>22</v>
      </c>
      <c r="C673" s="15">
        <v>39537.37109375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58">
        <v>0</v>
      </c>
      <c r="J673" s="58">
        <v>0</v>
      </c>
      <c r="K673" s="58">
        <v>0</v>
      </c>
      <c r="L673" s="58">
        <v>0</v>
      </c>
      <c r="M673" s="17">
        <f t="shared" si="20"/>
        <v>0</v>
      </c>
      <c r="N673" s="17">
        <f t="shared" si="21"/>
        <v>0</v>
      </c>
      <c r="O673" s="59"/>
    </row>
    <row r="674" spans="1:15" ht="13.5" thickBot="1">
      <c r="A674" s="12" t="s">
        <v>180</v>
      </c>
      <c r="B674" s="10">
        <v>23</v>
      </c>
      <c r="C674" s="15">
        <v>37232.62890625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58">
        <v>0</v>
      </c>
      <c r="J674" s="58">
        <v>0</v>
      </c>
      <c r="K674" s="58">
        <v>0</v>
      </c>
      <c r="L674" s="58">
        <v>0</v>
      </c>
      <c r="M674" s="17">
        <f t="shared" si="20"/>
        <v>0</v>
      </c>
      <c r="N674" s="17">
        <f t="shared" si="21"/>
        <v>0</v>
      </c>
      <c r="O674" s="59"/>
    </row>
    <row r="675" spans="1:15" ht="13.5" thickBot="1">
      <c r="A675" s="12" t="s">
        <v>180</v>
      </c>
      <c r="B675" s="10">
        <v>24</v>
      </c>
      <c r="C675" s="15">
        <v>34660.11328125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58">
        <v>0</v>
      </c>
      <c r="J675" s="58">
        <v>0</v>
      </c>
      <c r="K675" s="58">
        <v>0</v>
      </c>
      <c r="L675" s="58">
        <v>0</v>
      </c>
      <c r="M675" s="17">
        <f t="shared" si="20"/>
        <v>0</v>
      </c>
      <c r="N675" s="17">
        <f t="shared" si="21"/>
        <v>0</v>
      </c>
      <c r="O675" s="59"/>
    </row>
    <row r="676" spans="1:15" ht="13.5" thickBot="1">
      <c r="A676" s="12" t="s">
        <v>181</v>
      </c>
      <c r="B676" s="10">
        <v>1</v>
      </c>
      <c r="C676" s="15">
        <v>32219.583984375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58">
        <v>0</v>
      </c>
      <c r="J676" s="58">
        <v>0</v>
      </c>
      <c r="K676" s="58">
        <v>0</v>
      </c>
      <c r="L676" s="58">
        <v>0</v>
      </c>
      <c r="M676" s="17">
        <f t="shared" si="20"/>
        <v>0</v>
      </c>
      <c r="N676" s="17">
        <f t="shared" si="21"/>
        <v>0</v>
      </c>
      <c r="O676" s="59"/>
    </row>
    <row r="677" spans="1:15" ht="13.5" thickBot="1">
      <c r="A677" s="12" t="s">
        <v>181</v>
      </c>
      <c r="B677" s="10">
        <v>2</v>
      </c>
      <c r="C677" s="15">
        <v>30451.830078125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58">
        <v>0</v>
      </c>
      <c r="J677" s="58">
        <v>0</v>
      </c>
      <c r="K677" s="58">
        <v>0</v>
      </c>
      <c r="L677" s="58">
        <v>0</v>
      </c>
      <c r="M677" s="17">
        <f t="shared" si="20"/>
        <v>0</v>
      </c>
      <c r="N677" s="17">
        <f t="shared" si="21"/>
        <v>0</v>
      </c>
      <c r="O677" s="59"/>
    </row>
    <row r="678" spans="1:15" ht="13.5" thickBot="1">
      <c r="A678" s="12" t="s">
        <v>181</v>
      </c>
      <c r="B678" s="10">
        <v>3</v>
      </c>
      <c r="C678" s="15">
        <v>29202.37109375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58">
        <v>0</v>
      </c>
      <c r="J678" s="58">
        <v>0</v>
      </c>
      <c r="K678" s="58">
        <v>0</v>
      </c>
      <c r="L678" s="58">
        <v>0</v>
      </c>
      <c r="M678" s="17">
        <f t="shared" si="20"/>
        <v>0</v>
      </c>
      <c r="N678" s="17">
        <f t="shared" si="21"/>
        <v>0</v>
      </c>
      <c r="O678" s="59"/>
    </row>
    <row r="679" spans="1:15" ht="13.5" thickBot="1">
      <c r="A679" s="12" t="s">
        <v>181</v>
      </c>
      <c r="B679" s="10">
        <v>4</v>
      </c>
      <c r="C679" s="15">
        <v>28405.1640625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58">
        <v>0</v>
      </c>
      <c r="J679" s="58">
        <v>0</v>
      </c>
      <c r="K679" s="58">
        <v>0</v>
      </c>
      <c r="L679" s="58">
        <v>0</v>
      </c>
      <c r="M679" s="17">
        <f t="shared" si="20"/>
        <v>0</v>
      </c>
      <c r="N679" s="17">
        <f t="shared" si="21"/>
        <v>0</v>
      </c>
      <c r="O679" s="59"/>
    </row>
    <row r="680" spans="1:15" ht="13.5" thickBot="1">
      <c r="A680" s="12" t="s">
        <v>181</v>
      </c>
      <c r="B680" s="10">
        <v>5</v>
      </c>
      <c r="C680" s="15">
        <v>27968.43359375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58">
        <v>0</v>
      </c>
      <c r="J680" s="58">
        <v>0</v>
      </c>
      <c r="K680" s="58">
        <v>0</v>
      </c>
      <c r="L680" s="58">
        <v>0</v>
      </c>
      <c r="M680" s="17">
        <f t="shared" si="20"/>
        <v>0</v>
      </c>
      <c r="N680" s="17">
        <f t="shared" si="21"/>
        <v>0</v>
      </c>
      <c r="O680" s="59"/>
    </row>
    <row r="681" spans="1:15" ht="13.5" thickBot="1">
      <c r="A681" s="12" t="s">
        <v>181</v>
      </c>
      <c r="B681" s="10">
        <v>6</v>
      </c>
      <c r="C681" s="15">
        <v>28030.6875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58">
        <v>0</v>
      </c>
      <c r="J681" s="58">
        <v>0</v>
      </c>
      <c r="K681" s="58">
        <v>0</v>
      </c>
      <c r="L681" s="58">
        <v>0</v>
      </c>
      <c r="M681" s="17">
        <f t="shared" si="20"/>
        <v>0</v>
      </c>
      <c r="N681" s="17">
        <f t="shared" si="21"/>
        <v>0</v>
      </c>
      <c r="O681" s="59"/>
    </row>
    <row r="682" spans="1:15" ht="13.5" thickBot="1">
      <c r="A682" s="12" t="s">
        <v>181</v>
      </c>
      <c r="B682" s="10">
        <v>7</v>
      </c>
      <c r="C682" s="15">
        <v>28364.39453125</v>
      </c>
      <c r="D682" s="15">
        <v>0</v>
      </c>
      <c r="E682" s="15">
        <v>0</v>
      </c>
      <c r="F682" s="15">
        <v>2.8507895819000002E-2</v>
      </c>
      <c r="G682" s="15">
        <v>2.8507895819000002E-2</v>
      </c>
      <c r="H682" s="15">
        <v>0</v>
      </c>
      <c r="I682" s="58">
        <v>2.0047746708459099E-5</v>
      </c>
      <c r="J682" s="58">
        <v>2.0047746708459099E-5</v>
      </c>
      <c r="K682" s="58">
        <v>2.0047746708459099E-5</v>
      </c>
      <c r="L682" s="58">
        <v>2.0047746708459099E-5</v>
      </c>
      <c r="M682" s="17">
        <f t="shared" si="20"/>
        <v>0</v>
      </c>
      <c r="N682" s="17">
        <f t="shared" si="21"/>
        <v>1</v>
      </c>
      <c r="O682" s="59"/>
    </row>
    <row r="683" spans="1:15" ht="13.5" thickBot="1">
      <c r="A683" s="12" t="s">
        <v>181</v>
      </c>
      <c r="B683" s="10">
        <v>8</v>
      </c>
      <c r="C683" s="15">
        <v>28900.353515625</v>
      </c>
      <c r="D683" s="15">
        <v>83.1</v>
      </c>
      <c r="E683" s="15">
        <v>85.6</v>
      </c>
      <c r="F683" s="15">
        <v>84.899691349622998</v>
      </c>
      <c r="G683" s="15">
        <v>84.660835860196997</v>
      </c>
      <c r="H683" s="15">
        <v>-0.23885548942599999</v>
      </c>
      <c r="I683" s="58">
        <v>1.0976342190000001E-3</v>
      </c>
      <c r="J683" s="58">
        <v>1.2656057310000001E-3</v>
      </c>
      <c r="K683" s="58">
        <v>6.6045298100000005E-4</v>
      </c>
      <c r="L683" s="58">
        <v>4.9248146999999998E-4</v>
      </c>
      <c r="M683" s="17">
        <f t="shared" si="20"/>
        <v>1</v>
      </c>
      <c r="N683" s="17">
        <f t="shared" si="21"/>
        <v>0</v>
      </c>
      <c r="O683" s="59"/>
    </row>
    <row r="684" spans="1:15" ht="13.5" thickBot="1">
      <c r="A684" s="12" t="s">
        <v>181</v>
      </c>
      <c r="B684" s="10">
        <v>9</v>
      </c>
      <c r="C684" s="15">
        <v>30883.169921875</v>
      </c>
      <c r="D684" s="15">
        <v>622.6</v>
      </c>
      <c r="E684" s="15">
        <v>605.6</v>
      </c>
      <c r="F684" s="15">
        <v>647.79259623434996</v>
      </c>
      <c r="G684" s="15">
        <v>669.72385898311904</v>
      </c>
      <c r="H684" s="15">
        <v>21.931262748769001</v>
      </c>
      <c r="I684" s="58">
        <v>3.3139141338E-2</v>
      </c>
      <c r="J684" s="58">
        <v>1.7716312400999999E-2</v>
      </c>
      <c r="K684" s="58">
        <v>4.5094134304999998E-2</v>
      </c>
      <c r="L684" s="58">
        <v>2.9671305368000001E-2</v>
      </c>
      <c r="M684" s="17">
        <f t="shared" si="20"/>
        <v>1</v>
      </c>
      <c r="N684" s="17">
        <f t="shared" si="21"/>
        <v>1</v>
      </c>
      <c r="O684" s="59"/>
    </row>
    <row r="685" spans="1:15" ht="13.5" thickBot="1">
      <c r="A685" s="12" t="s">
        <v>181</v>
      </c>
      <c r="B685" s="10">
        <v>10</v>
      </c>
      <c r="C685" s="15">
        <v>33172.94921875</v>
      </c>
      <c r="D685" s="15">
        <v>1061.0999999999999</v>
      </c>
      <c r="E685" s="15">
        <v>1060.4000000000001</v>
      </c>
      <c r="F685" s="15">
        <v>1062.9462834690801</v>
      </c>
      <c r="G685" s="15">
        <v>1141.96574647639</v>
      </c>
      <c r="H685" s="15">
        <v>79.019463007305006</v>
      </c>
      <c r="I685" s="58">
        <v>5.6867613555000002E-2</v>
      </c>
      <c r="J685" s="58">
        <v>1.298370934E-3</v>
      </c>
      <c r="K685" s="58">
        <v>5.7359877971999998E-2</v>
      </c>
      <c r="L685" s="58">
        <v>1.79063535E-3</v>
      </c>
      <c r="M685" s="17">
        <f t="shared" si="20"/>
        <v>1</v>
      </c>
      <c r="N685" s="17">
        <f t="shared" si="21"/>
        <v>1</v>
      </c>
      <c r="O685" s="59"/>
    </row>
    <row r="686" spans="1:15" ht="13.5" thickBot="1">
      <c r="A686" s="12" t="s">
        <v>181</v>
      </c>
      <c r="B686" s="10">
        <v>11</v>
      </c>
      <c r="C686" s="15">
        <v>35342.6171875</v>
      </c>
      <c r="D686" s="15">
        <v>1221.8</v>
      </c>
      <c r="E686" s="15">
        <v>1207</v>
      </c>
      <c r="F686" s="15">
        <v>960.64375542527205</v>
      </c>
      <c r="G686" s="15">
        <v>1193.6781756740099</v>
      </c>
      <c r="H686" s="15">
        <v>233.03442024874099</v>
      </c>
      <c r="I686" s="58">
        <v>1.9776247766999999E-2</v>
      </c>
      <c r="J686" s="58">
        <v>0.18365418043199999</v>
      </c>
      <c r="K686" s="58">
        <v>9.3683715370000004E-3</v>
      </c>
      <c r="L686" s="58">
        <v>0.17324630420100001</v>
      </c>
      <c r="M686" s="17">
        <f t="shared" si="20"/>
        <v>1</v>
      </c>
      <c r="N686" s="17">
        <f t="shared" si="21"/>
        <v>0</v>
      </c>
      <c r="O686" s="59"/>
    </row>
    <row r="687" spans="1:15" ht="13.5" thickBot="1">
      <c r="A687" s="12" t="s">
        <v>181</v>
      </c>
      <c r="B687" s="10">
        <v>12</v>
      </c>
      <c r="C687" s="15">
        <v>37214.0234375</v>
      </c>
      <c r="D687" s="15">
        <v>1272.3</v>
      </c>
      <c r="E687" s="15">
        <v>1266.3</v>
      </c>
      <c r="F687" s="15">
        <v>817.16988606802397</v>
      </c>
      <c r="G687" s="15">
        <v>1204.6606775167299</v>
      </c>
      <c r="H687" s="15">
        <v>387.49079144870097</v>
      </c>
      <c r="I687" s="58">
        <v>4.7566330859999999E-2</v>
      </c>
      <c r="J687" s="58">
        <v>0.32006337126000001</v>
      </c>
      <c r="K687" s="58">
        <v>4.3346921577E-2</v>
      </c>
      <c r="L687" s="58">
        <v>0.31584396197699999</v>
      </c>
      <c r="M687" s="17">
        <f t="shared" si="20"/>
        <v>1</v>
      </c>
      <c r="N687" s="17">
        <f t="shared" si="21"/>
        <v>0</v>
      </c>
      <c r="O687" s="59"/>
    </row>
    <row r="688" spans="1:15" ht="13.5" thickBot="1">
      <c r="A688" s="12" t="s">
        <v>181</v>
      </c>
      <c r="B688" s="10">
        <v>13</v>
      </c>
      <c r="C688" s="15">
        <v>38891.4140625</v>
      </c>
      <c r="D688" s="15">
        <v>1290.9000000000001</v>
      </c>
      <c r="E688" s="15">
        <v>1283.9000000000001</v>
      </c>
      <c r="F688" s="15">
        <v>1033.9760136759301</v>
      </c>
      <c r="G688" s="15">
        <v>1200.39393735985</v>
      </c>
      <c r="H688" s="15">
        <v>166.41792368392001</v>
      </c>
      <c r="I688" s="58">
        <v>6.3647020139999996E-2</v>
      </c>
      <c r="J688" s="58">
        <v>0.18067790880699999</v>
      </c>
      <c r="K688" s="58">
        <v>5.8724375976999997E-2</v>
      </c>
      <c r="L688" s="58">
        <v>0.17575526464399999</v>
      </c>
      <c r="M688" s="17">
        <f t="shared" si="20"/>
        <v>1</v>
      </c>
      <c r="N688" s="17">
        <f t="shared" si="21"/>
        <v>0</v>
      </c>
      <c r="O688" s="59"/>
    </row>
    <row r="689" spans="1:15" ht="13.5" thickBot="1">
      <c r="A689" s="12" t="s">
        <v>181</v>
      </c>
      <c r="B689" s="10">
        <v>14</v>
      </c>
      <c r="C689" s="15">
        <v>40342.640625</v>
      </c>
      <c r="D689" s="15">
        <v>1221.7</v>
      </c>
      <c r="E689" s="15">
        <v>1206.8</v>
      </c>
      <c r="F689" s="15">
        <v>1055.5478566873401</v>
      </c>
      <c r="G689" s="15">
        <v>1134.85963408364</v>
      </c>
      <c r="H689" s="15">
        <v>79.311777396297003</v>
      </c>
      <c r="I689" s="58">
        <v>6.1069174343E-2</v>
      </c>
      <c r="J689" s="58">
        <v>0.116843982638</v>
      </c>
      <c r="K689" s="58">
        <v>5.0590974624000001E-2</v>
      </c>
      <c r="L689" s="58">
        <v>0.10636578292</v>
      </c>
      <c r="M689" s="17">
        <f t="shared" si="20"/>
        <v>1</v>
      </c>
      <c r="N689" s="17">
        <f t="shared" si="21"/>
        <v>0</v>
      </c>
      <c r="O689" s="59"/>
    </row>
    <row r="690" spans="1:15" ht="13.5" thickBot="1">
      <c r="A690" s="12" t="s">
        <v>181</v>
      </c>
      <c r="B690" s="10">
        <v>15</v>
      </c>
      <c r="C690" s="15">
        <v>41591.3984375</v>
      </c>
      <c r="D690" s="15">
        <v>1168.8</v>
      </c>
      <c r="E690" s="15">
        <v>1152.3</v>
      </c>
      <c r="F690" s="15">
        <v>1044.2020956275501</v>
      </c>
      <c r="G690" s="15">
        <v>1066.0884287582801</v>
      </c>
      <c r="H690" s="15">
        <v>21.886333130730002</v>
      </c>
      <c r="I690" s="58">
        <v>7.2230359522999998E-2</v>
      </c>
      <c r="J690" s="58">
        <v>8.7621592385000002E-2</v>
      </c>
      <c r="K690" s="58">
        <v>6.0626983995000001E-2</v>
      </c>
      <c r="L690" s="58">
        <v>7.6018216858000004E-2</v>
      </c>
      <c r="M690" s="17">
        <f t="shared" si="20"/>
        <v>1</v>
      </c>
      <c r="N690" s="17">
        <f t="shared" si="21"/>
        <v>0</v>
      </c>
      <c r="O690" s="59"/>
    </row>
    <row r="691" spans="1:15" ht="13.5" thickBot="1">
      <c r="A691" s="12" t="s">
        <v>181</v>
      </c>
      <c r="B691" s="10">
        <v>16</v>
      </c>
      <c r="C691" s="15">
        <v>42792.984375</v>
      </c>
      <c r="D691" s="15">
        <v>1023.1</v>
      </c>
      <c r="E691" s="15">
        <v>1003.8</v>
      </c>
      <c r="F691" s="15">
        <v>727.50760486369302</v>
      </c>
      <c r="G691" s="15">
        <v>792.93858065106804</v>
      </c>
      <c r="H691" s="15">
        <v>65.430975787375004</v>
      </c>
      <c r="I691" s="58">
        <v>0.16185753822000001</v>
      </c>
      <c r="J691" s="58">
        <v>0.20787088265500001</v>
      </c>
      <c r="K691" s="58">
        <v>0.14828510502700001</v>
      </c>
      <c r="L691" s="58">
        <v>0.19429844946200001</v>
      </c>
      <c r="M691" s="17">
        <f t="shared" si="20"/>
        <v>1</v>
      </c>
      <c r="N691" s="17">
        <f t="shared" si="21"/>
        <v>0</v>
      </c>
      <c r="O691" s="59"/>
    </row>
    <row r="692" spans="1:15" ht="13.5" thickBot="1">
      <c r="A692" s="12" t="s">
        <v>181</v>
      </c>
      <c r="B692" s="10">
        <v>17</v>
      </c>
      <c r="C692" s="15">
        <v>43592.28125</v>
      </c>
      <c r="D692" s="15">
        <v>805.2</v>
      </c>
      <c r="E692" s="15">
        <v>784</v>
      </c>
      <c r="F692" s="15">
        <v>452.10717147528499</v>
      </c>
      <c r="G692" s="15">
        <v>519.05650102263803</v>
      </c>
      <c r="H692" s="15">
        <v>66.949329547351994</v>
      </c>
      <c r="I692" s="58">
        <v>0.20122608929399999</v>
      </c>
      <c r="J692" s="58">
        <v>0.24830719305499999</v>
      </c>
      <c r="K692" s="58">
        <v>0.186317509829</v>
      </c>
      <c r="L692" s="58">
        <v>0.23339861358899999</v>
      </c>
      <c r="M692" s="17">
        <f t="shared" si="20"/>
        <v>1</v>
      </c>
      <c r="N692" s="17">
        <f t="shared" si="21"/>
        <v>0</v>
      </c>
      <c r="O692" s="59"/>
    </row>
    <row r="693" spans="1:15" ht="13.5" thickBot="1">
      <c r="A693" s="12" t="s">
        <v>181</v>
      </c>
      <c r="B693" s="10">
        <v>18</v>
      </c>
      <c r="C693" s="15">
        <v>43807.80859375</v>
      </c>
      <c r="D693" s="15">
        <v>693.9</v>
      </c>
      <c r="E693" s="15">
        <v>676</v>
      </c>
      <c r="F693" s="15">
        <v>380.43281443277903</v>
      </c>
      <c r="G693" s="15">
        <v>445.96644402556899</v>
      </c>
      <c r="H693" s="15">
        <v>65.533629592788998</v>
      </c>
      <c r="I693" s="58">
        <v>0.17435552459500001</v>
      </c>
      <c r="J693" s="58">
        <v>0.22044105876699999</v>
      </c>
      <c r="K693" s="58">
        <v>0.16176762023499999</v>
      </c>
      <c r="L693" s="58">
        <v>0.207853154407</v>
      </c>
      <c r="M693" s="17">
        <f t="shared" si="20"/>
        <v>1</v>
      </c>
      <c r="N693" s="17">
        <f t="shared" si="21"/>
        <v>0</v>
      </c>
      <c r="O693" s="59"/>
    </row>
    <row r="694" spans="1:15" ht="13.5" thickBot="1">
      <c r="A694" s="12" t="s">
        <v>181</v>
      </c>
      <c r="B694" s="10">
        <v>19</v>
      </c>
      <c r="C694" s="15">
        <v>43068.02734375</v>
      </c>
      <c r="D694" s="15">
        <v>508.2</v>
      </c>
      <c r="E694" s="15">
        <v>474</v>
      </c>
      <c r="F694" s="15">
        <v>225.72868327076199</v>
      </c>
      <c r="G694" s="15">
        <v>317.22093859877998</v>
      </c>
      <c r="H694" s="15">
        <v>91.492255328016995</v>
      </c>
      <c r="I694" s="58">
        <v>0.13430313741200001</v>
      </c>
      <c r="J694" s="58">
        <v>0.19864368264999999</v>
      </c>
      <c r="K694" s="58">
        <v>0.11025250450100001</v>
      </c>
      <c r="L694" s="58">
        <v>0.174593049739</v>
      </c>
      <c r="M694" s="17">
        <f t="shared" si="20"/>
        <v>1</v>
      </c>
      <c r="N694" s="17">
        <f t="shared" si="21"/>
        <v>0</v>
      </c>
      <c r="O694" s="59"/>
    </row>
    <row r="695" spans="1:15" ht="13.5" thickBot="1">
      <c r="A695" s="12" t="s">
        <v>181</v>
      </c>
      <c r="B695" s="10">
        <v>20</v>
      </c>
      <c r="C695" s="15">
        <v>41938.31640625</v>
      </c>
      <c r="D695" s="15">
        <v>157.9</v>
      </c>
      <c r="E695" s="15">
        <v>138.9</v>
      </c>
      <c r="F695" s="15">
        <v>74.041143243486999</v>
      </c>
      <c r="G695" s="15">
        <v>149.21212904295501</v>
      </c>
      <c r="H695" s="15">
        <v>75.170985799465996</v>
      </c>
      <c r="I695" s="58">
        <v>6.1096138930000002E-3</v>
      </c>
      <c r="J695" s="58">
        <v>5.8972473104999999E-2</v>
      </c>
      <c r="K695" s="58">
        <v>7.2518488340000001E-3</v>
      </c>
      <c r="L695" s="58">
        <v>4.5611010377000001E-2</v>
      </c>
      <c r="M695" s="17">
        <f t="shared" si="20"/>
        <v>1</v>
      </c>
      <c r="N695" s="17">
        <f t="shared" si="21"/>
        <v>1</v>
      </c>
      <c r="O695" s="59"/>
    </row>
    <row r="696" spans="1:15" ht="13.5" thickBot="1">
      <c r="A696" s="12" t="s">
        <v>181</v>
      </c>
      <c r="B696" s="10">
        <v>21</v>
      </c>
      <c r="C696" s="15">
        <v>42042.984375</v>
      </c>
      <c r="D696" s="15">
        <v>10.6</v>
      </c>
      <c r="E696" s="15">
        <v>9.5</v>
      </c>
      <c r="F696" s="15">
        <v>2.5724791663420001</v>
      </c>
      <c r="G696" s="15">
        <v>77.732475199057006</v>
      </c>
      <c r="H696" s="15">
        <v>75.159996032714005</v>
      </c>
      <c r="I696" s="58">
        <v>4.720989817E-2</v>
      </c>
      <c r="J696" s="58">
        <v>5.6452326529999996E-3</v>
      </c>
      <c r="K696" s="58">
        <v>4.7983456538999998E-2</v>
      </c>
      <c r="L696" s="58">
        <v>4.8716742849999996E-3</v>
      </c>
      <c r="M696" s="17">
        <f t="shared" si="20"/>
        <v>0</v>
      </c>
      <c r="N696" s="17">
        <f t="shared" si="21"/>
        <v>1</v>
      </c>
      <c r="O696" s="59"/>
    </row>
    <row r="697" spans="1:15" ht="13.5" thickBot="1">
      <c r="A697" s="12" t="s">
        <v>181</v>
      </c>
      <c r="B697" s="10">
        <v>22</v>
      </c>
      <c r="C697" s="15">
        <v>41006.87890625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58">
        <v>0</v>
      </c>
      <c r="J697" s="58">
        <v>0</v>
      </c>
      <c r="K697" s="58">
        <v>0</v>
      </c>
      <c r="L697" s="58">
        <v>0</v>
      </c>
      <c r="M697" s="17">
        <f t="shared" si="20"/>
        <v>0</v>
      </c>
      <c r="N697" s="17">
        <f t="shared" si="21"/>
        <v>0</v>
      </c>
      <c r="O697" s="59"/>
    </row>
    <row r="698" spans="1:15" ht="13.5" thickBot="1">
      <c r="A698" s="12" t="s">
        <v>181</v>
      </c>
      <c r="B698" s="10">
        <v>23</v>
      </c>
      <c r="C698" s="15">
        <v>37980.3515625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58">
        <v>0</v>
      </c>
      <c r="J698" s="58">
        <v>0</v>
      </c>
      <c r="K698" s="58">
        <v>0</v>
      </c>
      <c r="L698" s="58">
        <v>0</v>
      </c>
      <c r="M698" s="17">
        <f t="shared" si="20"/>
        <v>0</v>
      </c>
      <c r="N698" s="17">
        <f t="shared" si="21"/>
        <v>0</v>
      </c>
      <c r="O698" s="59"/>
    </row>
    <row r="699" spans="1:15" ht="13.5" thickBot="1">
      <c r="A699" s="12" t="s">
        <v>181</v>
      </c>
      <c r="B699" s="10">
        <v>24</v>
      </c>
      <c r="C699" s="15">
        <v>34548.6953125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58">
        <v>0</v>
      </c>
      <c r="J699" s="58">
        <v>0</v>
      </c>
      <c r="K699" s="58">
        <v>0</v>
      </c>
      <c r="L699" s="58">
        <v>0</v>
      </c>
      <c r="M699" s="17">
        <f t="shared" si="20"/>
        <v>0</v>
      </c>
      <c r="N699" s="17">
        <f t="shared" si="21"/>
        <v>0</v>
      </c>
      <c r="O699" s="59"/>
    </row>
    <row r="700" spans="1:15" ht="13.5" thickBot="1">
      <c r="A700" s="12" t="s">
        <v>182</v>
      </c>
      <c r="B700" s="10">
        <v>1</v>
      </c>
      <c r="C700" s="15">
        <v>31934.5703125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58">
        <v>0</v>
      </c>
      <c r="J700" s="58">
        <v>0</v>
      </c>
      <c r="K700" s="58">
        <v>0</v>
      </c>
      <c r="L700" s="58">
        <v>0</v>
      </c>
      <c r="M700" s="17">
        <f t="shared" si="20"/>
        <v>0</v>
      </c>
      <c r="N700" s="17">
        <f t="shared" si="21"/>
        <v>0</v>
      </c>
      <c r="O700" s="59"/>
    </row>
    <row r="701" spans="1:15" ht="13.5" thickBot="1">
      <c r="A701" s="12" t="s">
        <v>182</v>
      </c>
      <c r="B701" s="10">
        <v>2</v>
      </c>
      <c r="C701" s="15">
        <v>30273.6484375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58">
        <v>0</v>
      </c>
      <c r="J701" s="58">
        <v>0</v>
      </c>
      <c r="K701" s="58">
        <v>0</v>
      </c>
      <c r="L701" s="58">
        <v>0</v>
      </c>
      <c r="M701" s="17">
        <f t="shared" si="20"/>
        <v>0</v>
      </c>
      <c r="N701" s="17">
        <f t="shared" si="21"/>
        <v>0</v>
      </c>
      <c r="O701" s="59"/>
    </row>
    <row r="702" spans="1:15" ht="13.5" thickBot="1">
      <c r="A702" s="12" t="s">
        <v>182</v>
      </c>
      <c r="B702" s="10">
        <v>3</v>
      </c>
      <c r="C702" s="15">
        <v>29328.693359375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58">
        <v>0</v>
      </c>
      <c r="J702" s="58">
        <v>0</v>
      </c>
      <c r="K702" s="58">
        <v>0</v>
      </c>
      <c r="L702" s="58">
        <v>0</v>
      </c>
      <c r="M702" s="17">
        <f t="shared" si="20"/>
        <v>0</v>
      </c>
      <c r="N702" s="17">
        <f t="shared" si="21"/>
        <v>0</v>
      </c>
      <c r="O702" s="59"/>
    </row>
    <row r="703" spans="1:15" ht="13.5" thickBot="1">
      <c r="A703" s="12" t="s">
        <v>182</v>
      </c>
      <c r="B703" s="10">
        <v>4</v>
      </c>
      <c r="C703" s="15">
        <v>28848.611328125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58">
        <v>0</v>
      </c>
      <c r="J703" s="58">
        <v>0</v>
      </c>
      <c r="K703" s="58">
        <v>0</v>
      </c>
      <c r="L703" s="58">
        <v>0</v>
      </c>
      <c r="M703" s="17">
        <f t="shared" si="20"/>
        <v>0</v>
      </c>
      <c r="N703" s="17">
        <f t="shared" si="21"/>
        <v>0</v>
      </c>
      <c r="O703" s="59"/>
    </row>
    <row r="704" spans="1:15" ht="13.5" thickBot="1">
      <c r="A704" s="12" t="s">
        <v>182</v>
      </c>
      <c r="B704" s="10">
        <v>5</v>
      </c>
      <c r="C704" s="15">
        <v>29206.828125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58">
        <v>0</v>
      </c>
      <c r="J704" s="58">
        <v>0</v>
      </c>
      <c r="K704" s="58">
        <v>0</v>
      </c>
      <c r="L704" s="58">
        <v>0</v>
      </c>
      <c r="M704" s="17">
        <f t="shared" si="20"/>
        <v>0</v>
      </c>
      <c r="N704" s="17">
        <f t="shared" si="21"/>
        <v>0</v>
      </c>
      <c r="O704" s="59"/>
    </row>
    <row r="705" spans="1:15" ht="13.5" thickBot="1">
      <c r="A705" s="12" t="s">
        <v>182</v>
      </c>
      <c r="B705" s="10">
        <v>6</v>
      </c>
      <c r="C705" s="15">
        <v>31064.943359375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58">
        <v>0</v>
      </c>
      <c r="J705" s="58">
        <v>0</v>
      </c>
      <c r="K705" s="58">
        <v>0</v>
      </c>
      <c r="L705" s="58">
        <v>0</v>
      </c>
      <c r="M705" s="17">
        <f t="shared" si="20"/>
        <v>0</v>
      </c>
      <c r="N705" s="17">
        <f t="shared" si="21"/>
        <v>0</v>
      </c>
      <c r="O705" s="59"/>
    </row>
    <row r="706" spans="1:15" ht="13.5" thickBot="1">
      <c r="A706" s="12" t="s">
        <v>182</v>
      </c>
      <c r="B706" s="10">
        <v>7</v>
      </c>
      <c r="C706" s="15">
        <v>34153.921875</v>
      </c>
      <c r="D706" s="15">
        <v>0</v>
      </c>
      <c r="E706" s="15">
        <v>0</v>
      </c>
      <c r="F706" s="15">
        <v>9.5624663099999998E-4</v>
      </c>
      <c r="G706" s="15">
        <v>9.5624663099999998E-4</v>
      </c>
      <c r="H706" s="15">
        <v>0</v>
      </c>
      <c r="I706" s="58">
        <v>6.7246598553230905E-7</v>
      </c>
      <c r="J706" s="58">
        <v>6.7246598553230905E-7</v>
      </c>
      <c r="K706" s="58">
        <v>6.7246598553230905E-7</v>
      </c>
      <c r="L706" s="58">
        <v>6.7246598553230905E-7</v>
      </c>
      <c r="M706" s="17">
        <f t="shared" si="20"/>
        <v>0</v>
      </c>
      <c r="N706" s="17">
        <f t="shared" si="21"/>
        <v>1</v>
      </c>
      <c r="O706" s="59"/>
    </row>
    <row r="707" spans="1:15" ht="13.5" thickBot="1">
      <c r="A707" s="12" t="s">
        <v>182</v>
      </c>
      <c r="B707" s="10">
        <v>8</v>
      </c>
      <c r="C707" s="15">
        <v>35327.66796875</v>
      </c>
      <c r="D707" s="15">
        <v>52.2</v>
      </c>
      <c r="E707" s="15">
        <v>48.2</v>
      </c>
      <c r="F707" s="15">
        <v>45.936149873439</v>
      </c>
      <c r="G707" s="15">
        <v>48.383869946471997</v>
      </c>
      <c r="H707" s="15">
        <v>2.4477200730319999</v>
      </c>
      <c r="I707" s="58">
        <v>2.6836357610000002E-3</v>
      </c>
      <c r="J707" s="58">
        <v>4.404957894E-3</v>
      </c>
      <c r="K707" s="58">
        <v>1.2930375899999999E-4</v>
      </c>
      <c r="L707" s="58">
        <v>1.592018373E-3</v>
      </c>
      <c r="M707" s="17">
        <f t="shared" si="20"/>
        <v>1</v>
      </c>
      <c r="N707" s="17">
        <f t="shared" si="21"/>
        <v>1</v>
      </c>
      <c r="O707" s="59"/>
    </row>
    <row r="708" spans="1:15" ht="13.5" thickBot="1">
      <c r="A708" s="12" t="s">
        <v>182</v>
      </c>
      <c r="B708" s="10">
        <v>9</v>
      </c>
      <c r="C708" s="15">
        <v>36244.07421875</v>
      </c>
      <c r="D708" s="15">
        <v>356</v>
      </c>
      <c r="E708" s="15">
        <v>338.7</v>
      </c>
      <c r="F708" s="15">
        <v>295.01054235223302</v>
      </c>
      <c r="G708" s="15">
        <v>303.736376481354</v>
      </c>
      <c r="H708" s="15">
        <v>8.7258341291210009</v>
      </c>
      <c r="I708" s="58">
        <v>3.6753603037000003E-2</v>
      </c>
      <c r="J708" s="58">
        <v>4.2889913957000002E-2</v>
      </c>
      <c r="K708" s="58">
        <v>2.4587639604999999E-2</v>
      </c>
      <c r="L708" s="58">
        <v>3.0723950525000002E-2</v>
      </c>
      <c r="M708" s="17">
        <f t="shared" si="20"/>
        <v>1</v>
      </c>
      <c r="N708" s="17">
        <f t="shared" si="21"/>
        <v>0</v>
      </c>
      <c r="O708" s="59"/>
    </row>
    <row r="709" spans="1:15" ht="13.5" thickBot="1">
      <c r="A709" s="12" t="s">
        <v>182</v>
      </c>
      <c r="B709" s="10">
        <v>10</v>
      </c>
      <c r="C709" s="15">
        <v>37659.05078125</v>
      </c>
      <c r="D709" s="15">
        <v>650</v>
      </c>
      <c r="E709" s="15">
        <v>651.79999999999995</v>
      </c>
      <c r="F709" s="15">
        <v>453.60130792968602</v>
      </c>
      <c r="G709" s="15">
        <v>701.94017764243802</v>
      </c>
      <c r="H709" s="15">
        <v>248.338869712752</v>
      </c>
      <c r="I709" s="58">
        <v>3.6526144614E-2</v>
      </c>
      <c r="J709" s="58">
        <v>0.13811441073799999</v>
      </c>
      <c r="K709" s="58">
        <v>3.5260321829999997E-2</v>
      </c>
      <c r="L709" s="58">
        <v>0.139380233523</v>
      </c>
      <c r="M709" s="17">
        <f t="shared" ref="M709:M723" si="22">IF(F709&gt;5,1,0)</f>
        <v>1</v>
      </c>
      <c r="N709" s="17">
        <f t="shared" ref="N709:N723" si="23">IF(G709&gt;E709,1,0)</f>
        <v>1</v>
      </c>
      <c r="O709" s="59"/>
    </row>
    <row r="710" spans="1:15" ht="13.5" thickBot="1">
      <c r="A710" s="12" t="s">
        <v>182</v>
      </c>
      <c r="B710" s="10">
        <v>11</v>
      </c>
      <c r="C710" s="15">
        <v>39177.21875</v>
      </c>
      <c r="D710" s="15">
        <v>901.4</v>
      </c>
      <c r="E710" s="15">
        <v>887.3</v>
      </c>
      <c r="F710" s="15">
        <v>467.851519057254</v>
      </c>
      <c r="G710" s="15">
        <v>744.02171635164098</v>
      </c>
      <c r="H710" s="15">
        <v>276.17019729438698</v>
      </c>
      <c r="I710" s="58">
        <v>0.110673898486</v>
      </c>
      <c r="J710" s="58">
        <v>0.30488641416500001</v>
      </c>
      <c r="K710" s="58">
        <v>0.100758286672</v>
      </c>
      <c r="L710" s="58">
        <v>0.29497080235000001</v>
      </c>
      <c r="M710" s="17">
        <f t="shared" si="22"/>
        <v>1</v>
      </c>
      <c r="N710" s="17">
        <f t="shared" si="23"/>
        <v>0</v>
      </c>
      <c r="O710" s="59"/>
    </row>
    <row r="711" spans="1:15" ht="13.5" thickBot="1">
      <c r="A711" s="12" t="s">
        <v>182</v>
      </c>
      <c r="B711" s="10">
        <v>12</v>
      </c>
      <c r="C711" s="15">
        <v>40523.5625</v>
      </c>
      <c r="D711" s="15">
        <v>1009</v>
      </c>
      <c r="E711" s="15">
        <v>1003.7</v>
      </c>
      <c r="F711" s="15">
        <v>484.75833966891003</v>
      </c>
      <c r="G711" s="15">
        <v>799.87468481977703</v>
      </c>
      <c r="H711" s="15">
        <v>315.11634515086701</v>
      </c>
      <c r="I711" s="58">
        <v>0.14706421601899999</v>
      </c>
      <c r="J711" s="58">
        <v>0.36866502132899998</v>
      </c>
      <c r="K711" s="58">
        <v>0.14333707115300001</v>
      </c>
      <c r="L711" s="58">
        <v>0.36493787646300002</v>
      </c>
      <c r="M711" s="17">
        <f t="shared" si="22"/>
        <v>1</v>
      </c>
      <c r="N711" s="17">
        <f t="shared" si="23"/>
        <v>0</v>
      </c>
      <c r="O711" s="59"/>
    </row>
    <row r="712" spans="1:15" ht="13.5" thickBot="1">
      <c r="A712" s="12" t="s">
        <v>182</v>
      </c>
      <c r="B712" s="10">
        <v>13</v>
      </c>
      <c r="C712" s="15">
        <v>41512.265625</v>
      </c>
      <c r="D712" s="15">
        <v>1101.5</v>
      </c>
      <c r="E712" s="15">
        <v>1091.5</v>
      </c>
      <c r="F712" s="15">
        <v>612.50104711271899</v>
      </c>
      <c r="G712" s="15">
        <v>1124.7444461064899</v>
      </c>
      <c r="H712" s="15">
        <v>512.24339899376901</v>
      </c>
      <c r="I712" s="58">
        <v>1.6346305278E-2</v>
      </c>
      <c r="J712" s="58">
        <v>0.34388112017299999</v>
      </c>
      <c r="K712" s="58">
        <v>2.3378654083000001E-2</v>
      </c>
      <c r="L712" s="58">
        <v>0.33684877136899999</v>
      </c>
      <c r="M712" s="17">
        <f t="shared" si="22"/>
        <v>1</v>
      </c>
      <c r="N712" s="17">
        <f t="shared" si="23"/>
        <v>1</v>
      </c>
      <c r="O712" s="59"/>
    </row>
    <row r="713" spans="1:15" ht="13.5" thickBot="1">
      <c r="A713" s="12" t="s">
        <v>182</v>
      </c>
      <c r="B713" s="10">
        <v>14</v>
      </c>
      <c r="C713" s="15">
        <v>42371.9375</v>
      </c>
      <c r="D713" s="15">
        <v>1086.9000000000001</v>
      </c>
      <c r="E713" s="15">
        <v>1072.9000000000001</v>
      </c>
      <c r="F713" s="15">
        <v>710.68661476753698</v>
      </c>
      <c r="G713" s="15">
        <v>1210.9989698996501</v>
      </c>
      <c r="H713" s="15">
        <v>500.31235513211101</v>
      </c>
      <c r="I713" s="58">
        <v>8.7270724260999993E-2</v>
      </c>
      <c r="J713" s="58">
        <v>0.26456637498699997</v>
      </c>
      <c r="K713" s="58">
        <v>9.7116012587000006E-2</v>
      </c>
      <c r="L713" s="58">
        <v>0.25472108666100002</v>
      </c>
      <c r="M713" s="17">
        <f t="shared" si="22"/>
        <v>1</v>
      </c>
      <c r="N713" s="17">
        <f t="shared" si="23"/>
        <v>1</v>
      </c>
      <c r="O713" s="59"/>
    </row>
    <row r="714" spans="1:15" ht="13.5" thickBot="1">
      <c r="A714" s="12" t="s">
        <v>182</v>
      </c>
      <c r="B714" s="10">
        <v>15</v>
      </c>
      <c r="C714" s="15">
        <v>43046.11328125</v>
      </c>
      <c r="D714" s="15">
        <v>1084.0999999999999</v>
      </c>
      <c r="E714" s="15">
        <v>1071.0999999999999</v>
      </c>
      <c r="F714" s="15">
        <v>718.37183603395601</v>
      </c>
      <c r="G714" s="15">
        <v>1227.76300424536</v>
      </c>
      <c r="H714" s="15">
        <v>509.39116821140499</v>
      </c>
      <c r="I714" s="58">
        <v>0.10102883561500001</v>
      </c>
      <c r="J714" s="58">
        <v>0.25719280166300001</v>
      </c>
      <c r="K714" s="58">
        <v>0.110170889061</v>
      </c>
      <c r="L714" s="58">
        <v>0.24805074821799999</v>
      </c>
      <c r="M714" s="17">
        <f t="shared" si="22"/>
        <v>1</v>
      </c>
      <c r="N714" s="17">
        <f t="shared" si="23"/>
        <v>1</v>
      </c>
      <c r="O714" s="59"/>
    </row>
    <row r="715" spans="1:15" ht="13.5" thickBot="1">
      <c r="A715" s="12" t="s">
        <v>182</v>
      </c>
      <c r="B715" s="10">
        <v>16</v>
      </c>
      <c r="C715" s="15">
        <v>43446.9140625</v>
      </c>
      <c r="D715" s="15">
        <v>1041.5999999999999</v>
      </c>
      <c r="E715" s="15">
        <v>1039.2</v>
      </c>
      <c r="F715" s="15">
        <v>719.084918421407</v>
      </c>
      <c r="G715" s="15">
        <v>1169.3308673259901</v>
      </c>
      <c r="H715" s="15">
        <v>450.24594890458701</v>
      </c>
      <c r="I715" s="58">
        <v>8.9824801213000002E-2</v>
      </c>
      <c r="J715" s="58">
        <v>0.226803854837</v>
      </c>
      <c r="K715" s="58">
        <v>9.1512564926000003E-2</v>
      </c>
      <c r="L715" s="58">
        <v>0.225116091124</v>
      </c>
      <c r="M715" s="17">
        <f t="shared" si="22"/>
        <v>1</v>
      </c>
      <c r="N715" s="17">
        <f t="shared" si="23"/>
        <v>1</v>
      </c>
      <c r="O715" s="59"/>
    </row>
    <row r="716" spans="1:15" ht="13.5" thickBot="1">
      <c r="A716" s="12" t="s">
        <v>182</v>
      </c>
      <c r="B716" s="10">
        <v>17</v>
      </c>
      <c r="C716" s="15">
        <v>43731.46484375</v>
      </c>
      <c r="D716" s="15">
        <v>817.9</v>
      </c>
      <c r="E716" s="15">
        <v>824.9</v>
      </c>
      <c r="F716" s="15">
        <v>625.55281229073</v>
      </c>
      <c r="G716" s="15">
        <v>943.74626256362501</v>
      </c>
      <c r="H716" s="15">
        <v>318.19345027289501</v>
      </c>
      <c r="I716" s="58">
        <v>8.8499481409000005E-2</v>
      </c>
      <c r="J716" s="58">
        <v>0.13526525155300001</v>
      </c>
      <c r="K716" s="58">
        <v>8.3576837244999994E-2</v>
      </c>
      <c r="L716" s="58">
        <v>0.14018789571599999</v>
      </c>
      <c r="M716" s="17">
        <f t="shared" si="22"/>
        <v>1</v>
      </c>
      <c r="N716" s="17">
        <f t="shared" si="23"/>
        <v>1</v>
      </c>
      <c r="O716" s="59"/>
    </row>
    <row r="717" spans="1:15" ht="13.5" thickBot="1">
      <c r="A717" s="12" t="s">
        <v>182</v>
      </c>
      <c r="B717" s="10">
        <v>18</v>
      </c>
      <c r="C717" s="15">
        <v>43501.16796875</v>
      </c>
      <c r="D717" s="15">
        <v>723.2</v>
      </c>
      <c r="E717" s="15">
        <v>702.4</v>
      </c>
      <c r="F717" s="15">
        <v>350.21878045281102</v>
      </c>
      <c r="G717" s="15">
        <v>353.84021909133702</v>
      </c>
      <c r="H717" s="15">
        <v>3.621438638526</v>
      </c>
      <c r="I717" s="58">
        <v>0.25974668137000001</v>
      </c>
      <c r="J717" s="58">
        <v>0.262293403338</v>
      </c>
      <c r="K717" s="58">
        <v>0.24511939585699999</v>
      </c>
      <c r="L717" s="58">
        <v>0.247666117825</v>
      </c>
      <c r="M717" s="17">
        <f t="shared" si="22"/>
        <v>1</v>
      </c>
      <c r="N717" s="17">
        <f t="shared" si="23"/>
        <v>0</v>
      </c>
      <c r="O717" s="59"/>
    </row>
    <row r="718" spans="1:15" ht="13.5" thickBot="1">
      <c r="A718" s="12" t="s">
        <v>182</v>
      </c>
      <c r="B718" s="10">
        <v>19</v>
      </c>
      <c r="C718" s="15">
        <v>42876.43359375</v>
      </c>
      <c r="D718" s="15">
        <v>398.9</v>
      </c>
      <c r="E718" s="15">
        <v>440.9</v>
      </c>
      <c r="F718" s="15">
        <v>187.70941401889499</v>
      </c>
      <c r="G718" s="15">
        <v>242.74458439781199</v>
      </c>
      <c r="H718" s="15">
        <v>55.035170378916</v>
      </c>
      <c r="I718" s="58">
        <v>0.109813935022</v>
      </c>
      <c r="J718" s="58">
        <v>0.14851658648400001</v>
      </c>
      <c r="K718" s="58">
        <v>0.139349800001</v>
      </c>
      <c r="L718" s="58">
        <v>0.178052451463</v>
      </c>
      <c r="M718" s="17">
        <f t="shared" si="22"/>
        <v>1</v>
      </c>
      <c r="N718" s="17">
        <f t="shared" si="23"/>
        <v>0</v>
      </c>
      <c r="O718" s="59"/>
    </row>
    <row r="719" spans="1:15" ht="13.5" thickBot="1">
      <c r="A719" s="12" t="s">
        <v>182</v>
      </c>
      <c r="B719" s="10">
        <v>20</v>
      </c>
      <c r="C719" s="15">
        <v>42583.2734375</v>
      </c>
      <c r="D719" s="15">
        <v>154.19999999999999</v>
      </c>
      <c r="E719" s="15">
        <v>136.9</v>
      </c>
      <c r="F719" s="15">
        <v>202.249593643743</v>
      </c>
      <c r="G719" s="15">
        <v>202.249593643743</v>
      </c>
      <c r="H719" s="15">
        <v>0</v>
      </c>
      <c r="I719" s="58">
        <v>3.3790150241000003E-2</v>
      </c>
      <c r="J719" s="58">
        <v>3.3790150241000003E-2</v>
      </c>
      <c r="K719" s="58">
        <v>4.5956113673000003E-2</v>
      </c>
      <c r="L719" s="58">
        <v>4.5956113673000003E-2</v>
      </c>
      <c r="M719" s="17">
        <f t="shared" si="22"/>
        <v>1</v>
      </c>
      <c r="N719" s="17">
        <f t="shared" si="23"/>
        <v>1</v>
      </c>
      <c r="O719" s="59"/>
    </row>
    <row r="720" spans="1:15" ht="13.5" thickBot="1">
      <c r="A720" s="12" t="s">
        <v>182</v>
      </c>
      <c r="B720" s="10">
        <v>21</v>
      </c>
      <c r="C720" s="15">
        <v>43229.41796875</v>
      </c>
      <c r="D720" s="15">
        <v>14</v>
      </c>
      <c r="E720" s="15">
        <v>13</v>
      </c>
      <c r="F720" s="15">
        <v>4.7866528359059997</v>
      </c>
      <c r="G720" s="15">
        <v>5.0831247430779998</v>
      </c>
      <c r="H720" s="15">
        <v>0.29647190717100003</v>
      </c>
      <c r="I720" s="58">
        <v>6.270657705E-3</v>
      </c>
      <c r="J720" s="58">
        <v>6.4791470910000003E-3</v>
      </c>
      <c r="K720" s="58">
        <v>5.567422824E-3</v>
      </c>
      <c r="L720" s="58">
        <v>5.7759122109999998E-3</v>
      </c>
      <c r="M720" s="17">
        <f t="shared" si="22"/>
        <v>0</v>
      </c>
      <c r="N720" s="17">
        <f t="shared" si="23"/>
        <v>0</v>
      </c>
      <c r="O720" s="59"/>
    </row>
    <row r="721" spans="1:20" ht="13.5" thickBot="1">
      <c r="A721" s="12" t="s">
        <v>182</v>
      </c>
      <c r="B721" s="10">
        <v>22</v>
      </c>
      <c r="C721" s="15">
        <v>42321.6171875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58">
        <v>0</v>
      </c>
      <c r="J721" s="58">
        <v>0</v>
      </c>
      <c r="K721" s="58">
        <v>0</v>
      </c>
      <c r="L721" s="58">
        <v>0</v>
      </c>
      <c r="M721" s="17">
        <f t="shared" si="22"/>
        <v>0</v>
      </c>
      <c r="N721" s="17">
        <f t="shared" si="23"/>
        <v>0</v>
      </c>
      <c r="O721" s="59"/>
    </row>
    <row r="722" spans="1:20" ht="13.5" thickBot="1">
      <c r="A722" s="12" t="s">
        <v>182</v>
      </c>
      <c r="B722" s="10">
        <v>23</v>
      </c>
      <c r="C722" s="15">
        <v>39450.4453125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58">
        <v>0</v>
      </c>
      <c r="J722" s="58">
        <v>0</v>
      </c>
      <c r="K722" s="58">
        <v>0</v>
      </c>
      <c r="L722" s="58">
        <v>0</v>
      </c>
      <c r="M722" s="17">
        <f t="shared" si="22"/>
        <v>0</v>
      </c>
      <c r="N722" s="17">
        <f t="shared" si="23"/>
        <v>0</v>
      </c>
      <c r="O722" s="59"/>
    </row>
    <row r="723" spans="1:20" ht="13.5" thickBot="1">
      <c r="A723" s="12" t="s">
        <v>182</v>
      </c>
      <c r="B723" s="10">
        <v>24</v>
      </c>
      <c r="C723" s="15">
        <v>36276.12109375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58">
        <v>0</v>
      </c>
      <c r="J723" s="58">
        <v>0</v>
      </c>
      <c r="K723" s="58">
        <v>0</v>
      </c>
      <c r="L723" s="58">
        <v>0</v>
      </c>
      <c r="M723" s="17">
        <f t="shared" si="22"/>
        <v>0</v>
      </c>
      <c r="N723" s="17">
        <f t="shared" si="23"/>
        <v>0</v>
      </c>
      <c r="O723" s="59"/>
    </row>
    <row r="724" spans="1:20" ht="12.7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P724" s="59"/>
      <c r="Q724" s="59"/>
      <c r="R724" s="59"/>
      <c r="S724" s="59"/>
      <c r="T724" s="59"/>
    </row>
    <row r="725" spans="1:20" ht="12.7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</row>
  </sheetData>
  <mergeCells count="12">
    <mergeCell ref="A724:L724"/>
    <mergeCell ref="P724:T724"/>
    <mergeCell ref="A725:T725"/>
    <mergeCell ref="A1:L1"/>
    <mergeCell ref="P1:T1"/>
    <mergeCell ref="A2:L2"/>
    <mergeCell ref="P2:T2"/>
    <mergeCell ref="S37:T37"/>
    <mergeCell ref="O3:O723"/>
    <mergeCell ref="P35:T35"/>
    <mergeCell ref="S36:T36"/>
    <mergeCell ref="P39:T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725"/>
  <sheetViews>
    <sheetView topLeftCell="K3" workbookViewId="0">
      <selection activeCell="O3" sqref="O3:O723"/>
    </sheetView>
  </sheetViews>
  <sheetFormatPr defaultRowHeight="12.75" customHeight="1"/>
  <cols>
    <col min="1" max="1" width="29" style="55" bestFit="1" customWidth="1"/>
    <col min="2" max="2" width="12.42578125" style="55" bestFit="1" customWidth="1"/>
    <col min="3" max="3" width="15" style="55" bestFit="1" customWidth="1"/>
    <col min="4" max="4" width="7.42578125" style="55" bestFit="1" customWidth="1"/>
    <col min="5" max="5" width="8.7109375" style="55" bestFit="1" customWidth="1"/>
    <col min="6" max="6" width="17.5703125" style="55" bestFit="1" customWidth="1"/>
    <col min="7" max="7" width="18.85546875" style="55" bestFit="1" customWidth="1"/>
    <col min="8" max="8" width="16.28515625" style="55" bestFit="1" customWidth="1"/>
    <col min="9" max="9" width="23.85546875" style="55" bestFit="1" customWidth="1"/>
    <col min="10" max="10" width="25.140625" style="55" bestFit="1" customWidth="1"/>
    <col min="11" max="11" width="22.5703125" style="55" bestFit="1" customWidth="1"/>
    <col min="12" max="12" width="23.85546875" style="55" bestFit="1" customWidth="1"/>
    <col min="13" max="14" width="23.85546875" style="55" customWidth="1"/>
    <col min="15" max="15" width="9.140625" style="55"/>
    <col min="16" max="16" width="51.7109375" style="55" bestFit="1" customWidth="1"/>
    <col min="17" max="18" width="22.5703125" style="55" bestFit="1" customWidth="1"/>
    <col min="19" max="19" width="21.28515625" style="55" bestFit="1" customWidth="1"/>
    <col min="20" max="20" width="22.5703125" style="55" bestFit="1" customWidth="1"/>
    <col min="21" max="16384" width="9.140625" style="55"/>
  </cols>
  <sheetData>
    <row r="1" spans="1:20" ht="21" customHeight="1">
      <c r="A1" s="61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P1" s="59"/>
      <c r="Q1" s="59"/>
      <c r="R1" s="59"/>
      <c r="S1" s="59"/>
      <c r="T1" s="59"/>
    </row>
    <row r="2" spans="1:20" ht="13.5" thickBot="1">
      <c r="A2" s="83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P2" s="83" t="s">
        <v>129</v>
      </c>
      <c r="Q2" s="59"/>
      <c r="R2" s="59"/>
      <c r="S2" s="59"/>
      <c r="T2" s="59"/>
    </row>
    <row r="3" spans="1:20" ht="13.5" thickBot="1">
      <c r="A3" s="57" t="s">
        <v>13</v>
      </c>
      <c r="B3" s="57" t="s">
        <v>105</v>
      </c>
      <c r="C3" s="57" t="s">
        <v>106</v>
      </c>
      <c r="D3" s="57" t="s">
        <v>107</v>
      </c>
      <c r="E3" s="57" t="s">
        <v>108</v>
      </c>
      <c r="F3" s="57" t="s">
        <v>109</v>
      </c>
      <c r="G3" s="57" t="s">
        <v>110</v>
      </c>
      <c r="H3" s="57" t="s">
        <v>111</v>
      </c>
      <c r="I3" s="57" t="s">
        <v>112</v>
      </c>
      <c r="J3" s="57" t="s">
        <v>113</v>
      </c>
      <c r="K3" s="57" t="s">
        <v>114</v>
      </c>
      <c r="L3" s="57" t="s">
        <v>115</v>
      </c>
      <c r="M3" s="16"/>
      <c r="N3" s="16"/>
      <c r="O3" s="59"/>
      <c r="P3" s="57" t="s">
        <v>13</v>
      </c>
      <c r="Q3" s="57" t="s">
        <v>121</v>
      </c>
      <c r="R3" s="57" t="s">
        <v>122</v>
      </c>
      <c r="S3" s="57" t="s">
        <v>123</v>
      </c>
      <c r="T3" s="57" t="s">
        <v>124</v>
      </c>
    </row>
    <row r="4" spans="1:20" ht="13.5" thickBot="1">
      <c r="A4" s="12" t="s">
        <v>153</v>
      </c>
      <c r="B4" s="10">
        <v>1</v>
      </c>
      <c r="C4" s="15">
        <v>31522.23046875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58">
        <f>ABS(D4-G4)/N4</f>
        <v>0</v>
      </c>
      <c r="J4" s="58">
        <f>ABS(D4-F4)/N4</f>
        <v>0</v>
      </c>
      <c r="K4" s="58">
        <f>ABS(E4-G4)/N4</f>
        <v>0</v>
      </c>
      <c r="L4" s="58">
        <f>ABS(E4-F4)/N4</f>
        <v>0</v>
      </c>
      <c r="M4" s="17">
        <f>IF(F4&gt;5,1,0)</f>
        <v>0</v>
      </c>
      <c r="N4" s="17">
        <f>INDEX($Q$43:$Q$72,MATCH(A4,$P$43:$P$72,0))</f>
        <v>1272</v>
      </c>
      <c r="O4" s="59"/>
      <c r="P4" s="12" t="s">
        <v>153</v>
      </c>
      <c r="Q4" s="58">
        <f>AVERAGEIFS($I$4:$I$747,$A$4:$A$747,P4,$M$4:$M$747,"1")</f>
        <v>5.9619637242032349E-2</v>
      </c>
      <c r="R4" s="58">
        <f>AVERAGEIFS($J$4:$J$747,$A$4:$A$747,P4,$M$4:$M$747,"1")</f>
        <v>8.9460865613053608E-2</v>
      </c>
      <c r="S4" s="58">
        <f>AVERAGEIFS($K$4:$K$747,$A$4:$A$747,P4,$M$4:$M$747,"1")</f>
        <v>4.6473965852306669E-2</v>
      </c>
      <c r="T4" s="58">
        <f>AVERAGEIFS($L$4:$L$747,$A$4:$A$747,P4,$M$4:$M$747,"1")</f>
        <v>3.4623231355080178E-2</v>
      </c>
    </row>
    <row r="5" spans="1:20" ht="13.5" thickBot="1">
      <c r="A5" s="12" t="s">
        <v>153</v>
      </c>
      <c r="B5" s="10">
        <v>2</v>
      </c>
      <c r="C5" s="15">
        <v>29805.369140625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58">
        <f t="shared" ref="I5:I68" si="0">ABS(D5-G5)/N5</f>
        <v>0</v>
      </c>
      <c r="J5" s="58">
        <f t="shared" ref="J5:J68" si="1">ABS(D5-F5)/N5</f>
        <v>0</v>
      </c>
      <c r="K5" s="58">
        <f t="shared" ref="K5:K68" si="2">ABS(E5-G5)/N5</f>
        <v>0</v>
      </c>
      <c r="L5" s="58">
        <f t="shared" ref="L5:L68" si="3">ABS(E5-F5)/N5</f>
        <v>0</v>
      </c>
      <c r="M5" s="17">
        <f t="shared" ref="M5:M68" si="4">IF(F5&gt;5,1,0)</f>
        <v>0</v>
      </c>
      <c r="N5" s="17">
        <f t="shared" ref="N5:N68" si="5">INDEX($Q$43:$Q$72,MATCH(A5,$P$43:$P$72,0))</f>
        <v>1272</v>
      </c>
      <c r="O5" s="59"/>
      <c r="P5" s="12" t="s">
        <v>154</v>
      </c>
      <c r="Q5" s="58">
        <f t="shared" ref="Q5:Q33" si="6">AVERAGEIFS($I$4:$I$747,$A$4:$A$747,P5,$M$4:$M$747,"1")</f>
        <v>5.6666239009266227E-2</v>
      </c>
      <c r="R5" s="58">
        <f t="shared" ref="R5:R33" si="7">AVERAGEIFS($J$4:$J$747,$A$4:$A$747,P5,$M$4:$M$747,"1")</f>
        <v>5.896789530593264E-2</v>
      </c>
      <c r="S5" s="58">
        <f t="shared" ref="S5:S33" si="8">AVERAGEIFS($K$4:$K$747,$A$4:$A$747,P5,$M$4:$M$747,"1")</f>
        <v>4.8994271981035252E-2</v>
      </c>
      <c r="T5" s="58">
        <f t="shared" ref="T5:T33" si="9">AVERAGEIFS($L$4:$L$747,$A$4:$A$747,P5,$M$4:$M$747,"1")</f>
        <v>5.0148475366639043E-2</v>
      </c>
    </row>
    <row r="6" spans="1:20" ht="13.5" thickBot="1">
      <c r="A6" s="12" t="s">
        <v>153</v>
      </c>
      <c r="B6" s="10">
        <v>3</v>
      </c>
      <c r="C6" s="15">
        <v>28647.681640625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58">
        <f t="shared" si="0"/>
        <v>0</v>
      </c>
      <c r="J6" s="58">
        <f t="shared" si="1"/>
        <v>0</v>
      </c>
      <c r="K6" s="58">
        <f t="shared" si="2"/>
        <v>0</v>
      </c>
      <c r="L6" s="58">
        <f t="shared" si="3"/>
        <v>0</v>
      </c>
      <c r="M6" s="17">
        <f t="shared" si="4"/>
        <v>0</v>
      </c>
      <c r="N6" s="17">
        <f t="shared" si="5"/>
        <v>1272</v>
      </c>
      <c r="O6" s="59"/>
      <c r="P6" s="12" t="s">
        <v>155</v>
      </c>
      <c r="Q6" s="58">
        <f t="shared" si="6"/>
        <v>0.11944412467933639</v>
      </c>
      <c r="R6" s="58">
        <f t="shared" si="7"/>
        <v>0.17786593178085311</v>
      </c>
      <c r="S6" s="58">
        <f t="shared" si="8"/>
        <v>0.11593335977616642</v>
      </c>
      <c r="T6" s="58">
        <f t="shared" si="9"/>
        <v>0.17371684598619769</v>
      </c>
    </row>
    <row r="7" spans="1:20" ht="13.5" thickBot="1">
      <c r="A7" s="12" t="s">
        <v>153</v>
      </c>
      <c r="B7" s="10">
        <v>4</v>
      </c>
      <c r="C7" s="15">
        <v>27874.947265625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58">
        <f t="shared" si="0"/>
        <v>0</v>
      </c>
      <c r="J7" s="58">
        <f t="shared" si="1"/>
        <v>0</v>
      </c>
      <c r="K7" s="58">
        <f t="shared" si="2"/>
        <v>0</v>
      </c>
      <c r="L7" s="58">
        <f t="shared" si="3"/>
        <v>0</v>
      </c>
      <c r="M7" s="17">
        <f t="shared" si="4"/>
        <v>0</v>
      </c>
      <c r="N7" s="17">
        <f t="shared" si="5"/>
        <v>1272</v>
      </c>
      <c r="O7" s="59"/>
      <c r="P7" s="12" t="s">
        <v>156</v>
      </c>
      <c r="Q7" s="58">
        <f t="shared" si="6"/>
        <v>2.8330570414558838E-2</v>
      </c>
      <c r="R7" s="58">
        <f t="shared" si="7"/>
        <v>2.4335079718083446E-2</v>
      </c>
      <c r="S7" s="58">
        <f t="shared" si="8"/>
        <v>7.5207684090746046E-2</v>
      </c>
      <c r="T7" s="58">
        <f t="shared" si="9"/>
        <v>0.10679196068837851</v>
      </c>
    </row>
    <row r="8" spans="1:20" ht="13.5" thickBot="1">
      <c r="A8" s="12" t="s">
        <v>153</v>
      </c>
      <c r="B8" s="10">
        <v>5</v>
      </c>
      <c r="C8" s="15">
        <v>27515.810546875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58">
        <f t="shared" si="0"/>
        <v>0</v>
      </c>
      <c r="J8" s="58">
        <f t="shared" si="1"/>
        <v>0</v>
      </c>
      <c r="K8" s="58">
        <f t="shared" si="2"/>
        <v>0</v>
      </c>
      <c r="L8" s="58">
        <f t="shared" si="3"/>
        <v>0</v>
      </c>
      <c r="M8" s="17">
        <f t="shared" si="4"/>
        <v>0</v>
      </c>
      <c r="N8" s="17">
        <f t="shared" si="5"/>
        <v>1272</v>
      </c>
      <c r="O8" s="59"/>
      <c r="P8" s="12" t="s">
        <v>157</v>
      </c>
      <c r="Q8" s="58">
        <f t="shared" si="6"/>
        <v>4.6032870363806135E-2</v>
      </c>
      <c r="R8" s="58">
        <f t="shared" si="7"/>
        <v>6.9393366355466238E-2</v>
      </c>
      <c r="S8" s="58">
        <f t="shared" si="8"/>
        <v>4.8798322555479827E-2</v>
      </c>
      <c r="T8" s="58">
        <f t="shared" si="9"/>
        <v>5.8769110161589797E-2</v>
      </c>
    </row>
    <row r="9" spans="1:20" ht="13.5" thickBot="1">
      <c r="A9" s="12" t="s">
        <v>153</v>
      </c>
      <c r="B9" s="10">
        <v>6</v>
      </c>
      <c r="C9" s="15">
        <v>27583.59375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58">
        <f t="shared" si="0"/>
        <v>0</v>
      </c>
      <c r="J9" s="58">
        <f t="shared" si="1"/>
        <v>0</v>
      </c>
      <c r="K9" s="58">
        <f t="shared" si="2"/>
        <v>0</v>
      </c>
      <c r="L9" s="58">
        <f t="shared" si="3"/>
        <v>0</v>
      </c>
      <c r="M9" s="17">
        <f t="shared" si="4"/>
        <v>0</v>
      </c>
      <c r="N9" s="17">
        <f t="shared" si="5"/>
        <v>1272</v>
      </c>
      <c r="O9" s="59"/>
      <c r="P9" s="12" t="s">
        <v>158</v>
      </c>
      <c r="Q9" s="58">
        <f t="shared" si="6"/>
        <v>0.1356235550248743</v>
      </c>
      <c r="R9" s="58">
        <f t="shared" si="7"/>
        <v>0.16034447464585735</v>
      </c>
      <c r="S9" s="58">
        <f t="shared" si="8"/>
        <v>0.12756191507781262</v>
      </c>
      <c r="T9" s="58">
        <f t="shared" si="9"/>
        <v>0.15018543537289403</v>
      </c>
    </row>
    <row r="10" spans="1:20" ht="13.5" thickBot="1">
      <c r="A10" s="12" t="s">
        <v>153</v>
      </c>
      <c r="B10" s="10">
        <v>7</v>
      </c>
      <c r="C10" s="15">
        <v>28281.6328125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58">
        <f t="shared" si="0"/>
        <v>0</v>
      </c>
      <c r="J10" s="58">
        <f t="shared" si="1"/>
        <v>0</v>
      </c>
      <c r="K10" s="58">
        <f t="shared" si="2"/>
        <v>0</v>
      </c>
      <c r="L10" s="58">
        <f t="shared" si="3"/>
        <v>0</v>
      </c>
      <c r="M10" s="17">
        <f t="shared" si="4"/>
        <v>0</v>
      </c>
      <c r="N10" s="17">
        <f t="shared" si="5"/>
        <v>1272</v>
      </c>
      <c r="O10" s="59"/>
      <c r="P10" s="12" t="s">
        <v>159</v>
      </c>
      <c r="Q10" s="58">
        <f t="shared" si="6"/>
        <v>6.2709911525388184E-2</v>
      </c>
      <c r="R10" s="58">
        <f t="shared" si="7"/>
        <v>0.10533045763492659</v>
      </c>
      <c r="S10" s="58">
        <f t="shared" si="8"/>
        <v>5.9293362064534942E-2</v>
      </c>
      <c r="T10" s="58">
        <f t="shared" si="9"/>
        <v>9.9956571090153934E-2</v>
      </c>
    </row>
    <row r="11" spans="1:20" ht="13.5" thickBot="1">
      <c r="A11" s="12" t="s">
        <v>153</v>
      </c>
      <c r="B11" s="10">
        <v>8</v>
      </c>
      <c r="C11" s="15">
        <v>29017.71875</v>
      </c>
      <c r="D11" s="15">
        <v>13.6</v>
      </c>
      <c r="E11" s="15">
        <v>6.5</v>
      </c>
      <c r="F11" s="15">
        <v>8.7372601028909997</v>
      </c>
      <c r="G11" s="15">
        <v>8.7372601028909997</v>
      </c>
      <c r="H11" s="15">
        <v>0</v>
      </c>
      <c r="I11" s="58">
        <f t="shared" si="0"/>
        <v>3.8229087241422955E-3</v>
      </c>
      <c r="J11" s="58">
        <f t="shared" si="1"/>
        <v>3.8229087241422955E-3</v>
      </c>
      <c r="K11" s="58">
        <f t="shared" si="2"/>
        <v>1.7588522821470123E-3</v>
      </c>
      <c r="L11" s="58">
        <f t="shared" si="3"/>
        <v>1.7588522821470123E-3</v>
      </c>
      <c r="M11" s="17">
        <f t="shared" si="4"/>
        <v>1</v>
      </c>
      <c r="N11" s="17">
        <f t="shared" si="5"/>
        <v>1272</v>
      </c>
      <c r="O11" s="59"/>
      <c r="P11" s="12" t="s">
        <v>160</v>
      </c>
      <c r="Q11" s="58">
        <f t="shared" si="6"/>
        <v>1.9187039672182542E-2</v>
      </c>
      <c r="R11" s="58">
        <f t="shared" si="7"/>
        <v>8.1804462752674972E-2</v>
      </c>
      <c r="S11" s="58">
        <f t="shared" si="8"/>
        <v>1.4107520035700856E-2</v>
      </c>
      <c r="T11" s="58">
        <f t="shared" si="9"/>
        <v>7.6724943116193295E-2</v>
      </c>
    </row>
    <row r="12" spans="1:20" ht="13.5" thickBot="1">
      <c r="A12" s="12" t="s">
        <v>153</v>
      </c>
      <c r="B12" s="10">
        <v>9</v>
      </c>
      <c r="C12" s="15">
        <v>30490.654296875</v>
      </c>
      <c r="D12" s="15">
        <v>191.8</v>
      </c>
      <c r="E12" s="15">
        <v>161</v>
      </c>
      <c r="F12" s="15">
        <v>149.935173212302</v>
      </c>
      <c r="G12" s="15">
        <v>149.935173212302</v>
      </c>
      <c r="H12" s="15">
        <v>0</v>
      </c>
      <c r="I12" s="58">
        <f t="shared" si="0"/>
        <v>3.2912599675863213E-2</v>
      </c>
      <c r="J12" s="58">
        <f t="shared" si="1"/>
        <v>3.2912599675863213E-2</v>
      </c>
      <c r="K12" s="58">
        <f t="shared" si="2"/>
        <v>8.6987631978757834E-3</v>
      </c>
      <c r="L12" s="58">
        <f t="shared" si="3"/>
        <v>8.6987631978757834E-3</v>
      </c>
      <c r="M12" s="17">
        <f t="shared" si="4"/>
        <v>1</v>
      </c>
      <c r="N12" s="17">
        <f t="shared" si="5"/>
        <v>1272</v>
      </c>
      <c r="O12" s="59"/>
      <c r="P12" s="12" t="s">
        <v>161</v>
      </c>
      <c r="Q12" s="58">
        <f t="shared" si="6"/>
        <v>6.6687505175020506E-2</v>
      </c>
      <c r="R12" s="58">
        <f t="shared" si="7"/>
        <v>8.8717113433446557E-2</v>
      </c>
      <c r="S12" s="58">
        <f t="shared" si="8"/>
        <v>6.3917841645863324E-2</v>
      </c>
      <c r="T12" s="58">
        <f t="shared" si="9"/>
        <v>8.4302962183852276E-2</v>
      </c>
    </row>
    <row r="13" spans="1:20" ht="13.5" thickBot="1">
      <c r="A13" s="12" t="s">
        <v>153</v>
      </c>
      <c r="B13" s="10">
        <v>10</v>
      </c>
      <c r="C13" s="15">
        <v>32428.78125</v>
      </c>
      <c r="D13" s="15">
        <v>581.20000000000005</v>
      </c>
      <c r="E13" s="15">
        <v>478.9</v>
      </c>
      <c r="F13" s="15">
        <v>413.73763234403401</v>
      </c>
      <c r="G13" s="15">
        <v>420.03986269791898</v>
      </c>
      <c r="H13" s="15">
        <v>6.3022303538850002</v>
      </c>
      <c r="I13" s="58">
        <f t="shared" si="0"/>
        <v>0.1266982211494348</v>
      </c>
      <c r="J13" s="58">
        <f t="shared" si="1"/>
        <v>0.1316528047609796</v>
      </c>
      <c r="K13" s="58">
        <f t="shared" si="2"/>
        <v>4.6273692847547954E-2</v>
      </c>
      <c r="L13" s="58">
        <f t="shared" si="3"/>
        <v>5.1228276459092739E-2</v>
      </c>
      <c r="M13" s="17">
        <f t="shared" si="4"/>
        <v>1</v>
      </c>
      <c r="N13" s="17">
        <f t="shared" si="5"/>
        <v>1272</v>
      </c>
      <c r="O13" s="59"/>
      <c r="P13" s="12" t="s">
        <v>162</v>
      </c>
      <c r="Q13" s="58">
        <f t="shared" si="6"/>
        <v>4.7582510100154865E-2</v>
      </c>
      <c r="R13" s="58">
        <f t="shared" si="7"/>
        <v>5.9488934652418675E-2</v>
      </c>
      <c r="S13" s="58">
        <f t="shared" si="8"/>
        <v>4.8085593514630681E-2</v>
      </c>
      <c r="T13" s="58">
        <f t="shared" si="9"/>
        <v>5.7092526559808079E-2</v>
      </c>
    </row>
    <row r="14" spans="1:20" ht="13.5" thickBot="1">
      <c r="A14" s="12" t="s">
        <v>153</v>
      </c>
      <c r="B14" s="10">
        <v>11</v>
      </c>
      <c r="C14" s="15">
        <v>33942.5</v>
      </c>
      <c r="D14" s="15">
        <v>853.4</v>
      </c>
      <c r="E14" s="15">
        <v>714.5</v>
      </c>
      <c r="F14" s="15">
        <v>630.28480098512398</v>
      </c>
      <c r="G14" s="15">
        <v>633.68964006371004</v>
      </c>
      <c r="H14" s="15">
        <v>3.4048390785849998</v>
      </c>
      <c r="I14" s="58">
        <f t="shared" si="0"/>
        <v>0.17272827039016503</v>
      </c>
      <c r="J14" s="58">
        <f t="shared" si="1"/>
        <v>0.17540503067207233</v>
      </c>
      <c r="K14" s="58">
        <f t="shared" si="2"/>
        <v>6.3530157182617883E-2</v>
      </c>
      <c r="L14" s="58">
        <f t="shared" si="3"/>
        <v>6.6206917464525172E-2</v>
      </c>
      <c r="M14" s="17">
        <f t="shared" si="4"/>
        <v>1</v>
      </c>
      <c r="N14" s="17">
        <f t="shared" si="5"/>
        <v>1272</v>
      </c>
      <c r="O14" s="59"/>
      <c r="P14" s="12" t="s">
        <v>163</v>
      </c>
      <c r="Q14" s="58">
        <f t="shared" si="6"/>
        <v>9.853561338007516E-2</v>
      </c>
      <c r="R14" s="58">
        <f t="shared" si="7"/>
        <v>0.28257181297090456</v>
      </c>
      <c r="S14" s="58">
        <f t="shared" si="8"/>
        <v>9.4235061611168972E-2</v>
      </c>
      <c r="T14" s="58">
        <f t="shared" si="9"/>
        <v>0.27827126120199835</v>
      </c>
    </row>
    <row r="15" spans="1:20" ht="13.5" thickBot="1">
      <c r="A15" s="12" t="s">
        <v>153</v>
      </c>
      <c r="B15" s="10">
        <v>12</v>
      </c>
      <c r="C15" s="15">
        <v>35108.7578125</v>
      </c>
      <c r="D15" s="15">
        <v>920.3</v>
      </c>
      <c r="E15" s="15">
        <v>773.3</v>
      </c>
      <c r="F15" s="15">
        <v>797.79499237900802</v>
      </c>
      <c r="G15" s="15">
        <v>831.35460178004405</v>
      </c>
      <c r="H15" s="15">
        <v>33.559609401034997</v>
      </c>
      <c r="I15" s="58">
        <f t="shared" si="0"/>
        <v>6.9925627531411877E-2</v>
      </c>
      <c r="J15" s="58">
        <f t="shared" si="1"/>
        <v>9.6308968255496799E-2</v>
      </c>
      <c r="K15" s="58">
        <f t="shared" si="2"/>
        <v>4.5640410204437182E-2</v>
      </c>
      <c r="L15" s="58">
        <f t="shared" si="3"/>
        <v>1.9257069480352253E-2</v>
      </c>
      <c r="M15" s="17">
        <f t="shared" si="4"/>
        <v>1</v>
      </c>
      <c r="N15" s="17">
        <f t="shared" si="5"/>
        <v>1272</v>
      </c>
      <c r="O15" s="59"/>
      <c r="P15" s="12" t="s">
        <v>164</v>
      </c>
      <c r="Q15" s="58">
        <f t="shared" si="6"/>
        <v>6.833324182067177E-2</v>
      </c>
      <c r="R15" s="58">
        <f t="shared" si="7"/>
        <v>0.11869475686638885</v>
      </c>
      <c r="S15" s="58">
        <f t="shared" si="8"/>
        <v>6.4535773466241383E-2</v>
      </c>
      <c r="T15" s="58">
        <f t="shared" si="9"/>
        <v>0.11398849266645376</v>
      </c>
    </row>
    <row r="16" spans="1:20" ht="13.5" thickBot="1">
      <c r="A16" s="12" t="s">
        <v>153</v>
      </c>
      <c r="B16" s="10">
        <v>13</v>
      </c>
      <c r="C16" s="15">
        <v>36018.42578125</v>
      </c>
      <c r="D16" s="15">
        <v>936</v>
      </c>
      <c r="E16" s="15">
        <v>790</v>
      </c>
      <c r="F16" s="15">
        <v>760.69876538568201</v>
      </c>
      <c r="G16" s="15">
        <v>829.49554270322096</v>
      </c>
      <c r="H16" s="15">
        <v>68.796777317538002</v>
      </c>
      <c r="I16" s="58">
        <f t="shared" si="0"/>
        <v>8.3729919258474089E-2</v>
      </c>
      <c r="J16" s="58">
        <f t="shared" si="1"/>
        <v>0.13781543601754559</v>
      </c>
      <c r="K16" s="58">
        <f t="shared" si="2"/>
        <v>3.1049954955362391E-2</v>
      </c>
      <c r="L16" s="58">
        <f t="shared" si="3"/>
        <v>2.3035561803709113E-2</v>
      </c>
      <c r="M16" s="17">
        <f t="shared" si="4"/>
        <v>1</v>
      </c>
      <c r="N16" s="17">
        <f t="shared" si="5"/>
        <v>1272</v>
      </c>
      <c r="O16" s="59"/>
      <c r="P16" s="12" t="s">
        <v>165</v>
      </c>
      <c r="Q16" s="58">
        <f t="shared" si="6"/>
        <v>0.15971837141453957</v>
      </c>
      <c r="R16" s="58">
        <f t="shared" si="7"/>
        <v>0.27040235573854038</v>
      </c>
      <c r="S16" s="58">
        <f t="shared" si="8"/>
        <v>0.15451443329920908</v>
      </c>
      <c r="T16" s="58">
        <f t="shared" si="9"/>
        <v>0.26519841762320989</v>
      </c>
    </row>
    <row r="17" spans="1:20" ht="13.5" thickBot="1">
      <c r="A17" s="12" t="s">
        <v>153</v>
      </c>
      <c r="B17" s="10">
        <v>14</v>
      </c>
      <c r="C17" s="15">
        <v>36854.859375</v>
      </c>
      <c r="D17" s="15">
        <v>973.3</v>
      </c>
      <c r="E17" s="15">
        <v>825.4</v>
      </c>
      <c r="F17" s="15">
        <v>778.61061387979305</v>
      </c>
      <c r="G17" s="15">
        <v>898.86320562097706</v>
      </c>
      <c r="H17" s="15">
        <v>120.25259174118401</v>
      </c>
      <c r="I17" s="58">
        <f t="shared" si="0"/>
        <v>5.8519492436338756E-2</v>
      </c>
      <c r="J17" s="58">
        <f t="shared" si="1"/>
        <v>0.1530576934907287</v>
      </c>
      <c r="K17" s="58">
        <f t="shared" si="2"/>
        <v>5.7754092469321602E-2</v>
      </c>
      <c r="L17" s="58">
        <f t="shared" si="3"/>
        <v>3.6784108585068337E-2</v>
      </c>
      <c r="M17" s="17">
        <f t="shared" si="4"/>
        <v>1</v>
      </c>
      <c r="N17" s="17">
        <f t="shared" si="5"/>
        <v>1272</v>
      </c>
      <c r="O17" s="59"/>
      <c r="P17" s="12" t="s">
        <v>166</v>
      </c>
      <c r="Q17" s="58">
        <f t="shared" si="6"/>
        <v>5.1922349311463369E-2</v>
      </c>
      <c r="R17" s="58">
        <f t="shared" si="7"/>
        <v>0.17309304507306944</v>
      </c>
      <c r="S17" s="58">
        <f t="shared" si="8"/>
        <v>5.2160367271000346E-2</v>
      </c>
      <c r="T17" s="58">
        <f t="shared" si="9"/>
        <v>0.16792156395222119</v>
      </c>
    </row>
    <row r="18" spans="1:20" ht="13.5" thickBot="1">
      <c r="A18" s="12" t="s">
        <v>153</v>
      </c>
      <c r="B18" s="10">
        <v>15</v>
      </c>
      <c r="C18" s="15">
        <v>37574.55859375</v>
      </c>
      <c r="D18" s="15">
        <v>1011.7</v>
      </c>
      <c r="E18" s="15">
        <v>864.1</v>
      </c>
      <c r="F18" s="15">
        <v>852.77961551556098</v>
      </c>
      <c r="G18" s="15">
        <v>977.02321865369004</v>
      </c>
      <c r="H18" s="15">
        <v>124.243603138129</v>
      </c>
      <c r="I18" s="58">
        <f t="shared" si="0"/>
        <v>2.7261620555275163E-2</v>
      </c>
      <c r="J18" s="58">
        <f t="shared" si="1"/>
        <v>0.12493740918587977</v>
      </c>
      <c r="K18" s="58">
        <f t="shared" si="2"/>
        <v>8.877611529378146E-2</v>
      </c>
      <c r="L18" s="58">
        <f t="shared" si="3"/>
        <v>8.8996733368231495E-3</v>
      </c>
      <c r="M18" s="17">
        <f t="shared" si="4"/>
        <v>1</v>
      </c>
      <c r="N18" s="17">
        <f t="shared" si="5"/>
        <v>1272</v>
      </c>
      <c r="O18" s="59"/>
      <c r="P18" s="12" t="s">
        <v>167</v>
      </c>
      <c r="Q18" s="58">
        <f t="shared" si="6"/>
        <v>2.366477242472291E-2</v>
      </c>
      <c r="R18" s="58">
        <f t="shared" si="7"/>
        <v>0.12133401200713433</v>
      </c>
      <c r="S18" s="58">
        <f t="shared" si="8"/>
        <v>3.1493964153121709E-2</v>
      </c>
      <c r="T18" s="58">
        <f t="shared" si="9"/>
        <v>8.0481474952065618E-2</v>
      </c>
    </row>
    <row r="19" spans="1:20" ht="13.5" thickBot="1">
      <c r="A19" s="12" t="s">
        <v>153</v>
      </c>
      <c r="B19" s="10">
        <v>16</v>
      </c>
      <c r="C19" s="15">
        <v>38180.4375</v>
      </c>
      <c r="D19" s="15">
        <v>1006.3</v>
      </c>
      <c r="E19" s="15">
        <v>858.8</v>
      </c>
      <c r="F19" s="15">
        <v>807.17267130289997</v>
      </c>
      <c r="G19" s="15">
        <v>904.91797848701401</v>
      </c>
      <c r="H19" s="15">
        <v>97.745307184113997</v>
      </c>
      <c r="I19" s="58">
        <f t="shared" si="0"/>
        <v>7.9702847101404045E-2</v>
      </c>
      <c r="J19" s="58">
        <f t="shared" si="1"/>
        <v>0.15654664205746854</v>
      </c>
      <c r="K19" s="58">
        <f t="shared" si="2"/>
        <v>3.6256272395451303E-2</v>
      </c>
      <c r="L19" s="58">
        <f t="shared" si="3"/>
        <v>4.0587522560613196E-2</v>
      </c>
      <c r="M19" s="17">
        <f t="shared" si="4"/>
        <v>1</v>
      </c>
      <c r="N19" s="17">
        <f t="shared" si="5"/>
        <v>1272</v>
      </c>
      <c r="O19" s="59"/>
      <c r="P19" s="12" t="s">
        <v>168</v>
      </c>
      <c r="Q19" s="58">
        <f t="shared" si="6"/>
        <v>9.593040943027982E-2</v>
      </c>
      <c r="R19" s="58">
        <f t="shared" si="7"/>
        <v>0.31063418573910362</v>
      </c>
      <c r="S19" s="58">
        <f t="shared" si="8"/>
        <v>9.0793266729954941E-2</v>
      </c>
      <c r="T19" s="58">
        <f t="shared" si="9"/>
        <v>0.30544106662193388</v>
      </c>
    </row>
    <row r="20" spans="1:20" ht="13.5" thickBot="1">
      <c r="A20" s="12" t="s">
        <v>153</v>
      </c>
      <c r="B20" s="10">
        <v>17</v>
      </c>
      <c r="C20" s="15">
        <v>38620.60546875</v>
      </c>
      <c r="D20" s="15">
        <v>864.4</v>
      </c>
      <c r="E20" s="15">
        <v>718</v>
      </c>
      <c r="F20" s="15">
        <v>800.22182191982495</v>
      </c>
      <c r="G20" s="15">
        <v>835.91546431377799</v>
      </c>
      <c r="H20" s="15">
        <v>35.693642393952999</v>
      </c>
      <c r="I20" s="58">
        <f t="shared" si="0"/>
        <v>2.2393502897973261E-2</v>
      </c>
      <c r="J20" s="58">
        <f t="shared" si="1"/>
        <v>5.0454542515860873E-2</v>
      </c>
      <c r="K20" s="58">
        <f t="shared" si="2"/>
        <v>9.2700836724668237E-2</v>
      </c>
      <c r="L20" s="58">
        <f t="shared" si="3"/>
        <v>6.4639797106780625E-2</v>
      </c>
      <c r="M20" s="17">
        <f t="shared" si="4"/>
        <v>1</v>
      </c>
      <c r="N20" s="17">
        <f t="shared" si="5"/>
        <v>1272</v>
      </c>
      <c r="O20" s="59"/>
      <c r="P20" s="12" t="s">
        <v>169</v>
      </c>
      <c r="Q20" s="58">
        <f t="shared" si="6"/>
        <v>7.6768403696521922E-2</v>
      </c>
      <c r="R20" s="58">
        <f t="shared" si="7"/>
        <v>0.15645915997981438</v>
      </c>
      <c r="S20" s="58">
        <f t="shared" si="8"/>
        <v>7.2370135663583426E-2</v>
      </c>
      <c r="T20" s="58">
        <f t="shared" si="9"/>
        <v>0.15115978284499421</v>
      </c>
    </row>
    <row r="21" spans="1:20" ht="13.5" thickBot="1">
      <c r="A21" s="12" t="s">
        <v>153</v>
      </c>
      <c r="B21" s="10">
        <v>18</v>
      </c>
      <c r="C21" s="15">
        <v>38704.71484375</v>
      </c>
      <c r="D21" s="15">
        <v>769.1</v>
      </c>
      <c r="E21" s="15">
        <v>643.1</v>
      </c>
      <c r="F21" s="15">
        <v>669.87476193931298</v>
      </c>
      <c r="G21" s="15">
        <v>673.330713674094</v>
      </c>
      <c r="H21" s="15">
        <v>3.4559517347809998</v>
      </c>
      <c r="I21" s="58">
        <f t="shared" si="0"/>
        <v>7.5290319438605369E-2</v>
      </c>
      <c r="J21" s="58">
        <f t="shared" si="1"/>
        <v>7.800726262632629E-2</v>
      </c>
      <c r="K21" s="58">
        <f t="shared" si="2"/>
        <v>2.3766284334979543E-2</v>
      </c>
      <c r="L21" s="58">
        <f t="shared" si="3"/>
        <v>2.1049341147258611E-2</v>
      </c>
      <c r="M21" s="17">
        <f t="shared" si="4"/>
        <v>1</v>
      </c>
      <c r="N21" s="17">
        <f t="shared" si="5"/>
        <v>1272</v>
      </c>
      <c r="O21" s="59"/>
      <c r="P21" s="12" t="s">
        <v>170</v>
      </c>
      <c r="Q21" s="58">
        <f t="shared" si="6"/>
        <v>9.3312548044157548E-2</v>
      </c>
      <c r="R21" s="58">
        <f t="shared" si="7"/>
        <v>0.22281427314492183</v>
      </c>
      <c r="S21" s="58">
        <f t="shared" si="8"/>
        <v>9.0559885797824369E-2</v>
      </c>
      <c r="T21" s="58">
        <f t="shared" si="9"/>
        <v>0.21854463279933217</v>
      </c>
    </row>
    <row r="22" spans="1:20" ht="13.5" thickBot="1">
      <c r="A22" s="12" t="s">
        <v>153</v>
      </c>
      <c r="B22" s="10">
        <v>19</v>
      </c>
      <c r="C22" s="15">
        <v>38411.6484375</v>
      </c>
      <c r="D22" s="15">
        <v>474.5</v>
      </c>
      <c r="E22" s="15">
        <v>381.8</v>
      </c>
      <c r="F22" s="15">
        <v>470.173603614039</v>
      </c>
      <c r="G22" s="15">
        <v>470.173603614039</v>
      </c>
      <c r="H22" s="15">
        <v>0</v>
      </c>
      <c r="I22" s="58">
        <f t="shared" si="0"/>
        <v>3.4012550204095948E-3</v>
      </c>
      <c r="J22" s="58">
        <f t="shared" si="1"/>
        <v>3.4012550204095948E-3</v>
      </c>
      <c r="K22" s="58">
        <f t="shared" si="2"/>
        <v>6.9476103470156439E-2</v>
      </c>
      <c r="L22" s="58">
        <f t="shared" si="3"/>
        <v>6.9476103470156439E-2</v>
      </c>
      <c r="M22" s="17">
        <f t="shared" si="4"/>
        <v>1</v>
      </c>
      <c r="N22" s="17">
        <f t="shared" si="5"/>
        <v>1272</v>
      </c>
      <c r="O22" s="59"/>
      <c r="P22" s="12" t="s">
        <v>171</v>
      </c>
      <c r="Q22" s="58">
        <f t="shared" si="6"/>
        <v>0.12111510284154621</v>
      </c>
      <c r="R22" s="58">
        <f t="shared" si="7"/>
        <v>6.557102545247212E-2</v>
      </c>
      <c r="S22" s="58">
        <f t="shared" si="8"/>
        <v>0.13017678658677428</v>
      </c>
      <c r="T22" s="58">
        <f t="shared" si="9"/>
        <v>7.2202868211730914E-2</v>
      </c>
    </row>
    <row r="23" spans="1:20" ht="13.5" thickBot="1">
      <c r="A23" s="12" t="s">
        <v>153</v>
      </c>
      <c r="B23" s="10">
        <v>20</v>
      </c>
      <c r="C23" s="15">
        <v>38430.2578125</v>
      </c>
      <c r="D23" s="15">
        <v>68.599999999999994</v>
      </c>
      <c r="E23" s="15">
        <v>43.4</v>
      </c>
      <c r="F23" s="15">
        <v>92.346586357926</v>
      </c>
      <c r="G23" s="15">
        <v>92.346586357926</v>
      </c>
      <c r="H23" s="15">
        <v>0</v>
      </c>
      <c r="I23" s="58">
        <f t="shared" si="0"/>
        <v>1.8668699966922962E-2</v>
      </c>
      <c r="J23" s="58">
        <f t="shared" si="1"/>
        <v>1.8668699966922962E-2</v>
      </c>
      <c r="K23" s="58">
        <f t="shared" si="2"/>
        <v>3.8480020721639939E-2</v>
      </c>
      <c r="L23" s="58">
        <f t="shared" si="3"/>
        <v>3.8480020721639939E-2</v>
      </c>
      <c r="M23" s="17">
        <f t="shared" si="4"/>
        <v>1</v>
      </c>
      <c r="N23" s="17">
        <f t="shared" si="5"/>
        <v>1272</v>
      </c>
      <c r="O23" s="59"/>
      <c r="P23" s="12" t="s">
        <v>172</v>
      </c>
      <c r="Q23" s="58">
        <f t="shared" si="6"/>
        <v>3.4478103485755543E-2</v>
      </c>
      <c r="R23" s="58">
        <f t="shared" si="7"/>
        <v>0.20090630947187338</v>
      </c>
      <c r="S23" s="58">
        <f t="shared" si="8"/>
        <v>3.3196052203704259E-2</v>
      </c>
      <c r="T23" s="58">
        <f t="shared" si="9"/>
        <v>0.19619463577285795</v>
      </c>
    </row>
    <row r="24" spans="1:20" ht="13.5" thickBot="1">
      <c r="A24" s="12" t="s">
        <v>153</v>
      </c>
      <c r="B24" s="10">
        <v>21</v>
      </c>
      <c r="C24" s="15">
        <v>39346.6796875</v>
      </c>
      <c r="D24" s="15">
        <v>1.9</v>
      </c>
      <c r="E24" s="15">
        <v>0.8</v>
      </c>
      <c r="F24" s="15">
        <v>4.4782349990000001E-3</v>
      </c>
      <c r="G24" s="15">
        <v>4.4782349990000001E-3</v>
      </c>
      <c r="H24" s="15">
        <v>0</v>
      </c>
      <c r="I24" s="58">
        <f t="shared" si="0"/>
        <v>1.4901900668246855E-3</v>
      </c>
      <c r="J24" s="58">
        <f t="shared" si="1"/>
        <v>1.4901900668246855E-3</v>
      </c>
      <c r="K24" s="58">
        <f t="shared" si="2"/>
        <v>6.2541019261084911E-4</v>
      </c>
      <c r="L24" s="58">
        <f t="shared" si="3"/>
        <v>6.2541019261084911E-4</v>
      </c>
      <c r="M24" s="17">
        <f t="shared" si="4"/>
        <v>0</v>
      </c>
      <c r="N24" s="17">
        <f t="shared" si="5"/>
        <v>1272</v>
      </c>
      <c r="O24" s="59"/>
      <c r="P24" s="12" t="s">
        <v>173</v>
      </c>
      <c r="Q24" s="58">
        <f t="shared" si="6"/>
        <v>3.1884836949968916E-2</v>
      </c>
      <c r="R24" s="58">
        <f t="shared" si="7"/>
        <v>8.8134105657533546E-2</v>
      </c>
      <c r="S24" s="58">
        <f t="shared" si="8"/>
        <v>7.6810731198837814E-2</v>
      </c>
      <c r="T24" s="58">
        <f t="shared" si="9"/>
        <v>3.6102457827323478E-2</v>
      </c>
    </row>
    <row r="25" spans="1:20" ht="13.5" thickBot="1">
      <c r="A25" s="12" t="s">
        <v>153</v>
      </c>
      <c r="B25" s="10">
        <v>22</v>
      </c>
      <c r="C25" s="15">
        <v>38519.94921875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58">
        <f t="shared" si="0"/>
        <v>0</v>
      </c>
      <c r="J25" s="58">
        <f t="shared" si="1"/>
        <v>0</v>
      </c>
      <c r="K25" s="58">
        <f t="shared" si="2"/>
        <v>0</v>
      </c>
      <c r="L25" s="58">
        <f t="shared" si="3"/>
        <v>0</v>
      </c>
      <c r="M25" s="17">
        <f t="shared" si="4"/>
        <v>0</v>
      </c>
      <c r="N25" s="17">
        <f t="shared" si="5"/>
        <v>1272</v>
      </c>
      <c r="O25" s="59"/>
      <c r="P25" s="12" t="s">
        <v>174</v>
      </c>
      <c r="Q25" s="58">
        <f t="shared" si="6"/>
        <v>4.6002369826982761E-2</v>
      </c>
      <c r="R25" s="58">
        <f t="shared" si="7"/>
        <v>5.7214027186165861E-2</v>
      </c>
      <c r="S25" s="58">
        <f t="shared" si="8"/>
        <v>8.242130021045134E-2</v>
      </c>
      <c r="T25" s="58">
        <f t="shared" si="9"/>
        <v>6.384956697470455E-2</v>
      </c>
    </row>
    <row r="26" spans="1:20" ht="13.5" thickBot="1">
      <c r="A26" s="12" t="s">
        <v>153</v>
      </c>
      <c r="B26" s="10">
        <v>23</v>
      </c>
      <c r="C26" s="15">
        <v>36302.35546875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58">
        <f t="shared" si="0"/>
        <v>0</v>
      </c>
      <c r="J26" s="58">
        <f t="shared" si="1"/>
        <v>0</v>
      </c>
      <c r="K26" s="58">
        <f t="shared" si="2"/>
        <v>0</v>
      </c>
      <c r="L26" s="58">
        <f t="shared" si="3"/>
        <v>0</v>
      </c>
      <c r="M26" s="17">
        <f t="shared" si="4"/>
        <v>0</v>
      </c>
      <c r="N26" s="17">
        <f t="shared" si="5"/>
        <v>1272</v>
      </c>
      <c r="O26" s="59"/>
      <c r="P26" s="12" t="s">
        <v>175</v>
      </c>
      <c r="Q26" s="58">
        <f t="shared" si="6"/>
        <v>3.201636615006985E-2</v>
      </c>
      <c r="R26" s="58">
        <f t="shared" si="7"/>
        <v>7.275645085021798E-2</v>
      </c>
      <c r="S26" s="58">
        <f t="shared" si="8"/>
        <v>0.10457093909224888</v>
      </c>
      <c r="T26" s="58">
        <f t="shared" si="9"/>
        <v>4.771184346221604E-2</v>
      </c>
    </row>
    <row r="27" spans="1:20" ht="13.5" thickBot="1">
      <c r="A27" s="12" t="s">
        <v>153</v>
      </c>
      <c r="B27" s="10">
        <v>24</v>
      </c>
      <c r="C27" s="15">
        <v>33499.640625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58">
        <f t="shared" si="0"/>
        <v>0</v>
      </c>
      <c r="J27" s="58">
        <f t="shared" si="1"/>
        <v>0</v>
      </c>
      <c r="K27" s="58">
        <f t="shared" si="2"/>
        <v>0</v>
      </c>
      <c r="L27" s="58">
        <f t="shared" si="3"/>
        <v>0</v>
      </c>
      <c r="M27" s="17">
        <f t="shared" si="4"/>
        <v>0</v>
      </c>
      <c r="N27" s="17">
        <f t="shared" si="5"/>
        <v>1272</v>
      </c>
      <c r="O27" s="59"/>
      <c r="P27" s="12" t="s">
        <v>176</v>
      </c>
      <c r="Q27" s="58">
        <f t="shared" si="6"/>
        <v>4.6197777974664928E-2</v>
      </c>
      <c r="R27" s="58">
        <f t="shared" si="7"/>
        <v>8.7340999498598512E-2</v>
      </c>
      <c r="S27" s="58">
        <f t="shared" si="8"/>
        <v>4.5559170422304771E-2</v>
      </c>
      <c r="T27" s="58">
        <f t="shared" si="9"/>
        <v>8.35868071368112E-2</v>
      </c>
    </row>
    <row r="28" spans="1:20" ht="13.5" thickBot="1">
      <c r="A28" s="12" t="s">
        <v>154</v>
      </c>
      <c r="B28" s="10">
        <v>1</v>
      </c>
      <c r="C28" s="15">
        <v>31354.935546875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58">
        <f t="shared" si="0"/>
        <v>0</v>
      </c>
      <c r="J28" s="58">
        <f t="shared" si="1"/>
        <v>0</v>
      </c>
      <c r="K28" s="58">
        <f t="shared" si="2"/>
        <v>0</v>
      </c>
      <c r="L28" s="58">
        <f t="shared" si="3"/>
        <v>0</v>
      </c>
      <c r="M28" s="17">
        <f t="shared" si="4"/>
        <v>0</v>
      </c>
      <c r="N28" s="17">
        <f t="shared" si="5"/>
        <v>1272</v>
      </c>
      <c r="O28" s="59"/>
      <c r="P28" s="12" t="s">
        <v>177</v>
      </c>
      <c r="Q28" s="58">
        <f t="shared" si="6"/>
        <v>6.1587534070952972E-2</v>
      </c>
      <c r="R28" s="58">
        <f t="shared" si="7"/>
        <v>6.3629805780431439E-2</v>
      </c>
      <c r="S28" s="58">
        <f t="shared" si="8"/>
        <v>6.0191110522630702E-2</v>
      </c>
      <c r="T28" s="58">
        <f t="shared" si="9"/>
        <v>6.2233382232109155E-2</v>
      </c>
    </row>
    <row r="29" spans="1:20" ht="13.5" thickBot="1">
      <c r="A29" s="12" t="s">
        <v>154</v>
      </c>
      <c r="B29" s="10">
        <v>2</v>
      </c>
      <c r="C29" s="15">
        <v>30182.044921875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58">
        <f t="shared" si="0"/>
        <v>0</v>
      </c>
      <c r="J29" s="58">
        <f t="shared" si="1"/>
        <v>0</v>
      </c>
      <c r="K29" s="58">
        <f t="shared" si="2"/>
        <v>0</v>
      </c>
      <c r="L29" s="58">
        <f t="shared" si="3"/>
        <v>0</v>
      </c>
      <c r="M29" s="17">
        <f t="shared" si="4"/>
        <v>0</v>
      </c>
      <c r="N29" s="17">
        <f t="shared" si="5"/>
        <v>1272</v>
      </c>
      <c r="O29" s="59"/>
      <c r="P29" s="12" t="s">
        <v>178</v>
      </c>
      <c r="Q29" s="58">
        <f t="shared" si="6"/>
        <v>6.5681707905707598E-2</v>
      </c>
      <c r="R29" s="58">
        <f t="shared" si="7"/>
        <v>0.11295423147326759</v>
      </c>
      <c r="S29" s="58">
        <f t="shared" si="8"/>
        <v>6.1394909700373056E-2</v>
      </c>
      <c r="T29" s="58">
        <f t="shared" si="9"/>
        <v>0.10849873619498748</v>
      </c>
    </row>
    <row r="30" spans="1:20" ht="13.5" thickBot="1">
      <c r="A30" s="12" t="s">
        <v>154</v>
      </c>
      <c r="B30" s="10">
        <v>3</v>
      </c>
      <c r="C30" s="15">
        <v>29507.4609375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58">
        <f t="shared" si="0"/>
        <v>0</v>
      </c>
      <c r="J30" s="58">
        <f t="shared" si="1"/>
        <v>0</v>
      </c>
      <c r="K30" s="58">
        <f t="shared" si="2"/>
        <v>0</v>
      </c>
      <c r="L30" s="58">
        <f t="shared" si="3"/>
        <v>0</v>
      </c>
      <c r="M30" s="17">
        <f t="shared" si="4"/>
        <v>0</v>
      </c>
      <c r="N30" s="17">
        <f t="shared" si="5"/>
        <v>1272</v>
      </c>
      <c r="O30" s="59"/>
      <c r="P30" s="12" t="s">
        <v>179</v>
      </c>
      <c r="Q30" s="58">
        <f t="shared" si="6"/>
        <v>9.3539634094047377E-2</v>
      </c>
      <c r="R30" s="58">
        <f t="shared" si="7"/>
        <v>0.14557606710247192</v>
      </c>
      <c r="S30" s="58">
        <f t="shared" si="8"/>
        <v>9.1123519969072461E-2</v>
      </c>
      <c r="T30" s="58">
        <f t="shared" si="9"/>
        <v>0.14307133217643958</v>
      </c>
    </row>
    <row r="31" spans="1:20" ht="13.5" thickBot="1">
      <c r="A31" s="12" t="s">
        <v>154</v>
      </c>
      <c r="B31" s="10">
        <v>4</v>
      </c>
      <c r="C31" s="15">
        <v>29376.9140625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58">
        <f t="shared" si="0"/>
        <v>0</v>
      </c>
      <c r="J31" s="58">
        <f t="shared" si="1"/>
        <v>0</v>
      </c>
      <c r="K31" s="58">
        <f t="shared" si="2"/>
        <v>0</v>
      </c>
      <c r="L31" s="58">
        <f t="shared" si="3"/>
        <v>0</v>
      </c>
      <c r="M31" s="17">
        <f t="shared" si="4"/>
        <v>0</v>
      </c>
      <c r="N31" s="17">
        <f t="shared" si="5"/>
        <v>1272</v>
      </c>
      <c r="O31" s="59"/>
      <c r="P31" s="12" t="s">
        <v>180</v>
      </c>
      <c r="Q31" s="58">
        <f t="shared" si="6"/>
        <v>0.10563243548741066</v>
      </c>
      <c r="R31" s="58">
        <f t="shared" si="7"/>
        <v>7.0762471621106743E-2</v>
      </c>
      <c r="S31" s="58">
        <f t="shared" si="8"/>
        <v>0.11015836536999023</v>
      </c>
      <c r="T31" s="58">
        <f t="shared" si="9"/>
        <v>6.971766551300948E-2</v>
      </c>
    </row>
    <row r="32" spans="1:20" ht="13.5" thickBot="1">
      <c r="A32" s="12" t="s">
        <v>154</v>
      </c>
      <c r="B32" s="10">
        <v>5</v>
      </c>
      <c r="C32" s="15">
        <v>30044.1171875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58">
        <f t="shared" si="0"/>
        <v>0</v>
      </c>
      <c r="J32" s="58">
        <f t="shared" si="1"/>
        <v>0</v>
      </c>
      <c r="K32" s="58">
        <f t="shared" si="2"/>
        <v>0</v>
      </c>
      <c r="L32" s="58">
        <f t="shared" si="3"/>
        <v>0</v>
      </c>
      <c r="M32" s="17">
        <f t="shared" si="4"/>
        <v>0</v>
      </c>
      <c r="N32" s="17">
        <f t="shared" si="5"/>
        <v>1272</v>
      </c>
      <c r="O32" s="59"/>
      <c r="P32" s="12" t="s">
        <v>181</v>
      </c>
      <c r="Q32" s="58">
        <f t="shared" si="6"/>
        <v>9.7953856679984089E-2</v>
      </c>
      <c r="R32" s="58">
        <f t="shared" si="7"/>
        <v>0.16027164049999629</v>
      </c>
      <c r="S32" s="58">
        <f t="shared" si="8"/>
        <v>9.5380247358654996E-2</v>
      </c>
      <c r="T32" s="58">
        <f t="shared" si="9"/>
        <v>0.15729641600578442</v>
      </c>
    </row>
    <row r="33" spans="1:20" ht="13.5" thickBot="1">
      <c r="A33" s="12" t="s">
        <v>154</v>
      </c>
      <c r="B33" s="10">
        <v>6</v>
      </c>
      <c r="C33" s="15">
        <v>32052.52734375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58">
        <f t="shared" si="0"/>
        <v>0</v>
      </c>
      <c r="J33" s="58">
        <f t="shared" si="1"/>
        <v>0</v>
      </c>
      <c r="K33" s="58">
        <f t="shared" si="2"/>
        <v>0</v>
      </c>
      <c r="L33" s="58">
        <f t="shared" si="3"/>
        <v>0</v>
      </c>
      <c r="M33" s="17">
        <f t="shared" si="4"/>
        <v>0</v>
      </c>
      <c r="N33" s="17">
        <f t="shared" si="5"/>
        <v>1272</v>
      </c>
      <c r="O33" s="59"/>
      <c r="P33" s="12" t="s">
        <v>182</v>
      </c>
      <c r="Q33" s="58">
        <f t="shared" si="6"/>
        <v>9.5620448460015536E-2</v>
      </c>
      <c r="R33" s="58">
        <f t="shared" si="7"/>
        <v>0.15606763559797499</v>
      </c>
      <c r="S33" s="58">
        <f t="shared" si="8"/>
        <v>9.6972823230111818E-2</v>
      </c>
      <c r="T33" s="58">
        <f t="shared" si="9"/>
        <v>0.1517655853841309</v>
      </c>
    </row>
    <row r="34" spans="1:20" ht="13.5" thickBot="1">
      <c r="A34" s="12" t="s">
        <v>154</v>
      </c>
      <c r="B34" s="10">
        <v>7</v>
      </c>
      <c r="C34" s="15">
        <v>35539.66796875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58">
        <f t="shared" si="0"/>
        <v>0</v>
      </c>
      <c r="J34" s="58">
        <f t="shared" si="1"/>
        <v>0</v>
      </c>
      <c r="K34" s="58">
        <f t="shared" si="2"/>
        <v>0</v>
      </c>
      <c r="L34" s="58">
        <f t="shared" si="3"/>
        <v>0</v>
      </c>
      <c r="M34" s="17">
        <f t="shared" si="4"/>
        <v>0</v>
      </c>
      <c r="N34" s="17">
        <f t="shared" si="5"/>
        <v>1272</v>
      </c>
      <c r="O34" s="59"/>
    </row>
    <row r="35" spans="1:20" ht="13.5" thickBot="1">
      <c r="A35" s="12" t="s">
        <v>154</v>
      </c>
      <c r="B35" s="10">
        <v>8</v>
      </c>
      <c r="C35" s="15">
        <v>37319.3671875</v>
      </c>
      <c r="D35" s="15">
        <v>9.1</v>
      </c>
      <c r="E35" s="15">
        <v>5.2</v>
      </c>
      <c r="F35" s="15">
        <v>3.259794488721</v>
      </c>
      <c r="G35" s="15">
        <v>3.259794488721</v>
      </c>
      <c r="H35" s="15">
        <v>0</v>
      </c>
      <c r="I35" s="58">
        <f t="shared" si="0"/>
        <v>4.5913565340243712E-3</v>
      </c>
      <c r="J35" s="58">
        <f t="shared" si="1"/>
        <v>4.5913565340243712E-3</v>
      </c>
      <c r="K35" s="58">
        <f t="shared" si="2"/>
        <v>1.5253187981753146E-3</v>
      </c>
      <c r="L35" s="58">
        <f t="shared" si="3"/>
        <v>1.5253187981753146E-3</v>
      </c>
      <c r="M35" s="17">
        <f t="shared" si="4"/>
        <v>0</v>
      </c>
      <c r="N35" s="17">
        <f t="shared" si="5"/>
        <v>1272</v>
      </c>
      <c r="O35" s="59"/>
      <c r="P35" s="86" t="s">
        <v>130</v>
      </c>
      <c r="Q35" s="59"/>
      <c r="R35" s="59"/>
      <c r="S35" s="59"/>
      <c r="T35" s="59"/>
    </row>
    <row r="36" spans="1:20" ht="13.5" thickBot="1">
      <c r="A36" s="12" t="s">
        <v>154</v>
      </c>
      <c r="B36" s="10">
        <v>9</v>
      </c>
      <c r="C36" s="15">
        <v>37788.16796875</v>
      </c>
      <c r="D36" s="15">
        <v>123.9</v>
      </c>
      <c r="E36" s="15">
        <v>92.2</v>
      </c>
      <c r="F36" s="15">
        <v>126.244001103184</v>
      </c>
      <c r="G36" s="15">
        <v>126.244001103184</v>
      </c>
      <c r="H36" s="15">
        <v>0</v>
      </c>
      <c r="I36" s="58">
        <f t="shared" si="0"/>
        <v>1.8427681628805021E-3</v>
      </c>
      <c r="J36" s="58">
        <f t="shared" si="1"/>
        <v>1.8427681628805021E-3</v>
      </c>
      <c r="K36" s="58">
        <f t="shared" si="2"/>
        <v>2.6764151810679246E-2</v>
      </c>
      <c r="L36" s="58">
        <f t="shared" si="3"/>
        <v>2.6764151810679246E-2</v>
      </c>
      <c r="M36" s="17">
        <f t="shared" si="4"/>
        <v>1</v>
      </c>
      <c r="N36" s="17">
        <f t="shared" si="5"/>
        <v>1272</v>
      </c>
      <c r="O36" s="59"/>
      <c r="P36" s="57" t="s">
        <v>121</v>
      </c>
      <c r="Q36" s="57" t="s">
        <v>122</v>
      </c>
      <c r="R36" s="57" t="s">
        <v>123</v>
      </c>
      <c r="S36" s="87" t="s">
        <v>124</v>
      </c>
      <c r="T36" s="88"/>
    </row>
    <row r="37" spans="1:20" ht="13.5" thickBot="1">
      <c r="A37" s="12" t="s">
        <v>154</v>
      </c>
      <c r="B37" s="10">
        <v>10</v>
      </c>
      <c r="C37" s="15">
        <v>38715.33984375</v>
      </c>
      <c r="D37" s="15">
        <v>397.4</v>
      </c>
      <c r="E37" s="15">
        <v>335.1</v>
      </c>
      <c r="F37" s="15">
        <v>353.10659996483099</v>
      </c>
      <c r="G37" s="15">
        <v>353.10659996483099</v>
      </c>
      <c r="H37" s="15">
        <v>0</v>
      </c>
      <c r="I37" s="58">
        <f t="shared" si="0"/>
        <v>3.4821855373560522E-2</v>
      </c>
      <c r="J37" s="58">
        <f t="shared" si="1"/>
        <v>3.4821855373560522E-2</v>
      </c>
      <c r="K37" s="58">
        <f t="shared" si="2"/>
        <v>1.4156132047823088E-2</v>
      </c>
      <c r="L37" s="58">
        <f t="shared" si="3"/>
        <v>1.4156132047823088E-2</v>
      </c>
      <c r="M37" s="17">
        <f t="shared" si="4"/>
        <v>1</v>
      </c>
      <c r="N37" s="17">
        <f t="shared" si="5"/>
        <v>1272</v>
      </c>
      <c r="O37" s="59"/>
      <c r="P37" s="58">
        <f>AVERAGEIFS($I$4:$I$747,$M$4:$M$747,"1")</f>
        <v>7.148568541473066E-2</v>
      </c>
      <c r="Q37" s="58">
        <f>AVERAGEIFS($J$4:$J$747,$M$4:$M$747,"1")</f>
        <v>0.12808852678936855</v>
      </c>
      <c r="R37" s="58">
        <f>AVERAGEIFS($K$4:$K$747,$M$4:$M$747,"1")</f>
        <v>7.6639183155618545E-2</v>
      </c>
      <c r="S37" s="84">
        <f>AVERAGEIFS($L$4:$L$747,$M$4:$M$747,"1")</f>
        <v>0.12179682887044303</v>
      </c>
      <c r="T37" s="85"/>
    </row>
    <row r="38" spans="1:20" ht="13.5" thickBot="1">
      <c r="A38" s="12" t="s">
        <v>154</v>
      </c>
      <c r="B38" s="10">
        <v>11</v>
      </c>
      <c r="C38" s="15">
        <v>40001.45703125</v>
      </c>
      <c r="D38" s="15">
        <v>760.6</v>
      </c>
      <c r="E38" s="15">
        <v>624.1</v>
      </c>
      <c r="F38" s="15">
        <v>466.92011864715101</v>
      </c>
      <c r="G38" s="15">
        <v>467.89044381830399</v>
      </c>
      <c r="H38" s="15">
        <v>0.97032517115200001</v>
      </c>
      <c r="I38" s="58">
        <f t="shared" si="0"/>
        <v>0.23011757561454091</v>
      </c>
      <c r="J38" s="58">
        <f t="shared" si="1"/>
        <v>0.23088040986859198</v>
      </c>
      <c r="K38" s="58">
        <f t="shared" si="2"/>
        <v>0.12280625485982392</v>
      </c>
      <c r="L38" s="58">
        <f t="shared" si="3"/>
        <v>0.12356908911387501</v>
      </c>
      <c r="M38" s="17">
        <f t="shared" si="4"/>
        <v>1</v>
      </c>
      <c r="N38" s="17">
        <f t="shared" si="5"/>
        <v>1272</v>
      </c>
      <c r="O38" s="59"/>
    </row>
    <row r="39" spans="1:20" ht="13.5" thickBot="1">
      <c r="A39" s="12" t="s">
        <v>154</v>
      </c>
      <c r="B39" s="10">
        <v>12</v>
      </c>
      <c r="C39" s="15">
        <v>40920.28515625</v>
      </c>
      <c r="D39" s="15">
        <v>855.8</v>
      </c>
      <c r="E39" s="15">
        <v>848</v>
      </c>
      <c r="F39" s="15">
        <v>671.23976805051097</v>
      </c>
      <c r="G39" s="15">
        <v>676.99617249859602</v>
      </c>
      <c r="H39" s="15">
        <v>5.7564044480850001</v>
      </c>
      <c r="I39" s="58">
        <f t="shared" si="0"/>
        <v>0.14056904677783327</v>
      </c>
      <c r="J39" s="58">
        <f t="shared" si="1"/>
        <v>0.14509452197286871</v>
      </c>
      <c r="K39" s="58">
        <f t="shared" si="2"/>
        <v>0.13443697130613519</v>
      </c>
      <c r="L39" s="58">
        <f t="shared" si="3"/>
        <v>0.13896244650117062</v>
      </c>
      <c r="M39" s="17">
        <f t="shared" si="4"/>
        <v>1</v>
      </c>
      <c r="N39" s="17">
        <f t="shared" si="5"/>
        <v>1272</v>
      </c>
      <c r="O39" s="59"/>
      <c r="P39" s="5" t="s">
        <v>125</v>
      </c>
    </row>
    <row r="40" spans="1:20" ht="13.5" thickBot="1">
      <c r="A40" s="12" t="s">
        <v>154</v>
      </c>
      <c r="B40" s="10">
        <v>13</v>
      </c>
      <c r="C40" s="15">
        <v>41887.51953125</v>
      </c>
      <c r="D40" s="15">
        <v>935.3</v>
      </c>
      <c r="E40" s="15">
        <v>927</v>
      </c>
      <c r="F40" s="15">
        <v>824.07299970260499</v>
      </c>
      <c r="G40" s="15">
        <v>850.18608466254295</v>
      </c>
      <c r="H40" s="15">
        <v>26.113084959938</v>
      </c>
      <c r="I40" s="58">
        <f t="shared" si="0"/>
        <v>6.6913455453975632E-2</v>
      </c>
      <c r="J40" s="58">
        <f t="shared" si="1"/>
        <v>8.7442610296694159E-2</v>
      </c>
      <c r="K40" s="58">
        <f t="shared" si="2"/>
        <v>6.0388298221271265E-2</v>
      </c>
      <c r="L40" s="58">
        <f t="shared" si="3"/>
        <v>8.0917453063989786E-2</v>
      </c>
      <c r="M40" s="17">
        <f t="shared" si="4"/>
        <v>1</v>
      </c>
      <c r="N40" s="17">
        <f t="shared" si="5"/>
        <v>1272</v>
      </c>
      <c r="O40" s="59"/>
    </row>
    <row r="41" spans="1:20" ht="13.5" thickBot="1">
      <c r="A41" s="12" t="s">
        <v>154</v>
      </c>
      <c r="B41" s="10">
        <v>14</v>
      </c>
      <c r="C41" s="15">
        <v>42772.30078125</v>
      </c>
      <c r="D41" s="15">
        <v>1029.8</v>
      </c>
      <c r="E41" s="15">
        <v>1021.2</v>
      </c>
      <c r="F41" s="15">
        <v>909.67229590563898</v>
      </c>
      <c r="G41" s="15">
        <v>940.25935983975705</v>
      </c>
      <c r="H41" s="15">
        <v>30.587063934118</v>
      </c>
      <c r="I41" s="58">
        <f t="shared" si="0"/>
        <v>7.0393585031637507E-2</v>
      </c>
      <c r="J41" s="58">
        <f t="shared" si="1"/>
        <v>9.4440018942107684E-2</v>
      </c>
      <c r="K41" s="58">
        <f t="shared" si="2"/>
        <v>6.3632578742329401E-2</v>
      </c>
      <c r="L41" s="58">
        <f t="shared" si="3"/>
        <v>8.7679012652799579E-2</v>
      </c>
      <c r="M41" s="17">
        <f t="shared" si="4"/>
        <v>1</v>
      </c>
      <c r="N41" s="17">
        <f t="shared" si="5"/>
        <v>1272</v>
      </c>
      <c r="O41" s="59"/>
      <c r="P41" s="56" t="s">
        <v>126</v>
      </c>
    </row>
    <row r="42" spans="1:20" ht="13.5" thickBot="1">
      <c r="A42" s="12" t="s">
        <v>154</v>
      </c>
      <c r="B42" s="10">
        <v>15</v>
      </c>
      <c r="C42" s="15">
        <v>43610.3359375</v>
      </c>
      <c r="D42" s="15">
        <v>1054.3</v>
      </c>
      <c r="E42" s="15">
        <v>1045.9000000000001</v>
      </c>
      <c r="F42" s="15">
        <v>1007.82651011162</v>
      </c>
      <c r="G42" s="15">
        <v>1051.24094767571</v>
      </c>
      <c r="H42" s="15">
        <v>43.414437564080998</v>
      </c>
      <c r="I42" s="58">
        <f t="shared" si="0"/>
        <v>2.4049153492845523E-3</v>
      </c>
      <c r="J42" s="58">
        <f t="shared" si="1"/>
        <v>3.6535762490864744E-2</v>
      </c>
      <c r="K42" s="58">
        <f t="shared" si="2"/>
        <v>4.1988582356210008E-3</v>
      </c>
      <c r="L42" s="58">
        <f t="shared" si="3"/>
        <v>2.9931988905959193E-2</v>
      </c>
      <c r="M42" s="17">
        <f t="shared" si="4"/>
        <v>1</v>
      </c>
      <c r="N42" s="17">
        <f t="shared" si="5"/>
        <v>1272</v>
      </c>
      <c r="O42" s="59"/>
      <c r="P42" s="57" t="s">
        <v>13</v>
      </c>
      <c r="Q42" s="57" t="s">
        <v>127</v>
      </c>
    </row>
    <row r="43" spans="1:20" ht="13.5" thickBot="1">
      <c r="A43" s="12" t="s">
        <v>154</v>
      </c>
      <c r="B43" s="10">
        <v>16</v>
      </c>
      <c r="C43" s="15">
        <v>44058.8984375</v>
      </c>
      <c r="D43" s="15">
        <v>1044</v>
      </c>
      <c r="E43" s="15">
        <v>1035.5999999999999</v>
      </c>
      <c r="F43" s="15">
        <v>1040.5835870584799</v>
      </c>
      <c r="G43" s="15">
        <v>1077.2409653955899</v>
      </c>
      <c r="H43" s="15">
        <v>36.657378337113997</v>
      </c>
      <c r="I43" s="58">
        <f t="shared" si="0"/>
        <v>2.6132834430495213E-2</v>
      </c>
      <c r="J43" s="58">
        <f t="shared" si="1"/>
        <v>2.6858592307547904E-3</v>
      </c>
      <c r="K43" s="58">
        <f t="shared" si="2"/>
        <v>3.2736608015400945E-2</v>
      </c>
      <c r="L43" s="58">
        <f t="shared" si="3"/>
        <v>3.9179143541509419E-3</v>
      </c>
      <c r="M43" s="17">
        <f t="shared" si="4"/>
        <v>1</v>
      </c>
      <c r="N43" s="17">
        <f t="shared" si="5"/>
        <v>1272</v>
      </c>
      <c r="O43" s="59"/>
      <c r="P43" s="12" t="s">
        <v>153</v>
      </c>
      <c r="Q43" s="10">
        <v>1272</v>
      </c>
    </row>
    <row r="44" spans="1:20" ht="13.5" thickBot="1">
      <c r="A44" s="12" t="s">
        <v>154</v>
      </c>
      <c r="B44" s="10">
        <v>17</v>
      </c>
      <c r="C44" s="15">
        <v>44336.921875</v>
      </c>
      <c r="D44" s="15">
        <v>1032</v>
      </c>
      <c r="E44" s="15">
        <v>1024</v>
      </c>
      <c r="F44" s="15">
        <v>1059.1275851159601</v>
      </c>
      <c r="G44" s="15">
        <v>1077.98864887131</v>
      </c>
      <c r="H44" s="15">
        <v>18.861063755353001</v>
      </c>
      <c r="I44" s="58">
        <f t="shared" si="0"/>
        <v>3.6154598169268894E-2</v>
      </c>
      <c r="J44" s="58">
        <f t="shared" si="1"/>
        <v>2.1326717858459177E-2</v>
      </c>
      <c r="K44" s="58">
        <f t="shared" si="2"/>
        <v>4.2443906345369521E-2</v>
      </c>
      <c r="L44" s="58">
        <f t="shared" si="3"/>
        <v>2.7616026034559805E-2</v>
      </c>
      <c r="M44" s="17">
        <f t="shared" si="4"/>
        <v>1</v>
      </c>
      <c r="N44" s="17">
        <f t="shared" si="5"/>
        <v>1272</v>
      </c>
      <c r="O44" s="59"/>
      <c r="P44" s="12" t="s">
        <v>154</v>
      </c>
      <c r="Q44" s="10">
        <v>1272</v>
      </c>
    </row>
    <row r="45" spans="1:20" ht="13.5" thickBot="1">
      <c r="A45" s="12" t="s">
        <v>154</v>
      </c>
      <c r="B45" s="10">
        <v>18</v>
      </c>
      <c r="C45" s="15">
        <v>44184.15625</v>
      </c>
      <c r="D45" s="15">
        <v>1000.1</v>
      </c>
      <c r="E45" s="15">
        <v>991.8</v>
      </c>
      <c r="F45" s="15">
        <v>1046.6182614967599</v>
      </c>
      <c r="G45" s="15">
        <v>1059.4444280038899</v>
      </c>
      <c r="H45" s="15">
        <v>12.826166507138</v>
      </c>
      <c r="I45" s="58">
        <f t="shared" si="0"/>
        <v>4.6654424531359984E-2</v>
      </c>
      <c r="J45" s="58">
        <f t="shared" si="1"/>
        <v>3.6570960296194908E-2</v>
      </c>
      <c r="K45" s="58">
        <f t="shared" si="2"/>
        <v>5.317958176406444E-2</v>
      </c>
      <c r="L45" s="58">
        <f t="shared" si="3"/>
        <v>4.3096117528899358E-2</v>
      </c>
      <c r="M45" s="17">
        <f t="shared" si="4"/>
        <v>1</v>
      </c>
      <c r="N45" s="17">
        <f t="shared" si="5"/>
        <v>1272</v>
      </c>
      <c r="O45" s="59"/>
      <c r="P45" s="12" t="s">
        <v>155</v>
      </c>
      <c r="Q45" s="10">
        <v>1422</v>
      </c>
    </row>
    <row r="46" spans="1:20" ht="13.5" thickBot="1">
      <c r="A46" s="12" t="s">
        <v>154</v>
      </c>
      <c r="B46" s="10">
        <v>19</v>
      </c>
      <c r="C46" s="15">
        <v>43317.54296875</v>
      </c>
      <c r="D46" s="15">
        <v>765.1</v>
      </c>
      <c r="E46" s="15">
        <v>757.4</v>
      </c>
      <c r="F46" s="15">
        <v>766.81874216900906</v>
      </c>
      <c r="G46" s="15">
        <v>772.41720175822502</v>
      </c>
      <c r="H46" s="15">
        <v>5.5984595892159996</v>
      </c>
      <c r="I46" s="58">
        <f t="shared" si="0"/>
        <v>5.7525171055227958E-3</v>
      </c>
      <c r="J46" s="58">
        <f t="shared" si="1"/>
        <v>1.3512123970196802E-3</v>
      </c>
      <c r="K46" s="58">
        <f t="shared" si="2"/>
        <v>1.1805976225019686E-2</v>
      </c>
      <c r="L46" s="58">
        <f t="shared" si="3"/>
        <v>7.4046715165165715E-3</v>
      </c>
      <c r="M46" s="17">
        <f t="shared" si="4"/>
        <v>1</v>
      </c>
      <c r="N46" s="17">
        <f t="shared" si="5"/>
        <v>1272</v>
      </c>
      <c r="O46" s="59"/>
      <c r="P46" s="12" t="s">
        <v>156</v>
      </c>
      <c r="Q46" s="10">
        <v>1422</v>
      </c>
    </row>
    <row r="47" spans="1:20" ht="13.5" thickBot="1">
      <c r="A47" s="12" t="s">
        <v>154</v>
      </c>
      <c r="B47" s="10">
        <v>20</v>
      </c>
      <c r="C47" s="15">
        <v>42906.4609375</v>
      </c>
      <c r="D47" s="15">
        <v>134.4</v>
      </c>
      <c r="E47" s="15">
        <v>130.4</v>
      </c>
      <c r="F47" s="15">
        <v>152.99924350568</v>
      </c>
      <c r="G47" s="15">
        <v>157.59783556498201</v>
      </c>
      <c r="H47" s="15">
        <v>4.5985920593009997</v>
      </c>
      <c r="I47" s="58">
        <f t="shared" si="0"/>
        <v>1.8237292110834906E-2</v>
      </c>
      <c r="J47" s="58">
        <f t="shared" si="1"/>
        <v>1.4622046781194963E-2</v>
      </c>
      <c r="K47" s="58">
        <f t="shared" si="2"/>
        <v>2.138194619888522E-2</v>
      </c>
      <c r="L47" s="58">
        <f t="shared" si="3"/>
        <v>1.7766700869245276E-2</v>
      </c>
      <c r="M47" s="17">
        <f t="shared" si="4"/>
        <v>1</v>
      </c>
      <c r="N47" s="17">
        <f t="shared" si="5"/>
        <v>1272</v>
      </c>
      <c r="O47" s="59"/>
      <c r="P47" s="12" t="s">
        <v>157</v>
      </c>
      <c r="Q47" s="10">
        <v>1422</v>
      </c>
    </row>
    <row r="48" spans="1:20" ht="13.5" thickBot="1">
      <c r="A48" s="12" t="s">
        <v>154</v>
      </c>
      <c r="B48" s="10">
        <v>21</v>
      </c>
      <c r="C48" s="15">
        <v>43469.5859375</v>
      </c>
      <c r="D48" s="15">
        <v>3.4</v>
      </c>
      <c r="E48" s="15">
        <v>2.5</v>
      </c>
      <c r="F48" s="15">
        <v>0.61958942960800001</v>
      </c>
      <c r="G48" s="15">
        <v>1.3263512790709999</v>
      </c>
      <c r="H48" s="15">
        <v>0.70676184946200005</v>
      </c>
      <c r="I48" s="58">
        <f t="shared" si="0"/>
        <v>1.6302269818624215E-3</v>
      </c>
      <c r="J48" s="58">
        <f t="shared" si="1"/>
        <v>2.1858573666603777E-3</v>
      </c>
      <c r="K48" s="58">
        <f t="shared" si="2"/>
        <v>9.2267981205110066E-4</v>
      </c>
      <c r="L48" s="58">
        <f t="shared" si="3"/>
        <v>1.4783101968490566E-3</v>
      </c>
      <c r="M48" s="17">
        <f t="shared" si="4"/>
        <v>0</v>
      </c>
      <c r="N48" s="17">
        <f t="shared" si="5"/>
        <v>1272</v>
      </c>
      <c r="O48" s="59"/>
      <c r="P48" s="12" t="s">
        <v>158</v>
      </c>
      <c r="Q48" s="10">
        <v>1422</v>
      </c>
    </row>
    <row r="49" spans="1:17" ht="13.5" thickBot="1">
      <c r="A49" s="12" t="s">
        <v>154</v>
      </c>
      <c r="B49" s="10">
        <v>22</v>
      </c>
      <c r="C49" s="15">
        <v>42045.40625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58">
        <f t="shared" si="0"/>
        <v>0</v>
      </c>
      <c r="J49" s="58">
        <f t="shared" si="1"/>
        <v>0</v>
      </c>
      <c r="K49" s="58">
        <f t="shared" si="2"/>
        <v>0</v>
      </c>
      <c r="L49" s="58">
        <f t="shared" si="3"/>
        <v>0</v>
      </c>
      <c r="M49" s="17">
        <f t="shared" si="4"/>
        <v>0</v>
      </c>
      <c r="N49" s="17">
        <f t="shared" si="5"/>
        <v>1272</v>
      </c>
      <c r="O49" s="59"/>
      <c r="P49" s="12" t="s">
        <v>159</v>
      </c>
      <c r="Q49" s="10">
        <v>1422</v>
      </c>
    </row>
    <row r="50" spans="1:17" ht="13.5" thickBot="1">
      <c r="A50" s="12" t="s">
        <v>154</v>
      </c>
      <c r="B50" s="10">
        <v>23</v>
      </c>
      <c r="C50" s="15">
        <v>39262.625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58">
        <f t="shared" si="0"/>
        <v>0</v>
      </c>
      <c r="J50" s="58">
        <f t="shared" si="1"/>
        <v>0</v>
      </c>
      <c r="K50" s="58">
        <f t="shared" si="2"/>
        <v>0</v>
      </c>
      <c r="L50" s="58">
        <f t="shared" si="3"/>
        <v>0</v>
      </c>
      <c r="M50" s="17">
        <f t="shared" si="4"/>
        <v>0</v>
      </c>
      <c r="N50" s="17">
        <f t="shared" si="5"/>
        <v>1272</v>
      </c>
      <c r="O50" s="59"/>
      <c r="P50" s="12" t="s">
        <v>160</v>
      </c>
      <c r="Q50" s="10">
        <v>1422</v>
      </c>
    </row>
    <row r="51" spans="1:17" ht="13.5" thickBot="1">
      <c r="A51" s="12" t="s">
        <v>154</v>
      </c>
      <c r="B51" s="10">
        <v>24</v>
      </c>
      <c r="C51" s="15">
        <v>36072.72265625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58">
        <f t="shared" si="0"/>
        <v>0</v>
      </c>
      <c r="J51" s="58">
        <f t="shared" si="1"/>
        <v>0</v>
      </c>
      <c r="K51" s="58">
        <f t="shared" si="2"/>
        <v>0</v>
      </c>
      <c r="L51" s="58">
        <f t="shared" si="3"/>
        <v>0</v>
      </c>
      <c r="M51" s="17">
        <f t="shared" si="4"/>
        <v>0</v>
      </c>
      <c r="N51" s="17">
        <f t="shared" si="5"/>
        <v>1272</v>
      </c>
      <c r="O51" s="59"/>
      <c r="P51" s="12" t="s">
        <v>161</v>
      </c>
      <c r="Q51" s="10">
        <v>1422</v>
      </c>
    </row>
    <row r="52" spans="1:17" ht="13.5" thickBot="1">
      <c r="A52" s="12" t="s">
        <v>155</v>
      </c>
      <c r="B52" s="10">
        <v>1</v>
      </c>
      <c r="C52" s="15">
        <v>33728.32421875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58">
        <f t="shared" si="0"/>
        <v>0</v>
      </c>
      <c r="J52" s="58">
        <f t="shared" si="1"/>
        <v>0</v>
      </c>
      <c r="K52" s="58">
        <f t="shared" si="2"/>
        <v>0</v>
      </c>
      <c r="L52" s="58">
        <f t="shared" si="3"/>
        <v>0</v>
      </c>
      <c r="M52" s="17">
        <f t="shared" si="4"/>
        <v>0</v>
      </c>
      <c r="N52" s="17">
        <f t="shared" si="5"/>
        <v>1422</v>
      </c>
      <c r="O52" s="59"/>
      <c r="P52" s="12" t="s">
        <v>162</v>
      </c>
      <c r="Q52" s="10">
        <v>1422</v>
      </c>
    </row>
    <row r="53" spans="1:17" ht="13.5" thickBot="1">
      <c r="A53" s="12" t="s">
        <v>155</v>
      </c>
      <c r="B53" s="10">
        <v>2</v>
      </c>
      <c r="C53" s="15">
        <v>32273.076171875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58">
        <f t="shared" si="0"/>
        <v>0</v>
      </c>
      <c r="J53" s="58">
        <f t="shared" si="1"/>
        <v>0</v>
      </c>
      <c r="K53" s="58">
        <f t="shared" si="2"/>
        <v>0</v>
      </c>
      <c r="L53" s="58">
        <f t="shared" si="3"/>
        <v>0</v>
      </c>
      <c r="M53" s="17">
        <f t="shared" si="4"/>
        <v>0</v>
      </c>
      <c r="N53" s="17">
        <f t="shared" si="5"/>
        <v>1422</v>
      </c>
      <c r="O53" s="59"/>
      <c r="P53" s="12" t="s">
        <v>163</v>
      </c>
      <c r="Q53" s="10">
        <v>1422</v>
      </c>
    </row>
    <row r="54" spans="1:17" ht="13.5" thickBot="1">
      <c r="A54" s="12" t="s">
        <v>155</v>
      </c>
      <c r="B54" s="10">
        <v>3</v>
      </c>
      <c r="C54" s="15">
        <v>31271.3671875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58">
        <f t="shared" si="0"/>
        <v>0</v>
      </c>
      <c r="J54" s="58">
        <f t="shared" si="1"/>
        <v>0</v>
      </c>
      <c r="K54" s="58">
        <f t="shared" si="2"/>
        <v>0</v>
      </c>
      <c r="L54" s="58">
        <f t="shared" si="3"/>
        <v>0</v>
      </c>
      <c r="M54" s="17">
        <f t="shared" si="4"/>
        <v>0</v>
      </c>
      <c r="N54" s="17">
        <f t="shared" si="5"/>
        <v>1422</v>
      </c>
      <c r="O54" s="59"/>
      <c r="P54" s="12" t="s">
        <v>164</v>
      </c>
      <c r="Q54" s="10">
        <v>1422</v>
      </c>
    </row>
    <row r="55" spans="1:17" ht="13.5" thickBot="1">
      <c r="A55" s="12" t="s">
        <v>155</v>
      </c>
      <c r="B55" s="10">
        <v>4</v>
      </c>
      <c r="C55" s="15">
        <v>30852.296875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58">
        <f t="shared" si="0"/>
        <v>0</v>
      </c>
      <c r="J55" s="58">
        <f t="shared" si="1"/>
        <v>0</v>
      </c>
      <c r="K55" s="58">
        <f t="shared" si="2"/>
        <v>0</v>
      </c>
      <c r="L55" s="58">
        <f t="shared" si="3"/>
        <v>0</v>
      </c>
      <c r="M55" s="17">
        <f t="shared" si="4"/>
        <v>0</v>
      </c>
      <c r="N55" s="17">
        <f t="shared" si="5"/>
        <v>1422</v>
      </c>
      <c r="O55" s="59"/>
      <c r="P55" s="12" t="s">
        <v>165</v>
      </c>
      <c r="Q55" s="10">
        <v>1422</v>
      </c>
    </row>
    <row r="56" spans="1:17" ht="13.5" thickBot="1">
      <c r="A56" s="12" t="s">
        <v>155</v>
      </c>
      <c r="B56" s="10">
        <v>5</v>
      </c>
      <c r="C56" s="15">
        <v>31200.669921875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58">
        <f t="shared" si="0"/>
        <v>0</v>
      </c>
      <c r="J56" s="58">
        <f t="shared" si="1"/>
        <v>0</v>
      </c>
      <c r="K56" s="58">
        <f t="shared" si="2"/>
        <v>0</v>
      </c>
      <c r="L56" s="58">
        <f t="shared" si="3"/>
        <v>0</v>
      </c>
      <c r="M56" s="17">
        <f t="shared" si="4"/>
        <v>0</v>
      </c>
      <c r="N56" s="17">
        <f t="shared" si="5"/>
        <v>1422</v>
      </c>
      <c r="O56" s="59"/>
      <c r="P56" s="12" t="s">
        <v>166</v>
      </c>
      <c r="Q56" s="10">
        <v>1422</v>
      </c>
    </row>
    <row r="57" spans="1:17" ht="13.5" thickBot="1">
      <c r="A57" s="12" t="s">
        <v>155</v>
      </c>
      <c r="B57" s="10">
        <v>6</v>
      </c>
      <c r="C57" s="15">
        <v>32965.1640625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58">
        <f t="shared" si="0"/>
        <v>0</v>
      </c>
      <c r="J57" s="58">
        <f t="shared" si="1"/>
        <v>0</v>
      </c>
      <c r="K57" s="58">
        <f t="shared" si="2"/>
        <v>0</v>
      </c>
      <c r="L57" s="58">
        <f t="shared" si="3"/>
        <v>0</v>
      </c>
      <c r="M57" s="17">
        <f t="shared" si="4"/>
        <v>0</v>
      </c>
      <c r="N57" s="17">
        <f t="shared" si="5"/>
        <v>1422</v>
      </c>
      <c r="O57" s="59"/>
      <c r="P57" s="12" t="s">
        <v>167</v>
      </c>
      <c r="Q57" s="10">
        <v>1422</v>
      </c>
    </row>
    <row r="58" spans="1:17" ht="13.5" thickBot="1">
      <c r="A58" s="12" t="s">
        <v>155</v>
      </c>
      <c r="B58" s="10">
        <v>7</v>
      </c>
      <c r="C58" s="15">
        <v>36302.55859375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58">
        <f t="shared" si="0"/>
        <v>0</v>
      </c>
      <c r="J58" s="58">
        <f t="shared" si="1"/>
        <v>0</v>
      </c>
      <c r="K58" s="58">
        <f t="shared" si="2"/>
        <v>0</v>
      </c>
      <c r="L58" s="58">
        <f t="shared" si="3"/>
        <v>0</v>
      </c>
      <c r="M58" s="17">
        <f t="shared" si="4"/>
        <v>0</v>
      </c>
      <c r="N58" s="17">
        <f t="shared" si="5"/>
        <v>1422</v>
      </c>
      <c r="O58" s="59"/>
      <c r="P58" s="12" t="s">
        <v>168</v>
      </c>
      <c r="Q58" s="10">
        <v>1422</v>
      </c>
    </row>
    <row r="59" spans="1:17" ht="13.5" thickBot="1">
      <c r="A59" s="12" t="s">
        <v>155</v>
      </c>
      <c r="B59" s="10">
        <v>8</v>
      </c>
      <c r="C59" s="15">
        <v>37683.1484375</v>
      </c>
      <c r="D59" s="15">
        <v>20.5</v>
      </c>
      <c r="E59" s="15">
        <v>12.3</v>
      </c>
      <c r="F59" s="15">
        <v>5.1026287540739999</v>
      </c>
      <c r="G59" s="15">
        <v>5.1026287540739999</v>
      </c>
      <c r="H59" s="15">
        <v>0</v>
      </c>
      <c r="I59" s="58">
        <f t="shared" si="0"/>
        <v>1.082796852737412E-2</v>
      </c>
      <c r="J59" s="58">
        <f t="shared" si="1"/>
        <v>1.082796852737412E-2</v>
      </c>
      <c r="K59" s="58">
        <f t="shared" si="2"/>
        <v>5.0614425076835447E-3</v>
      </c>
      <c r="L59" s="58">
        <f t="shared" si="3"/>
        <v>5.0614425076835447E-3</v>
      </c>
      <c r="M59" s="17">
        <f t="shared" si="4"/>
        <v>1</v>
      </c>
      <c r="N59" s="17">
        <f t="shared" si="5"/>
        <v>1422</v>
      </c>
      <c r="O59" s="59"/>
      <c r="P59" s="12" t="s">
        <v>169</v>
      </c>
      <c r="Q59" s="10">
        <v>1422</v>
      </c>
    </row>
    <row r="60" spans="1:17" ht="13.5" thickBot="1">
      <c r="A60" s="12" t="s">
        <v>155</v>
      </c>
      <c r="B60" s="10">
        <v>9</v>
      </c>
      <c r="C60" s="15">
        <v>37831.43359375</v>
      </c>
      <c r="D60" s="15">
        <v>256.3</v>
      </c>
      <c r="E60" s="15">
        <v>249.9</v>
      </c>
      <c r="F60" s="15">
        <v>302.89160453176299</v>
      </c>
      <c r="G60" s="15">
        <v>302.89160453176299</v>
      </c>
      <c r="H60" s="15">
        <v>0</v>
      </c>
      <c r="I60" s="58">
        <f t="shared" si="0"/>
        <v>3.2764841442871298E-2</v>
      </c>
      <c r="J60" s="58">
        <f t="shared" si="1"/>
        <v>3.2764841442871298E-2</v>
      </c>
      <c r="K60" s="58">
        <f t="shared" si="2"/>
        <v>3.7265544677751748E-2</v>
      </c>
      <c r="L60" s="58">
        <f t="shared" si="3"/>
        <v>3.7265544677751748E-2</v>
      </c>
      <c r="M60" s="17">
        <f t="shared" si="4"/>
        <v>1</v>
      </c>
      <c r="N60" s="17">
        <f t="shared" si="5"/>
        <v>1422</v>
      </c>
      <c r="O60" s="59"/>
      <c r="P60" s="12" t="s">
        <v>170</v>
      </c>
      <c r="Q60" s="10">
        <v>1422</v>
      </c>
    </row>
    <row r="61" spans="1:17" ht="13.5" thickBot="1">
      <c r="A61" s="12" t="s">
        <v>155</v>
      </c>
      <c r="B61" s="10">
        <v>10</v>
      </c>
      <c r="C61" s="15">
        <v>39053.65625</v>
      </c>
      <c r="D61" s="15">
        <v>749.7</v>
      </c>
      <c r="E61" s="15">
        <v>744.7</v>
      </c>
      <c r="F61" s="15">
        <v>879.63396919909496</v>
      </c>
      <c r="G61" s="15">
        <v>898.42262686716299</v>
      </c>
      <c r="H61" s="15">
        <v>18.788657668067</v>
      </c>
      <c r="I61" s="58">
        <f t="shared" si="0"/>
        <v>0.10458693872514975</v>
      </c>
      <c r="J61" s="58">
        <f t="shared" si="1"/>
        <v>9.1374099296128636E-2</v>
      </c>
      <c r="K61" s="58">
        <f t="shared" si="2"/>
        <v>0.10810311312740011</v>
      </c>
      <c r="L61" s="58">
        <f t="shared" si="3"/>
        <v>9.4890273698378991E-2</v>
      </c>
      <c r="M61" s="17">
        <f t="shared" si="4"/>
        <v>1</v>
      </c>
      <c r="N61" s="17">
        <f t="shared" si="5"/>
        <v>1422</v>
      </c>
      <c r="O61" s="59"/>
      <c r="P61" s="12" t="s">
        <v>171</v>
      </c>
      <c r="Q61" s="10">
        <v>1422</v>
      </c>
    </row>
    <row r="62" spans="1:17" ht="13.5" thickBot="1">
      <c r="A62" s="12" t="s">
        <v>155</v>
      </c>
      <c r="B62" s="10">
        <v>11</v>
      </c>
      <c r="C62" s="15">
        <v>40295.890625</v>
      </c>
      <c r="D62" s="15">
        <v>976.8</v>
      </c>
      <c r="E62" s="15">
        <v>968.3</v>
      </c>
      <c r="F62" s="15">
        <v>880.29733761704495</v>
      </c>
      <c r="G62" s="15">
        <v>933.23601825170999</v>
      </c>
      <c r="H62" s="15">
        <v>52.938680634664003</v>
      </c>
      <c r="I62" s="58">
        <f t="shared" si="0"/>
        <v>3.0635711496687736E-2</v>
      </c>
      <c r="J62" s="58">
        <f t="shared" si="1"/>
        <v>6.7864038243990871E-2</v>
      </c>
      <c r="K62" s="58">
        <f t="shared" si="2"/>
        <v>2.4658215012862139E-2</v>
      </c>
      <c r="L62" s="58">
        <f t="shared" si="3"/>
        <v>6.1886541760165267E-2</v>
      </c>
      <c r="M62" s="17">
        <f t="shared" si="4"/>
        <v>1</v>
      </c>
      <c r="N62" s="17">
        <f t="shared" si="5"/>
        <v>1422</v>
      </c>
      <c r="O62" s="59"/>
      <c r="P62" s="12" t="s">
        <v>172</v>
      </c>
      <c r="Q62" s="10">
        <v>1422</v>
      </c>
    </row>
    <row r="63" spans="1:17" ht="13.5" thickBot="1">
      <c r="A63" s="12" t="s">
        <v>155</v>
      </c>
      <c r="B63" s="10">
        <v>12</v>
      </c>
      <c r="C63" s="15">
        <v>41667.3671875</v>
      </c>
      <c r="D63" s="15">
        <v>1054.5999999999999</v>
      </c>
      <c r="E63" s="15">
        <v>1046.8</v>
      </c>
      <c r="F63" s="15">
        <v>891.016177805133</v>
      </c>
      <c r="G63" s="15">
        <v>1005.84886610482</v>
      </c>
      <c r="H63" s="15">
        <v>114.832688299683</v>
      </c>
      <c r="I63" s="58">
        <f t="shared" si="0"/>
        <v>3.4283497816582222E-2</v>
      </c>
      <c r="J63" s="58">
        <f t="shared" si="1"/>
        <v>0.11503784964477279</v>
      </c>
      <c r="K63" s="58">
        <f t="shared" si="2"/>
        <v>2.8798265749071704E-2</v>
      </c>
      <c r="L63" s="58">
        <f t="shared" si="3"/>
        <v>0.10955261757726227</v>
      </c>
      <c r="M63" s="17">
        <f t="shared" si="4"/>
        <v>1</v>
      </c>
      <c r="N63" s="17">
        <f t="shared" si="5"/>
        <v>1422</v>
      </c>
      <c r="O63" s="59"/>
      <c r="P63" s="12" t="s">
        <v>173</v>
      </c>
      <c r="Q63" s="10">
        <v>1422</v>
      </c>
    </row>
    <row r="64" spans="1:17" ht="13.5" thickBot="1">
      <c r="A64" s="12" t="s">
        <v>155</v>
      </c>
      <c r="B64" s="10">
        <v>13</v>
      </c>
      <c r="C64" s="15">
        <v>42491.8671875</v>
      </c>
      <c r="D64" s="15">
        <v>1068.5</v>
      </c>
      <c r="E64" s="15">
        <v>1060.2</v>
      </c>
      <c r="F64" s="15">
        <v>950.80379601293203</v>
      </c>
      <c r="G64" s="15">
        <v>956.479540097979</v>
      </c>
      <c r="H64" s="15">
        <v>5.6757440850460004</v>
      </c>
      <c r="I64" s="58">
        <f t="shared" si="0"/>
        <v>7.8776694727159632E-2</v>
      </c>
      <c r="J64" s="58">
        <f t="shared" si="1"/>
        <v>8.2768075940272842E-2</v>
      </c>
      <c r="K64" s="58">
        <f t="shared" si="2"/>
        <v>7.2939845219424079E-2</v>
      </c>
      <c r="L64" s="58">
        <f t="shared" si="3"/>
        <v>7.6931226432537289E-2</v>
      </c>
      <c r="M64" s="17">
        <f t="shared" si="4"/>
        <v>1</v>
      </c>
      <c r="N64" s="17">
        <f t="shared" si="5"/>
        <v>1422</v>
      </c>
      <c r="O64" s="59"/>
      <c r="P64" s="12" t="s">
        <v>174</v>
      </c>
      <c r="Q64" s="10">
        <v>1422</v>
      </c>
    </row>
    <row r="65" spans="1:17" ht="13.5" thickBot="1">
      <c r="A65" s="12" t="s">
        <v>155</v>
      </c>
      <c r="B65" s="10">
        <v>14</v>
      </c>
      <c r="C65" s="15">
        <v>43411.01171875</v>
      </c>
      <c r="D65" s="15">
        <v>1120.7</v>
      </c>
      <c r="E65" s="15">
        <v>1112.0999999999999</v>
      </c>
      <c r="F65" s="15">
        <v>916.66286576509503</v>
      </c>
      <c r="G65" s="15">
        <v>1076.2647014904001</v>
      </c>
      <c r="H65" s="15">
        <v>159.60183572530801</v>
      </c>
      <c r="I65" s="58">
        <f t="shared" si="0"/>
        <v>3.1248451835161735E-2</v>
      </c>
      <c r="J65" s="58">
        <f t="shared" si="1"/>
        <v>0.14348602970105837</v>
      </c>
      <c r="K65" s="58">
        <f t="shared" si="2"/>
        <v>2.5200631863291034E-2</v>
      </c>
      <c r="L65" s="58">
        <f t="shared" si="3"/>
        <v>0.13743820972918769</v>
      </c>
      <c r="M65" s="17">
        <f t="shared" si="4"/>
        <v>1</v>
      </c>
      <c r="N65" s="17">
        <f t="shared" si="5"/>
        <v>1422</v>
      </c>
      <c r="O65" s="59"/>
      <c r="P65" s="12" t="s">
        <v>175</v>
      </c>
      <c r="Q65" s="10">
        <v>1422</v>
      </c>
    </row>
    <row r="66" spans="1:17" ht="13.5" thickBot="1">
      <c r="A66" s="12" t="s">
        <v>155</v>
      </c>
      <c r="B66" s="10">
        <v>15</v>
      </c>
      <c r="C66" s="15">
        <v>43757.109375</v>
      </c>
      <c r="D66" s="15">
        <v>1118.5</v>
      </c>
      <c r="E66" s="15">
        <v>1110.0999999999999</v>
      </c>
      <c r="F66" s="15">
        <v>913.522484345512</v>
      </c>
      <c r="G66" s="15">
        <v>1059.93556217074</v>
      </c>
      <c r="H66" s="15">
        <v>146.41307782523199</v>
      </c>
      <c r="I66" s="58">
        <f t="shared" si="0"/>
        <v>4.1184555435485222E-2</v>
      </c>
      <c r="J66" s="58">
        <f t="shared" si="1"/>
        <v>0.14414733871623628</v>
      </c>
      <c r="K66" s="58">
        <f t="shared" si="2"/>
        <v>3.5277382439704567E-2</v>
      </c>
      <c r="L66" s="58">
        <f t="shared" si="3"/>
        <v>0.13824016572045564</v>
      </c>
      <c r="M66" s="17">
        <f t="shared" si="4"/>
        <v>1</v>
      </c>
      <c r="N66" s="17">
        <f t="shared" si="5"/>
        <v>1422</v>
      </c>
      <c r="O66" s="59"/>
      <c r="P66" s="12" t="s">
        <v>176</v>
      </c>
      <c r="Q66" s="10">
        <v>1422</v>
      </c>
    </row>
    <row r="67" spans="1:17" ht="13.5" thickBot="1">
      <c r="A67" s="12" t="s">
        <v>155</v>
      </c>
      <c r="B67" s="10">
        <v>16</v>
      </c>
      <c r="C67" s="15">
        <v>43844.42578125</v>
      </c>
      <c r="D67" s="15">
        <v>1118</v>
      </c>
      <c r="E67" s="15">
        <v>1109.5999999999999</v>
      </c>
      <c r="F67" s="15">
        <v>741.54975403777405</v>
      </c>
      <c r="G67" s="15">
        <v>831.47043998277604</v>
      </c>
      <c r="H67" s="15">
        <v>89.920685945002006</v>
      </c>
      <c r="I67" s="58">
        <f t="shared" si="0"/>
        <v>0.20149758088412373</v>
      </c>
      <c r="J67" s="58">
        <f t="shared" si="1"/>
        <v>0.26473294371464551</v>
      </c>
      <c r="K67" s="58">
        <f t="shared" si="2"/>
        <v>0.19559040788834309</v>
      </c>
      <c r="L67" s="58">
        <f t="shared" si="3"/>
        <v>0.25882577071886487</v>
      </c>
      <c r="M67" s="17">
        <f t="shared" si="4"/>
        <v>1</v>
      </c>
      <c r="N67" s="17">
        <f t="shared" si="5"/>
        <v>1422</v>
      </c>
      <c r="O67" s="59"/>
      <c r="P67" s="12" t="s">
        <v>177</v>
      </c>
      <c r="Q67" s="10">
        <v>1422</v>
      </c>
    </row>
    <row r="68" spans="1:17" ht="13.5" thickBot="1">
      <c r="A68" s="12" t="s">
        <v>155</v>
      </c>
      <c r="B68" s="10">
        <v>17</v>
      </c>
      <c r="C68" s="15">
        <v>44040.3203125</v>
      </c>
      <c r="D68" s="15">
        <v>1110.8</v>
      </c>
      <c r="E68" s="15">
        <v>1102.8</v>
      </c>
      <c r="F68" s="15">
        <v>546.97289224443102</v>
      </c>
      <c r="G68" s="15">
        <v>658.96459407243503</v>
      </c>
      <c r="H68" s="15">
        <v>111.991701828004</v>
      </c>
      <c r="I68" s="58">
        <f t="shared" si="0"/>
        <v>0.31774641767058009</v>
      </c>
      <c r="J68" s="58">
        <f t="shared" si="1"/>
        <v>0.39650288871699646</v>
      </c>
      <c r="K68" s="58">
        <f t="shared" si="2"/>
        <v>0.31212053862697953</v>
      </c>
      <c r="L68" s="58">
        <f t="shared" si="3"/>
        <v>0.39087700967339589</v>
      </c>
      <c r="M68" s="17">
        <f t="shared" si="4"/>
        <v>1</v>
      </c>
      <c r="N68" s="17">
        <f t="shared" si="5"/>
        <v>1422</v>
      </c>
      <c r="O68" s="59"/>
      <c r="P68" s="12" t="s">
        <v>178</v>
      </c>
      <c r="Q68" s="10">
        <v>1422</v>
      </c>
    </row>
    <row r="69" spans="1:17" ht="13.5" thickBot="1">
      <c r="A69" s="12" t="s">
        <v>155</v>
      </c>
      <c r="B69" s="10">
        <v>18</v>
      </c>
      <c r="C69" s="15">
        <v>43680.60546875</v>
      </c>
      <c r="D69" s="15">
        <v>1086.2</v>
      </c>
      <c r="E69" s="15">
        <v>1077.9000000000001</v>
      </c>
      <c r="F69" s="15">
        <v>373.70395059377802</v>
      </c>
      <c r="G69" s="15">
        <v>568.47700575264298</v>
      </c>
      <c r="H69" s="15">
        <v>194.77305515886499</v>
      </c>
      <c r="I69" s="58">
        <f t="shared" ref="I69:I132" si="10">ABS(D69-G69)/N69</f>
        <v>0.36408086796579259</v>
      </c>
      <c r="J69" s="58">
        <f t="shared" ref="J69:J132" si="11">ABS(D69-F69)/N69</f>
        <v>0.50105207412533193</v>
      </c>
      <c r="K69" s="58">
        <f t="shared" ref="K69:K132" si="12">ABS(E69-G69)/N69</f>
        <v>0.35824401845805703</v>
      </c>
      <c r="L69" s="58">
        <f t="shared" ref="L69:L132" si="13">ABS(E69-F69)/N69</f>
        <v>0.49521522461759637</v>
      </c>
      <c r="M69" s="17">
        <f t="shared" ref="M69:M132" si="14">IF(F69&gt;5,1,0)</f>
        <v>1</v>
      </c>
      <c r="N69" s="17">
        <f t="shared" ref="N69:N132" si="15">INDEX($Q$43:$Q$72,MATCH(A69,$P$43:$P$72,0))</f>
        <v>1422</v>
      </c>
      <c r="O69" s="59"/>
      <c r="P69" s="12" t="s">
        <v>179</v>
      </c>
      <c r="Q69" s="10">
        <v>1422</v>
      </c>
    </row>
    <row r="70" spans="1:17" ht="13.5" thickBot="1">
      <c r="A70" s="12" t="s">
        <v>155</v>
      </c>
      <c r="B70" s="10">
        <v>19</v>
      </c>
      <c r="C70" s="15">
        <v>42827.96484375</v>
      </c>
      <c r="D70" s="15">
        <v>843.5</v>
      </c>
      <c r="E70" s="15">
        <v>835.8</v>
      </c>
      <c r="F70" s="15">
        <v>280.26354358062201</v>
      </c>
      <c r="G70" s="15">
        <v>417.52641927424497</v>
      </c>
      <c r="H70" s="15">
        <v>137.26287569362299</v>
      </c>
      <c r="I70" s="58">
        <f t="shared" si="10"/>
        <v>0.29955948011656469</v>
      </c>
      <c r="J70" s="58">
        <f t="shared" si="11"/>
        <v>0.39608752209520254</v>
      </c>
      <c r="K70" s="58">
        <f t="shared" si="12"/>
        <v>0.29414457153709916</v>
      </c>
      <c r="L70" s="58">
        <f t="shared" si="13"/>
        <v>0.39067261351573696</v>
      </c>
      <c r="M70" s="17">
        <f t="shared" si="14"/>
        <v>1</v>
      </c>
      <c r="N70" s="17">
        <f t="shared" si="15"/>
        <v>1422</v>
      </c>
      <c r="O70" s="59"/>
      <c r="P70" s="12" t="s">
        <v>180</v>
      </c>
      <c r="Q70" s="10">
        <v>1422</v>
      </c>
    </row>
    <row r="71" spans="1:17" ht="13.5" thickBot="1">
      <c r="A71" s="12" t="s">
        <v>155</v>
      </c>
      <c r="B71" s="10">
        <v>20</v>
      </c>
      <c r="C71" s="15">
        <v>42233.5546875</v>
      </c>
      <c r="D71" s="15">
        <v>158.69999999999999</v>
      </c>
      <c r="E71" s="15">
        <v>152.80000000000001</v>
      </c>
      <c r="F71" s="15">
        <v>65.400528073611</v>
      </c>
      <c r="G71" s="15">
        <v>166.63563337510899</v>
      </c>
      <c r="H71" s="15">
        <v>101.235105301498</v>
      </c>
      <c r="I71" s="58">
        <f t="shared" si="10"/>
        <v>5.5806141878403702E-3</v>
      </c>
      <c r="J71" s="58">
        <f t="shared" si="11"/>
        <v>6.5611442986208857E-2</v>
      </c>
      <c r="K71" s="58">
        <f t="shared" si="12"/>
        <v>9.7296999824957684E-3</v>
      </c>
      <c r="L71" s="58">
        <f t="shared" si="13"/>
        <v>6.1462357191553456E-2</v>
      </c>
      <c r="M71" s="17">
        <f t="shared" si="14"/>
        <v>1</v>
      </c>
      <c r="N71" s="17">
        <f t="shared" si="15"/>
        <v>1422</v>
      </c>
      <c r="O71" s="59"/>
      <c r="P71" s="12" t="s">
        <v>181</v>
      </c>
      <c r="Q71" s="10">
        <v>1422</v>
      </c>
    </row>
    <row r="72" spans="1:17" ht="13.5" thickBot="1">
      <c r="A72" s="12" t="s">
        <v>155</v>
      </c>
      <c r="B72" s="10">
        <v>21</v>
      </c>
      <c r="C72" s="15">
        <v>42662.26171875</v>
      </c>
      <c r="D72" s="15">
        <v>4.0999999999999996</v>
      </c>
      <c r="E72" s="15">
        <v>2.6</v>
      </c>
      <c r="F72" s="15">
        <v>1.3222264664479999</v>
      </c>
      <c r="G72" s="15">
        <v>22.701535607640999</v>
      </c>
      <c r="H72" s="15">
        <v>21.379309141192</v>
      </c>
      <c r="I72" s="58">
        <f t="shared" si="10"/>
        <v>1.3081248669227143E-2</v>
      </c>
      <c r="J72" s="58">
        <f t="shared" si="11"/>
        <v>1.9534272387848098E-3</v>
      </c>
      <c r="K72" s="58">
        <f t="shared" si="12"/>
        <v>1.4136100989902249E-2</v>
      </c>
      <c r="L72" s="58">
        <f t="shared" si="13"/>
        <v>8.9857491810970476E-4</v>
      </c>
      <c r="M72" s="17">
        <f t="shared" si="14"/>
        <v>0</v>
      </c>
      <c r="N72" s="17">
        <f t="shared" si="15"/>
        <v>1422</v>
      </c>
      <c r="O72" s="59"/>
      <c r="P72" s="12" t="s">
        <v>182</v>
      </c>
      <c r="Q72" s="10">
        <v>1422</v>
      </c>
    </row>
    <row r="73" spans="1:17" ht="13.5" thickBot="1">
      <c r="A73" s="12" t="s">
        <v>155</v>
      </c>
      <c r="B73" s="10">
        <v>22</v>
      </c>
      <c r="C73" s="15">
        <v>40954.40234375</v>
      </c>
      <c r="D73" s="15">
        <v>0</v>
      </c>
      <c r="E73" s="15">
        <v>0</v>
      </c>
      <c r="F73" s="15">
        <v>0</v>
      </c>
      <c r="G73" s="15">
        <v>0.99996948242100003</v>
      </c>
      <c r="H73" s="15">
        <v>0.99996948242100003</v>
      </c>
      <c r="I73" s="58">
        <f t="shared" si="10"/>
        <v>7.0321341942405067E-4</v>
      </c>
      <c r="J73" s="58">
        <f t="shared" si="11"/>
        <v>0</v>
      </c>
      <c r="K73" s="58">
        <f t="shared" si="12"/>
        <v>7.0321341942405067E-4</v>
      </c>
      <c r="L73" s="58">
        <f t="shared" si="13"/>
        <v>0</v>
      </c>
      <c r="M73" s="17">
        <f t="shared" si="14"/>
        <v>0</v>
      </c>
      <c r="N73" s="17">
        <f t="shared" si="15"/>
        <v>1422</v>
      </c>
      <c r="O73" s="59"/>
    </row>
    <row r="74" spans="1:17" ht="13.5" thickBot="1">
      <c r="A74" s="12" t="s">
        <v>155</v>
      </c>
      <c r="B74" s="10">
        <v>23</v>
      </c>
      <c r="C74" s="15">
        <v>37836.20703125</v>
      </c>
      <c r="D74" s="15">
        <v>0</v>
      </c>
      <c r="E74" s="15">
        <v>0</v>
      </c>
      <c r="F74" s="15">
        <v>0</v>
      </c>
      <c r="G74" s="15">
        <v>0.99996948242100003</v>
      </c>
      <c r="H74" s="15">
        <v>0.99996948242100003</v>
      </c>
      <c r="I74" s="58">
        <f t="shared" si="10"/>
        <v>7.0321341942405067E-4</v>
      </c>
      <c r="J74" s="58">
        <f t="shared" si="11"/>
        <v>0</v>
      </c>
      <c r="K74" s="58">
        <f t="shared" si="12"/>
        <v>7.0321341942405067E-4</v>
      </c>
      <c r="L74" s="58">
        <f t="shared" si="13"/>
        <v>0</v>
      </c>
      <c r="M74" s="17">
        <f t="shared" si="14"/>
        <v>0</v>
      </c>
      <c r="N74" s="17">
        <f t="shared" si="15"/>
        <v>1422</v>
      </c>
      <c r="O74" s="59"/>
    </row>
    <row r="75" spans="1:17" ht="13.5" thickBot="1">
      <c r="A75" s="12" t="s">
        <v>155</v>
      </c>
      <c r="B75" s="10">
        <v>24</v>
      </c>
      <c r="C75" s="15">
        <v>34395.06640625</v>
      </c>
      <c r="D75" s="15">
        <v>0</v>
      </c>
      <c r="E75" s="15">
        <v>0</v>
      </c>
      <c r="F75" s="15">
        <v>0</v>
      </c>
      <c r="G75" s="15">
        <v>0.99996948242100003</v>
      </c>
      <c r="H75" s="15">
        <v>0.99996948242100003</v>
      </c>
      <c r="I75" s="58">
        <f t="shared" si="10"/>
        <v>7.0321341942405067E-4</v>
      </c>
      <c r="J75" s="58">
        <f t="shared" si="11"/>
        <v>0</v>
      </c>
      <c r="K75" s="58">
        <f t="shared" si="12"/>
        <v>7.0321341942405067E-4</v>
      </c>
      <c r="L75" s="58">
        <f t="shared" si="13"/>
        <v>0</v>
      </c>
      <c r="M75" s="17">
        <f t="shared" si="14"/>
        <v>0</v>
      </c>
      <c r="N75" s="17">
        <f t="shared" si="15"/>
        <v>1422</v>
      </c>
      <c r="O75" s="59"/>
    </row>
    <row r="76" spans="1:17" ht="13.5" thickBot="1">
      <c r="A76" s="12" t="s">
        <v>156</v>
      </c>
      <c r="B76" s="10">
        <v>1</v>
      </c>
      <c r="C76" s="15">
        <v>31601.416015625</v>
      </c>
      <c r="D76" s="15">
        <v>0</v>
      </c>
      <c r="E76" s="15">
        <v>0</v>
      </c>
      <c r="F76" s="15">
        <v>0</v>
      </c>
      <c r="G76" s="15">
        <v>0.99996948242100003</v>
      </c>
      <c r="H76" s="15">
        <v>0.99996948242100003</v>
      </c>
      <c r="I76" s="58">
        <f t="shared" si="10"/>
        <v>7.0321341942405067E-4</v>
      </c>
      <c r="J76" s="58">
        <f t="shared" si="11"/>
        <v>0</v>
      </c>
      <c r="K76" s="58">
        <f t="shared" si="12"/>
        <v>7.0321341942405067E-4</v>
      </c>
      <c r="L76" s="58">
        <f t="shared" si="13"/>
        <v>0</v>
      </c>
      <c r="M76" s="17">
        <f t="shared" si="14"/>
        <v>0</v>
      </c>
      <c r="N76" s="17">
        <f t="shared" si="15"/>
        <v>1422</v>
      </c>
      <c r="O76" s="59"/>
    </row>
    <row r="77" spans="1:17" ht="13.5" thickBot="1">
      <c r="A77" s="12" t="s">
        <v>156</v>
      </c>
      <c r="B77" s="10">
        <v>2</v>
      </c>
      <c r="C77" s="15">
        <v>30129.484375</v>
      </c>
      <c r="D77" s="15">
        <v>0</v>
      </c>
      <c r="E77" s="15">
        <v>0</v>
      </c>
      <c r="F77" s="15">
        <v>0</v>
      </c>
      <c r="G77" s="15">
        <v>0.99996948242100003</v>
      </c>
      <c r="H77" s="15">
        <v>0.99996948242100003</v>
      </c>
      <c r="I77" s="58">
        <f t="shared" si="10"/>
        <v>7.0321341942405067E-4</v>
      </c>
      <c r="J77" s="58">
        <f t="shared" si="11"/>
        <v>0</v>
      </c>
      <c r="K77" s="58">
        <f t="shared" si="12"/>
        <v>7.0321341942405067E-4</v>
      </c>
      <c r="L77" s="58">
        <f t="shared" si="13"/>
        <v>0</v>
      </c>
      <c r="M77" s="17">
        <f t="shared" si="14"/>
        <v>0</v>
      </c>
      <c r="N77" s="17">
        <f t="shared" si="15"/>
        <v>1422</v>
      </c>
      <c r="O77" s="59"/>
    </row>
    <row r="78" spans="1:17" ht="13.5" thickBot="1">
      <c r="A78" s="12" t="s">
        <v>156</v>
      </c>
      <c r="B78" s="10">
        <v>3</v>
      </c>
      <c r="C78" s="15">
        <v>29203.32421875</v>
      </c>
      <c r="D78" s="15">
        <v>0</v>
      </c>
      <c r="E78" s="15">
        <v>0</v>
      </c>
      <c r="F78" s="15">
        <v>0</v>
      </c>
      <c r="G78" s="15">
        <v>0.75886572943700004</v>
      </c>
      <c r="H78" s="15">
        <v>0.75886572943700004</v>
      </c>
      <c r="I78" s="58">
        <f t="shared" si="10"/>
        <v>5.3366085051828409E-4</v>
      </c>
      <c r="J78" s="58">
        <f t="shared" si="11"/>
        <v>0</v>
      </c>
      <c r="K78" s="58">
        <f t="shared" si="12"/>
        <v>5.3366085051828409E-4</v>
      </c>
      <c r="L78" s="58">
        <f t="shared" si="13"/>
        <v>0</v>
      </c>
      <c r="M78" s="17">
        <f t="shared" si="14"/>
        <v>0</v>
      </c>
      <c r="N78" s="17">
        <f t="shared" si="15"/>
        <v>1422</v>
      </c>
      <c r="O78" s="59"/>
    </row>
    <row r="79" spans="1:17" ht="13.5" thickBot="1">
      <c r="A79" s="12" t="s">
        <v>156</v>
      </c>
      <c r="B79" s="10">
        <v>4</v>
      </c>
      <c r="C79" s="15">
        <v>28855.146484375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58">
        <f t="shared" si="10"/>
        <v>0</v>
      </c>
      <c r="J79" s="58">
        <f t="shared" si="11"/>
        <v>0</v>
      </c>
      <c r="K79" s="58">
        <f t="shared" si="12"/>
        <v>0</v>
      </c>
      <c r="L79" s="58">
        <f t="shared" si="13"/>
        <v>0</v>
      </c>
      <c r="M79" s="17">
        <f t="shared" si="14"/>
        <v>0</v>
      </c>
      <c r="N79" s="17">
        <f t="shared" si="15"/>
        <v>1422</v>
      </c>
      <c r="O79" s="59"/>
    </row>
    <row r="80" spans="1:17" ht="13.5" thickBot="1">
      <c r="A80" s="12" t="s">
        <v>156</v>
      </c>
      <c r="B80" s="10">
        <v>5</v>
      </c>
      <c r="C80" s="15">
        <v>29257.671875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58">
        <f t="shared" si="10"/>
        <v>0</v>
      </c>
      <c r="J80" s="58">
        <f t="shared" si="11"/>
        <v>0</v>
      </c>
      <c r="K80" s="58">
        <f t="shared" si="12"/>
        <v>0</v>
      </c>
      <c r="L80" s="58">
        <f t="shared" si="13"/>
        <v>0</v>
      </c>
      <c r="M80" s="17">
        <f t="shared" si="14"/>
        <v>0</v>
      </c>
      <c r="N80" s="17">
        <f t="shared" si="15"/>
        <v>1422</v>
      </c>
      <c r="O80" s="59"/>
    </row>
    <row r="81" spans="1:15" ht="13.5" thickBot="1">
      <c r="A81" s="12" t="s">
        <v>156</v>
      </c>
      <c r="B81" s="10">
        <v>6</v>
      </c>
      <c r="C81" s="15">
        <v>31353.27734375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58">
        <f t="shared" si="10"/>
        <v>0</v>
      </c>
      <c r="J81" s="58">
        <f t="shared" si="11"/>
        <v>0</v>
      </c>
      <c r="K81" s="58">
        <f t="shared" si="12"/>
        <v>0</v>
      </c>
      <c r="L81" s="58">
        <f t="shared" si="13"/>
        <v>0</v>
      </c>
      <c r="M81" s="17">
        <f t="shared" si="14"/>
        <v>0</v>
      </c>
      <c r="N81" s="17">
        <f t="shared" si="15"/>
        <v>1422</v>
      </c>
      <c r="O81" s="59"/>
    </row>
    <row r="82" spans="1:15" ht="13.5" thickBot="1">
      <c r="A82" s="12" t="s">
        <v>156</v>
      </c>
      <c r="B82" s="10">
        <v>7</v>
      </c>
      <c r="C82" s="15">
        <v>35211.46875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58">
        <f t="shared" si="10"/>
        <v>0</v>
      </c>
      <c r="J82" s="58">
        <f t="shared" si="11"/>
        <v>0</v>
      </c>
      <c r="K82" s="58">
        <f t="shared" si="12"/>
        <v>0</v>
      </c>
      <c r="L82" s="58">
        <f t="shared" si="13"/>
        <v>0</v>
      </c>
      <c r="M82" s="17">
        <f t="shared" si="14"/>
        <v>0</v>
      </c>
      <c r="N82" s="17">
        <f t="shared" si="15"/>
        <v>1422</v>
      </c>
      <c r="O82" s="59"/>
    </row>
    <row r="83" spans="1:15" ht="13.5" thickBot="1">
      <c r="A83" s="12" t="s">
        <v>156</v>
      </c>
      <c r="B83" s="10">
        <v>8</v>
      </c>
      <c r="C83" s="15">
        <v>36900.99609375</v>
      </c>
      <c r="D83" s="15">
        <v>26.1</v>
      </c>
      <c r="E83" s="15">
        <v>168.2</v>
      </c>
      <c r="F83" s="15">
        <v>10.332289645052001</v>
      </c>
      <c r="G83" s="15">
        <v>10.332289645052001</v>
      </c>
      <c r="H83" s="15">
        <v>0</v>
      </c>
      <c r="I83" s="58">
        <f t="shared" si="10"/>
        <v>1.1088403906433193E-2</v>
      </c>
      <c r="J83" s="58">
        <f t="shared" si="11"/>
        <v>1.1088403906433193E-2</v>
      </c>
      <c r="K83" s="58">
        <f t="shared" si="12"/>
        <v>0.11101808041838816</v>
      </c>
      <c r="L83" s="58">
        <f t="shared" si="13"/>
        <v>0.11101808041838816</v>
      </c>
      <c r="M83" s="17">
        <f t="shared" si="14"/>
        <v>1</v>
      </c>
      <c r="N83" s="17">
        <f t="shared" si="15"/>
        <v>1422</v>
      </c>
      <c r="O83" s="59"/>
    </row>
    <row r="84" spans="1:15" ht="13.5" thickBot="1">
      <c r="A84" s="12" t="s">
        <v>156</v>
      </c>
      <c r="B84" s="10">
        <v>9</v>
      </c>
      <c r="C84" s="15">
        <v>36615.6796875</v>
      </c>
      <c r="D84" s="15">
        <v>340.9</v>
      </c>
      <c r="E84" s="15">
        <v>488.9</v>
      </c>
      <c r="F84" s="15">
        <v>344.20336853187899</v>
      </c>
      <c r="G84" s="15">
        <v>344.20336853187899</v>
      </c>
      <c r="H84" s="15">
        <v>0</v>
      </c>
      <c r="I84" s="58">
        <f t="shared" si="10"/>
        <v>2.3230439745984643E-3</v>
      </c>
      <c r="J84" s="58">
        <f t="shared" si="11"/>
        <v>2.3230439745984643E-3</v>
      </c>
      <c r="K84" s="58">
        <f t="shared" si="12"/>
        <v>0.10175571833201194</v>
      </c>
      <c r="L84" s="58">
        <f t="shared" si="13"/>
        <v>0.10175571833201194</v>
      </c>
      <c r="M84" s="17">
        <f t="shared" si="14"/>
        <v>1</v>
      </c>
      <c r="N84" s="17">
        <f t="shared" si="15"/>
        <v>1422</v>
      </c>
      <c r="O84" s="59"/>
    </row>
    <row r="85" spans="1:15" ht="13.5" thickBot="1">
      <c r="A85" s="12" t="s">
        <v>156</v>
      </c>
      <c r="B85" s="10">
        <v>10</v>
      </c>
      <c r="C85" s="15">
        <v>36462.43359375</v>
      </c>
      <c r="D85" s="15">
        <v>823.2</v>
      </c>
      <c r="E85" s="15">
        <v>965.9</v>
      </c>
      <c r="F85" s="15">
        <v>902.32478287922004</v>
      </c>
      <c r="G85" s="15">
        <v>937.84904125014896</v>
      </c>
      <c r="H85" s="15">
        <v>35.524258370928997</v>
      </c>
      <c r="I85" s="58">
        <f t="shared" si="10"/>
        <v>8.0625204817263652E-2</v>
      </c>
      <c r="J85" s="58">
        <f t="shared" si="11"/>
        <v>5.5643307228706043E-2</v>
      </c>
      <c r="K85" s="58">
        <f t="shared" si="12"/>
        <v>1.9726412622961337E-2</v>
      </c>
      <c r="L85" s="58">
        <f t="shared" si="13"/>
        <v>4.4708310211518942E-2</v>
      </c>
      <c r="M85" s="17">
        <f t="shared" si="14"/>
        <v>1</v>
      </c>
      <c r="N85" s="17">
        <f t="shared" si="15"/>
        <v>1422</v>
      </c>
      <c r="O85" s="59"/>
    </row>
    <row r="86" spans="1:15" ht="13.5" thickBot="1">
      <c r="A86" s="12" t="s">
        <v>156</v>
      </c>
      <c r="B86" s="10">
        <v>11</v>
      </c>
      <c r="C86" s="15">
        <v>36426.19140625</v>
      </c>
      <c r="D86" s="15">
        <v>974.9</v>
      </c>
      <c r="E86" s="15">
        <v>1116.5999999999999</v>
      </c>
      <c r="F86" s="15">
        <v>988.37258607359195</v>
      </c>
      <c r="G86" s="15">
        <v>1052.58803254843</v>
      </c>
      <c r="H86" s="15">
        <v>64.215446474833001</v>
      </c>
      <c r="I86" s="58">
        <f t="shared" si="10"/>
        <v>5.4632934281596338E-2</v>
      </c>
      <c r="J86" s="58">
        <f t="shared" si="11"/>
        <v>9.474392456815731E-3</v>
      </c>
      <c r="K86" s="58">
        <f t="shared" si="12"/>
        <v>4.5015448278178584E-2</v>
      </c>
      <c r="L86" s="58">
        <f t="shared" si="13"/>
        <v>9.0173990102959192E-2</v>
      </c>
      <c r="M86" s="17">
        <f t="shared" si="14"/>
        <v>1</v>
      </c>
      <c r="N86" s="17">
        <f t="shared" si="15"/>
        <v>1422</v>
      </c>
      <c r="O86" s="59"/>
    </row>
    <row r="87" spans="1:15" ht="13.5" thickBot="1">
      <c r="A87" s="12" t="s">
        <v>156</v>
      </c>
      <c r="B87" s="10">
        <v>12</v>
      </c>
      <c r="C87" s="15">
        <v>36109.90625</v>
      </c>
      <c r="D87" s="15">
        <v>1032</v>
      </c>
      <c r="E87" s="15">
        <v>1174.2</v>
      </c>
      <c r="F87" s="15">
        <v>1054.7330802706999</v>
      </c>
      <c r="G87" s="15">
        <v>1133.7799397203701</v>
      </c>
      <c r="H87" s="15">
        <v>79.046859449661</v>
      </c>
      <c r="I87" s="58">
        <f t="shared" si="10"/>
        <v>7.1575203741469806E-2</v>
      </c>
      <c r="J87" s="58">
        <f t="shared" si="11"/>
        <v>1.5986694986427519E-2</v>
      </c>
      <c r="K87" s="58">
        <f t="shared" si="12"/>
        <v>2.8424796258530224E-2</v>
      </c>
      <c r="L87" s="58">
        <f t="shared" si="13"/>
        <v>8.4013305013572515E-2</v>
      </c>
      <c r="M87" s="17">
        <f t="shared" si="14"/>
        <v>1</v>
      </c>
      <c r="N87" s="17">
        <f t="shared" si="15"/>
        <v>1422</v>
      </c>
      <c r="O87" s="59"/>
    </row>
    <row r="88" spans="1:15" ht="13.5" thickBot="1">
      <c r="A88" s="12" t="s">
        <v>156</v>
      </c>
      <c r="B88" s="10">
        <v>13</v>
      </c>
      <c r="C88" s="15">
        <v>35763.94921875</v>
      </c>
      <c r="D88" s="15">
        <v>1034.8</v>
      </c>
      <c r="E88" s="15">
        <v>1176.5</v>
      </c>
      <c r="F88" s="15">
        <v>1004.85632368778</v>
      </c>
      <c r="G88" s="15">
        <v>1058.0980785588699</v>
      </c>
      <c r="H88" s="15">
        <v>53.241754871093001</v>
      </c>
      <c r="I88" s="58">
        <f t="shared" si="10"/>
        <v>1.6384021490063273E-2</v>
      </c>
      <c r="J88" s="58">
        <f t="shared" si="11"/>
        <v>2.1057437631659608E-2</v>
      </c>
      <c r="K88" s="58">
        <f t="shared" si="12"/>
        <v>8.3264361069711718E-2</v>
      </c>
      <c r="L88" s="58">
        <f t="shared" si="13"/>
        <v>0.12070582019143461</v>
      </c>
      <c r="M88" s="17">
        <f t="shared" si="14"/>
        <v>1</v>
      </c>
      <c r="N88" s="17">
        <f t="shared" si="15"/>
        <v>1422</v>
      </c>
      <c r="O88" s="59"/>
    </row>
    <row r="89" spans="1:15" ht="13.5" thickBot="1">
      <c r="A89" s="12" t="s">
        <v>156</v>
      </c>
      <c r="B89" s="10">
        <v>14</v>
      </c>
      <c r="C89" s="15">
        <v>35643.28125</v>
      </c>
      <c r="D89" s="15">
        <v>1086.5999999999999</v>
      </c>
      <c r="E89" s="15">
        <v>1228.2</v>
      </c>
      <c r="F89" s="15">
        <v>1035.18139736579</v>
      </c>
      <c r="G89" s="15">
        <v>1084.4486624010699</v>
      </c>
      <c r="H89" s="15">
        <v>49.267265035278001</v>
      </c>
      <c r="I89" s="58">
        <f t="shared" si="10"/>
        <v>1.5128956391912891E-3</v>
      </c>
      <c r="J89" s="58">
        <f t="shared" si="11"/>
        <v>3.6159354876378301E-2</v>
      </c>
      <c r="K89" s="58">
        <f t="shared" si="12"/>
        <v>0.10109095471092135</v>
      </c>
      <c r="L89" s="58">
        <f t="shared" si="13"/>
        <v>0.13573741394810834</v>
      </c>
      <c r="M89" s="17">
        <f t="shared" si="14"/>
        <v>1</v>
      </c>
      <c r="N89" s="17">
        <f t="shared" si="15"/>
        <v>1422</v>
      </c>
      <c r="O89" s="59"/>
    </row>
    <row r="90" spans="1:15" ht="13.5" thickBot="1">
      <c r="A90" s="12" t="s">
        <v>156</v>
      </c>
      <c r="B90" s="10">
        <v>15</v>
      </c>
      <c r="C90" s="15">
        <v>35600.2421875</v>
      </c>
      <c r="D90" s="15">
        <v>1096.4000000000001</v>
      </c>
      <c r="E90" s="15">
        <v>1238</v>
      </c>
      <c r="F90" s="15">
        <v>1079.2809807270801</v>
      </c>
      <c r="G90" s="15">
        <v>1145.37301756437</v>
      </c>
      <c r="H90" s="15">
        <v>66.092036837289001</v>
      </c>
      <c r="I90" s="58">
        <f t="shared" si="10"/>
        <v>3.443953415215887E-2</v>
      </c>
      <c r="J90" s="58">
        <f t="shared" si="11"/>
        <v>1.2038691471814356E-2</v>
      </c>
      <c r="K90" s="58">
        <f t="shared" si="12"/>
        <v>6.513852491957102E-2</v>
      </c>
      <c r="L90" s="58">
        <f t="shared" si="13"/>
        <v>0.11161675054354425</v>
      </c>
      <c r="M90" s="17">
        <f t="shared" si="14"/>
        <v>1</v>
      </c>
      <c r="N90" s="17">
        <f t="shared" si="15"/>
        <v>1422</v>
      </c>
      <c r="O90" s="59"/>
    </row>
    <row r="91" spans="1:15" ht="13.5" thickBot="1">
      <c r="A91" s="12" t="s">
        <v>156</v>
      </c>
      <c r="B91" s="10">
        <v>16</v>
      </c>
      <c r="C91" s="15">
        <v>35634.26171875</v>
      </c>
      <c r="D91" s="15">
        <v>1081.3</v>
      </c>
      <c r="E91" s="15">
        <v>1223</v>
      </c>
      <c r="F91" s="15">
        <v>1070.4732917271001</v>
      </c>
      <c r="G91" s="15">
        <v>1149.3562435661399</v>
      </c>
      <c r="H91" s="15">
        <v>78.882951839035996</v>
      </c>
      <c r="I91" s="58">
        <f t="shared" si="10"/>
        <v>4.7859524308115318E-2</v>
      </c>
      <c r="J91" s="58">
        <f t="shared" si="11"/>
        <v>7.6137188979605135E-3</v>
      </c>
      <c r="K91" s="58">
        <f t="shared" si="12"/>
        <v>5.1788858251659679E-2</v>
      </c>
      <c r="L91" s="58">
        <f t="shared" si="13"/>
        <v>0.10726210145773551</v>
      </c>
      <c r="M91" s="17">
        <f t="shared" si="14"/>
        <v>1</v>
      </c>
      <c r="N91" s="17">
        <f t="shared" si="15"/>
        <v>1422</v>
      </c>
      <c r="O91" s="59"/>
    </row>
    <row r="92" spans="1:15" ht="13.5" thickBot="1">
      <c r="A92" s="12" t="s">
        <v>156</v>
      </c>
      <c r="B92" s="10">
        <v>17</v>
      </c>
      <c r="C92" s="15">
        <v>36023.65625</v>
      </c>
      <c r="D92" s="15">
        <v>1132.7</v>
      </c>
      <c r="E92" s="15">
        <v>1274.7</v>
      </c>
      <c r="F92" s="15">
        <v>1066.3890870298401</v>
      </c>
      <c r="G92" s="15">
        <v>1141.2371239198601</v>
      </c>
      <c r="H92" s="15">
        <v>74.848036890013006</v>
      </c>
      <c r="I92" s="58">
        <f t="shared" si="10"/>
        <v>6.0036033191702186E-3</v>
      </c>
      <c r="J92" s="58">
        <f t="shared" si="11"/>
        <v>4.6632146955105459E-2</v>
      </c>
      <c r="K92" s="58">
        <f t="shared" si="12"/>
        <v>9.3855749704739769E-2</v>
      </c>
      <c r="L92" s="58">
        <f t="shared" si="13"/>
        <v>0.14649149997901545</v>
      </c>
      <c r="M92" s="17">
        <f t="shared" si="14"/>
        <v>1</v>
      </c>
      <c r="N92" s="17">
        <f t="shared" si="15"/>
        <v>1422</v>
      </c>
      <c r="O92" s="59"/>
    </row>
    <row r="93" spans="1:15" ht="13.5" thickBot="1">
      <c r="A93" s="12" t="s">
        <v>156</v>
      </c>
      <c r="B93" s="10">
        <v>18</v>
      </c>
      <c r="C93" s="15">
        <v>36220.62890625</v>
      </c>
      <c r="D93" s="15">
        <v>1107.0999999999999</v>
      </c>
      <c r="E93" s="15">
        <v>1248.9000000000001</v>
      </c>
      <c r="F93" s="15">
        <v>1047.34050977676</v>
      </c>
      <c r="G93" s="15">
        <v>1101.55898977331</v>
      </c>
      <c r="H93" s="15">
        <v>54.218479996554997</v>
      </c>
      <c r="I93" s="58">
        <f t="shared" si="10"/>
        <v>3.8966316643388732E-3</v>
      </c>
      <c r="J93" s="58">
        <f t="shared" si="11"/>
        <v>4.2024957962897284E-2</v>
      </c>
      <c r="K93" s="58">
        <f t="shared" si="12"/>
        <v>0.10361533771215897</v>
      </c>
      <c r="L93" s="58">
        <f t="shared" si="13"/>
        <v>0.14174366401071739</v>
      </c>
      <c r="M93" s="17">
        <f t="shared" si="14"/>
        <v>1</v>
      </c>
      <c r="N93" s="17">
        <f t="shared" si="15"/>
        <v>1422</v>
      </c>
      <c r="O93" s="59"/>
    </row>
    <row r="94" spans="1:15" ht="13.5" thickBot="1">
      <c r="A94" s="12" t="s">
        <v>156</v>
      </c>
      <c r="B94" s="10">
        <v>19</v>
      </c>
      <c r="C94" s="15">
        <v>36204.625</v>
      </c>
      <c r="D94" s="15">
        <v>845.4</v>
      </c>
      <c r="E94" s="15">
        <v>988</v>
      </c>
      <c r="F94" s="15">
        <v>811.63888556366999</v>
      </c>
      <c r="G94" s="15">
        <v>838.95597178803496</v>
      </c>
      <c r="H94" s="15">
        <v>27.317086224364999</v>
      </c>
      <c r="I94" s="58">
        <f t="shared" si="10"/>
        <v>4.5316654092581003E-3</v>
      </c>
      <c r="J94" s="58">
        <f t="shared" si="11"/>
        <v>2.3741993274493663E-2</v>
      </c>
      <c r="K94" s="58">
        <f t="shared" si="12"/>
        <v>0.10481295936143814</v>
      </c>
      <c r="L94" s="58">
        <f t="shared" si="13"/>
        <v>0.1240232872266737</v>
      </c>
      <c r="M94" s="17">
        <f t="shared" si="14"/>
        <v>1</v>
      </c>
      <c r="N94" s="17">
        <f t="shared" si="15"/>
        <v>1422</v>
      </c>
      <c r="O94" s="59"/>
    </row>
    <row r="95" spans="1:15" ht="13.5" thickBot="1">
      <c r="A95" s="12" t="s">
        <v>156</v>
      </c>
      <c r="B95" s="10">
        <v>20</v>
      </c>
      <c r="C95" s="15">
        <v>36308.71875</v>
      </c>
      <c r="D95" s="15">
        <v>152.19999999999999</v>
      </c>
      <c r="E95" s="15">
        <v>296.7</v>
      </c>
      <c r="F95" s="15">
        <v>198.51723143617201</v>
      </c>
      <c r="G95" s="15">
        <v>199.72999263093399</v>
      </c>
      <c r="H95" s="15">
        <v>1.212761194761</v>
      </c>
      <c r="I95" s="58">
        <f t="shared" si="10"/>
        <v>3.3424748685607596E-2</v>
      </c>
      <c r="J95" s="58">
        <f t="shared" si="11"/>
        <v>3.257189271179467E-2</v>
      </c>
      <c r="K95" s="58">
        <f t="shared" si="12"/>
        <v>6.8192691539427558E-2</v>
      </c>
      <c r="L95" s="58">
        <f t="shared" si="13"/>
        <v>6.9045547513240491E-2</v>
      </c>
      <c r="M95" s="17">
        <f t="shared" si="14"/>
        <v>1</v>
      </c>
      <c r="N95" s="17">
        <f t="shared" si="15"/>
        <v>1422</v>
      </c>
      <c r="O95" s="59"/>
    </row>
    <row r="96" spans="1:15" ht="13.5" thickBot="1">
      <c r="A96" s="12" t="s">
        <v>156</v>
      </c>
      <c r="B96" s="10">
        <v>21</v>
      </c>
      <c r="C96" s="15">
        <v>37621.62109375</v>
      </c>
      <c r="D96" s="15">
        <v>3.8</v>
      </c>
      <c r="E96" s="15">
        <v>3</v>
      </c>
      <c r="F96" s="15">
        <v>1.460193705175</v>
      </c>
      <c r="G96" s="15">
        <v>2.7601539607980001</v>
      </c>
      <c r="H96" s="15">
        <v>1.299960255622</v>
      </c>
      <c r="I96" s="58">
        <f t="shared" si="10"/>
        <v>7.3125600506469737E-4</v>
      </c>
      <c r="J96" s="58">
        <f t="shared" si="11"/>
        <v>1.6454334000175807E-3</v>
      </c>
      <c r="K96" s="58">
        <f t="shared" si="12"/>
        <v>1.6866810070464126E-4</v>
      </c>
      <c r="L96" s="58">
        <f t="shared" si="13"/>
        <v>1.0828454956575246E-3</v>
      </c>
      <c r="M96" s="17">
        <f t="shared" si="14"/>
        <v>0</v>
      </c>
      <c r="N96" s="17">
        <f t="shared" si="15"/>
        <v>1422</v>
      </c>
      <c r="O96" s="59"/>
    </row>
    <row r="97" spans="1:15" ht="13.5" thickBot="1">
      <c r="A97" s="12" t="s">
        <v>156</v>
      </c>
      <c r="B97" s="10">
        <v>22</v>
      </c>
      <c r="C97" s="15">
        <v>36941.4453125</v>
      </c>
      <c r="D97" s="15">
        <v>0</v>
      </c>
      <c r="E97" s="15">
        <v>0</v>
      </c>
      <c r="F97" s="15">
        <v>0</v>
      </c>
      <c r="G97" s="15">
        <v>1.016857799953</v>
      </c>
      <c r="H97" s="15">
        <v>1.016857799953</v>
      </c>
      <c r="I97" s="58">
        <f t="shared" si="10"/>
        <v>7.1508987338466941E-4</v>
      </c>
      <c r="J97" s="58">
        <f t="shared" si="11"/>
        <v>0</v>
      </c>
      <c r="K97" s="58">
        <f t="shared" si="12"/>
        <v>7.1508987338466941E-4</v>
      </c>
      <c r="L97" s="58">
        <f t="shared" si="13"/>
        <v>0</v>
      </c>
      <c r="M97" s="17">
        <f t="shared" si="14"/>
        <v>0</v>
      </c>
      <c r="N97" s="17">
        <f t="shared" si="15"/>
        <v>1422</v>
      </c>
      <c r="O97" s="59"/>
    </row>
    <row r="98" spans="1:15" ht="13.5" thickBot="1">
      <c r="A98" s="12" t="s">
        <v>156</v>
      </c>
      <c r="B98" s="10">
        <v>23</v>
      </c>
      <c r="C98" s="15">
        <v>34634.59765625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58">
        <f t="shared" si="10"/>
        <v>0</v>
      </c>
      <c r="J98" s="58">
        <f t="shared" si="11"/>
        <v>0</v>
      </c>
      <c r="K98" s="58">
        <f t="shared" si="12"/>
        <v>0</v>
      </c>
      <c r="L98" s="58">
        <f t="shared" si="13"/>
        <v>0</v>
      </c>
      <c r="M98" s="17">
        <f t="shared" si="14"/>
        <v>0</v>
      </c>
      <c r="N98" s="17">
        <f t="shared" si="15"/>
        <v>1422</v>
      </c>
      <c r="O98" s="59"/>
    </row>
    <row r="99" spans="1:15" ht="13.5" thickBot="1">
      <c r="A99" s="12" t="s">
        <v>156</v>
      </c>
      <c r="B99" s="10">
        <v>24</v>
      </c>
      <c r="C99" s="15">
        <v>32014.18359375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58">
        <f t="shared" si="10"/>
        <v>0</v>
      </c>
      <c r="J99" s="58">
        <f t="shared" si="11"/>
        <v>0</v>
      </c>
      <c r="K99" s="58">
        <f t="shared" si="12"/>
        <v>0</v>
      </c>
      <c r="L99" s="58">
        <f t="shared" si="13"/>
        <v>0</v>
      </c>
      <c r="M99" s="17">
        <f t="shared" si="14"/>
        <v>0</v>
      </c>
      <c r="N99" s="17">
        <f t="shared" si="15"/>
        <v>1422</v>
      </c>
      <c r="O99" s="59"/>
    </row>
    <row r="100" spans="1:15" ht="13.5" thickBot="1">
      <c r="A100" s="12" t="s">
        <v>157</v>
      </c>
      <c r="B100" s="10">
        <v>1</v>
      </c>
      <c r="C100" s="15">
        <v>30219.59375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58">
        <f t="shared" si="10"/>
        <v>0</v>
      </c>
      <c r="J100" s="58">
        <f t="shared" si="11"/>
        <v>0</v>
      </c>
      <c r="K100" s="58">
        <f t="shared" si="12"/>
        <v>0</v>
      </c>
      <c r="L100" s="58">
        <f t="shared" si="13"/>
        <v>0</v>
      </c>
      <c r="M100" s="17">
        <f t="shared" si="14"/>
        <v>0</v>
      </c>
      <c r="N100" s="17">
        <f t="shared" si="15"/>
        <v>1422</v>
      </c>
      <c r="O100" s="59"/>
    </row>
    <row r="101" spans="1:15" ht="13.5" thickBot="1">
      <c r="A101" s="12" t="s">
        <v>157</v>
      </c>
      <c r="B101" s="10">
        <v>2</v>
      </c>
      <c r="C101" s="15">
        <v>29323.76953125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58">
        <f t="shared" si="10"/>
        <v>0</v>
      </c>
      <c r="J101" s="58">
        <f t="shared" si="11"/>
        <v>0</v>
      </c>
      <c r="K101" s="58">
        <f t="shared" si="12"/>
        <v>0</v>
      </c>
      <c r="L101" s="58">
        <f t="shared" si="13"/>
        <v>0</v>
      </c>
      <c r="M101" s="17">
        <f t="shared" si="14"/>
        <v>0</v>
      </c>
      <c r="N101" s="17">
        <f t="shared" si="15"/>
        <v>1422</v>
      </c>
      <c r="O101" s="59"/>
    </row>
    <row r="102" spans="1:15" ht="13.5" thickBot="1">
      <c r="A102" s="12" t="s">
        <v>157</v>
      </c>
      <c r="B102" s="10">
        <v>3</v>
      </c>
      <c r="C102" s="15">
        <v>28813.98046875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58">
        <f t="shared" si="10"/>
        <v>0</v>
      </c>
      <c r="J102" s="58">
        <f t="shared" si="11"/>
        <v>0</v>
      </c>
      <c r="K102" s="58">
        <f t="shared" si="12"/>
        <v>0</v>
      </c>
      <c r="L102" s="58">
        <f t="shared" si="13"/>
        <v>0</v>
      </c>
      <c r="M102" s="17">
        <f t="shared" si="14"/>
        <v>0</v>
      </c>
      <c r="N102" s="17">
        <f t="shared" si="15"/>
        <v>1422</v>
      </c>
      <c r="O102" s="59"/>
    </row>
    <row r="103" spans="1:15" ht="13.5" thickBot="1">
      <c r="A103" s="12" t="s">
        <v>157</v>
      </c>
      <c r="B103" s="10">
        <v>4</v>
      </c>
      <c r="C103" s="15">
        <v>28851.80078125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58">
        <f t="shared" si="10"/>
        <v>0</v>
      </c>
      <c r="J103" s="58">
        <f t="shared" si="11"/>
        <v>0</v>
      </c>
      <c r="K103" s="58">
        <f t="shared" si="12"/>
        <v>0</v>
      </c>
      <c r="L103" s="58">
        <f t="shared" si="13"/>
        <v>0</v>
      </c>
      <c r="M103" s="17">
        <f t="shared" si="14"/>
        <v>0</v>
      </c>
      <c r="N103" s="17">
        <f t="shared" si="15"/>
        <v>1422</v>
      </c>
      <c r="O103" s="59"/>
    </row>
    <row r="104" spans="1:15" ht="13.5" thickBot="1">
      <c r="A104" s="12" t="s">
        <v>157</v>
      </c>
      <c r="B104" s="10">
        <v>5</v>
      </c>
      <c r="C104" s="15">
        <v>29451.76171875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58">
        <f t="shared" si="10"/>
        <v>0</v>
      </c>
      <c r="J104" s="58">
        <f t="shared" si="11"/>
        <v>0</v>
      </c>
      <c r="K104" s="58">
        <f t="shared" si="12"/>
        <v>0</v>
      </c>
      <c r="L104" s="58">
        <f t="shared" si="13"/>
        <v>0</v>
      </c>
      <c r="M104" s="17">
        <f t="shared" si="14"/>
        <v>0</v>
      </c>
      <c r="N104" s="17">
        <f t="shared" si="15"/>
        <v>1422</v>
      </c>
      <c r="O104" s="59"/>
    </row>
    <row r="105" spans="1:15" ht="13.5" thickBot="1">
      <c r="A105" s="12" t="s">
        <v>157</v>
      </c>
      <c r="B105" s="10">
        <v>6</v>
      </c>
      <c r="C105" s="15">
        <v>31419.990234375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58">
        <f t="shared" si="10"/>
        <v>0</v>
      </c>
      <c r="J105" s="58">
        <f t="shared" si="11"/>
        <v>0</v>
      </c>
      <c r="K105" s="58">
        <f t="shared" si="12"/>
        <v>0</v>
      </c>
      <c r="L105" s="58">
        <f t="shared" si="13"/>
        <v>0</v>
      </c>
      <c r="M105" s="17">
        <f t="shared" si="14"/>
        <v>0</v>
      </c>
      <c r="N105" s="17">
        <f t="shared" si="15"/>
        <v>1422</v>
      </c>
      <c r="O105" s="59"/>
    </row>
    <row r="106" spans="1:15" ht="13.5" thickBot="1">
      <c r="A106" s="12" t="s">
        <v>157</v>
      </c>
      <c r="B106" s="10">
        <v>7</v>
      </c>
      <c r="C106" s="15">
        <v>35051.84375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58">
        <f t="shared" si="10"/>
        <v>0</v>
      </c>
      <c r="J106" s="58">
        <f t="shared" si="11"/>
        <v>0</v>
      </c>
      <c r="K106" s="58">
        <f t="shared" si="12"/>
        <v>0</v>
      </c>
      <c r="L106" s="58">
        <f t="shared" si="13"/>
        <v>0</v>
      </c>
      <c r="M106" s="17">
        <f t="shared" si="14"/>
        <v>0</v>
      </c>
      <c r="N106" s="17">
        <f t="shared" si="15"/>
        <v>1422</v>
      </c>
      <c r="O106" s="59"/>
    </row>
    <row r="107" spans="1:15" ht="13.5" thickBot="1">
      <c r="A107" s="12" t="s">
        <v>157</v>
      </c>
      <c r="B107" s="10">
        <v>8</v>
      </c>
      <c r="C107" s="15">
        <v>36465.91015625</v>
      </c>
      <c r="D107" s="15">
        <v>26.7</v>
      </c>
      <c r="E107" s="15">
        <v>18.5</v>
      </c>
      <c r="F107" s="15">
        <v>8.4274605752660001</v>
      </c>
      <c r="G107" s="15">
        <v>8.4340159308799993</v>
      </c>
      <c r="H107" s="15">
        <v>6.5553556130000003E-3</v>
      </c>
      <c r="I107" s="58">
        <f t="shared" si="10"/>
        <v>1.2845277123150494E-2</v>
      </c>
      <c r="J107" s="58">
        <f t="shared" si="11"/>
        <v>1.284988707787201E-2</v>
      </c>
      <c r="K107" s="58">
        <f t="shared" si="12"/>
        <v>7.0787511034599163E-3</v>
      </c>
      <c r="L107" s="58">
        <f t="shared" si="13"/>
        <v>7.0833610581814343E-3</v>
      </c>
      <c r="M107" s="17">
        <f t="shared" si="14"/>
        <v>1</v>
      </c>
      <c r="N107" s="17">
        <f t="shared" si="15"/>
        <v>1422</v>
      </c>
      <c r="O107" s="59"/>
    </row>
    <row r="108" spans="1:15" ht="13.5" thickBot="1">
      <c r="A108" s="12" t="s">
        <v>157</v>
      </c>
      <c r="B108" s="10">
        <v>9</v>
      </c>
      <c r="C108" s="15">
        <v>36201.85546875</v>
      </c>
      <c r="D108" s="15">
        <v>292.89999999999998</v>
      </c>
      <c r="E108" s="15">
        <v>273.8</v>
      </c>
      <c r="F108" s="15">
        <v>321.15317349930598</v>
      </c>
      <c r="G108" s="15">
        <v>322.53513130121797</v>
      </c>
      <c r="H108" s="15">
        <v>1.3819578019109999</v>
      </c>
      <c r="I108" s="58">
        <f t="shared" si="10"/>
        <v>2.0840458017734174E-2</v>
      </c>
      <c r="J108" s="58">
        <f t="shared" si="11"/>
        <v>1.9868617088119551E-2</v>
      </c>
      <c r="K108" s="58">
        <f t="shared" si="12"/>
        <v>3.4272244234330493E-2</v>
      </c>
      <c r="L108" s="58">
        <f t="shared" si="13"/>
        <v>3.330040330471587E-2</v>
      </c>
      <c r="M108" s="17">
        <f t="shared" si="14"/>
        <v>1</v>
      </c>
      <c r="N108" s="17">
        <f t="shared" si="15"/>
        <v>1422</v>
      </c>
      <c r="O108" s="59"/>
    </row>
    <row r="109" spans="1:15" ht="13.5" thickBot="1">
      <c r="A109" s="12" t="s">
        <v>157</v>
      </c>
      <c r="B109" s="10">
        <v>10</v>
      </c>
      <c r="C109" s="15">
        <v>36518.44140625</v>
      </c>
      <c r="D109" s="15">
        <v>770.9</v>
      </c>
      <c r="E109" s="15">
        <v>749</v>
      </c>
      <c r="F109" s="15">
        <v>853.98946358441401</v>
      </c>
      <c r="G109" s="15">
        <v>894.134637683763</v>
      </c>
      <c r="H109" s="15">
        <v>40.145174099348999</v>
      </c>
      <c r="I109" s="58">
        <f t="shared" si="10"/>
        <v>8.6662895698848816E-2</v>
      </c>
      <c r="J109" s="58">
        <f t="shared" si="11"/>
        <v>5.8431408990445875E-2</v>
      </c>
      <c r="K109" s="58">
        <f t="shared" si="12"/>
        <v>0.10206373958070535</v>
      </c>
      <c r="L109" s="58">
        <f t="shared" si="13"/>
        <v>7.3832252872302398E-2</v>
      </c>
      <c r="M109" s="17">
        <f t="shared" si="14"/>
        <v>1</v>
      </c>
      <c r="N109" s="17">
        <f t="shared" si="15"/>
        <v>1422</v>
      </c>
      <c r="O109" s="59"/>
    </row>
    <row r="110" spans="1:15" ht="13.5" thickBot="1">
      <c r="A110" s="12" t="s">
        <v>157</v>
      </c>
      <c r="B110" s="10">
        <v>11</v>
      </c>
      <c r="C110" s="15">
        <v>36946.97265625</v>
      </c>
      <c r="D110" s="15">
        <v>1029.9000000000001</v>
      </c>
      <c r="E110" s="15">
        <v>1006.8</v>
      </c>
      <c r="F110" s="15">
        <v>940.39818666948099</v>
      </c>
      <c r="G110" s="15">
        <v>1006.60721262428</v>
      </c>
      <c r="H110" s="15">
        <v>66.209025954802001</v>
      </c>
      <c r="I110" s="58">
        <f t="shared" si="10"/>
        <v>1.638030054551342E-2</v>
      </c>
      <c r="J110" s="58">
        <f t="shared" si="11"/>
        <v>6.2940796997552104E-2</v>
      </c>
      <c r="K110" s="58">
        <f t="shared" si="12"/>
        <v>1.355748071166983E-4</v>
      </c>
      <c r="L110" s="58">
        <f t="shared" si="13"/>
        <v>4.669607125915539E-2</v>
      </c>
      <c r="M110" s="17">
        <f t="shared" si="14"/>
        <v>1</v>
      </c>
      <c r="N110" s="17">
        <f t="shared" si="15"/>
        <v>1422</v>
      </c>
      <c r="O110" s="59"/>
    </row>
    <row r="111" spans="1:15" ht="13.5" thickBot="1">
      <c r="A111" s="12" t="s">
        <v>157</v>
      </c>
      <c r="B111" s="10">
        <v>12</v>
      </c>
      <c r="C111" s="15">
        <v>37052.87109375</v>
      </c>
      <c r="D111" s="15">
        <v>1078.5999999999999</v>
      </c>
      <c r="E111" s="15">
        <v>1056</v>
      </c>
      <c r="F111" s="15">
        <v>978.08771570293504</v>
      </c>
      <c r="G111" s="15">
        <v>1064.6610746076401</v>
      </c>
      <c r="H111" s="15">
        <v>86.573358904702005</v>
      </c>
      <c r="I111" s="58">
        <f t="shared" si="10"/>
        <v>9.8023385318985971E-3</v>
      </c>
      <c r="J111" s="58">
        <f t="shared" si="11"/>
        <v>7.0683744231409898E-2</v>
      </c>
      <c r="K111" s="58">
        <f t="shared" si="12"/>
        <v>6.0907697662729273E-3</v>
      </c>
      <c r="L111" s="58">
        <f t="shared" si="13"/>
        <v>5.4790635933238366E-2</v>
      </c>
      <c r="M111" s="17">
        <f t="shared" si="14"/>
        <v>1</v>
      </c>
      <c r="N111" s="17">
        <f t="shared" si="15"/>
        <v>1422</v>
      </c>
      <c r="O111" s="59"/>
    </row>
    <row r="112" spans="1:15" ht="13.5" thickBot="1">
      <c r="A112" s="12" t="s">
        <v>157</v>
      </c>
      <c r="B112" s="10">
        <v>13</v>
      </c>
      <c r="C112" s="15">
        <v>37147.4609375</v>
      </c>
      <c r="D112" s="15">
        <v>1110.5</v>
      </c>
      <c r="E112" s="15">
        <v>1087.5</v>
      </c>
      <c r="F112" s="15">
        <v>1026.68290091892</v>
      </c>
      <c r="G112" s="15">
        <v>1128.2857615963601</v>
      </c>
      <c r="H112" s="15">
        <v>101.602860677441</v>
      </c>
      <c r="I112" s="58">
        <f t="shared" si="10"/>
        <v>1.250756792992974E-2</v>
      </c>
      <c r="J112" s="58">
        <f t="shared" si="11"/>
        <v>5.8943107651954964E-2</v>
      </c>
      <c r="K112" s="58">
        <f t="shared" si="12"/>
        <v>2.8681970180281357E-2</v>
      </c>
      <c r="L112" s="58">
        <f t="shared" si="13"/>
        <v>4.2768705401603345E-2</v>
      </c>
      <c r="M112" s="17">
        <f t="shared" si="14"/>
        <v>1</v>
      </c>
      <c r="N112" s="17">
        <f t="shared" si="15"/>
        <v>1422</v>
      </c>
      <c r="O112" s="59"/>
    </row>
    <row r="113" spans="1:15" ht="13.5" thickBot="1">
      <c r="A113" s="12" t="s">
        <v>157</v>
      </c>
      <c r="B113" s="10">
        <v>14</v>
      </c>
      <c r="C113" s="15">
        <v>37529.54296875</v>
      </c>
      <c r="D113" s="15">
        <v>1099.0999999999999</v>
      </c>
      <c r="E113" s="15">
        <v>1075.9000000000001</v>
      </c>
      <c r="F113" s="15">
        <v>1038.68590806574</v>
      </c>
      <c r="G113" s="15">
        <v>1141.6105261702</v>
      </c>
      <c r="H113" s="15">
        <v>102.924618104465</v>
      </c>
      <c r="I113" s="58">
        <f t="shared" si="10"/>
        <v>2.9894884789170278E-2</v>
      </c>
      <c r="J113" s="58">
        <f t="shared" si="11"/>
        <v>4.2485296718888808E-2</v>
      </c>
      <c r="K113" s="58">
        <f t="shared" si="12"/>
        <v>4.6209934015611784E-2</v>
      </c>
      <c r="L113" s="58">
        <f t="shared" si="13"/>
        <v>2.6170247492447306E-2</v>
      </c>
      <c r="M113" s="17">
        <f t="shared" si="14"/>
        <v>1</v>
      </c>
      <c r="N113" s="17">
        <f t="shared" si="15"/>
        <v>1422</v>
      </c>
      <c r="O113" s="59"/>
    </row>
    <row r="114" spans="1:15" ht="13.5" thickBot="1">
      <c r="A114" s="12" t="s">
        <v>157</v>
      </c>
      <c r="B114" s="10">
        <v>15</v>
      </c>
      <c r="C114" s="15">
        <v>37837.5390625</v>
      </c>
      <c r="D114" s="15">
        <v>1104.7</v>
      </c>
      <c r="E114" s="15">
        <v>1081.5999999999999</v>
      </c>
      <c r="F114" s="15">
        <v>997.27265649248295</v>
      </c>
      <c r="G114" s="15">
        <v>1119.1950605074601</v>
      </c>
      <c r="H114" s="15">
        <v>121.922404014973</v>
      </c>
      <c r="I114" s="58">
        <f t="shared" si="10"/>
        <v>1.0193432143080196E-2</v>
      </c>
      <c r="J114" s="58">
        <f t="shared" si="11"/>
        <v>7.5546655068577426E-2</v>
      </c>
      <c r="K114" s="58">
        <f t="shared" si="12"/>
        <v>2.6438157881476916E-2</v>
      </c>
      <c r="L114" s="58">
        <f t="shared" si="13"/>
        <v>5.9301929330180699E-2</v>
      </c>
      <c r="M114" s="17">
        <f t="shared" si="14"/>
        <v>1</v>
      </c>
      <c r="N114" s="17">
        <f t="shared" si="15"/>
        <v>1422</v>
      </c>
      <c r="O114" s="59"/>
    </row>
    <row r="115" spans="1:15" ht="13.5" thickBot="1">
      <c r="A115" s="12" t="s">
        <v>157</v>
      </c>
      <c r="B115" s="10">
        <v>16</v>
      </c>
      <c r="C115" s="15">
        <v>38036.11328125</v>
      </c>
      <c r="D115" s="15">
        <v>1083.2</v>
      </c>
      <c r="E115" s="15">
        <v>1060.0999999999999</v>
      </c>
      <c r="F115" s="15">
        <v>1022.2817973</v>
      </c>
      <c r="G115" s="15">
        <v>1128.18313430329</v>
      </c>
      <c r="H115" s="15">
        <v>105.901337003289</v>
      </c>
      <c r="I115" s="58">
        <f t="shared" si="10"/>
        <v>3.1633709074043559E-2</v>
      </c>
      <c r="J115" s="58">
        <f t="shared" si="11"/>
        <v>4.2839804992967689E-2</v>
      </c>
      <c r="K115" s="58">
        <f t="shared" si="12"/>
        <v>4.7878434812440279E-2</v>
      </c>
      <c r="L115" s="58">
        <f t="shared" si="13"/>
        <v>2.6595079254570966E-2</v>
      </c>
      <c r="M115" s="17">
        <f t="shared" si="14"/>
        <v>1</v>
      </c>
      <c r="N115" s="17">
        <f t="shared" si="15"/>
        <v>1422</v>
      </c>
      <c r="O115" s="59"/>
    </row>
    <row r="116" spans="1:15" ht="13.5" thickBot="1">
      <c r="A116" s="12" t="s">
        <v>157</v>
      </c>
      <c r="B116" s="10">
        <v>17</v>
      </c>
      <c r="C116" s="15">
        <v>38583.79296875</v>
      </c>
      <c r="D116" s="15">
        <v>1055.0999999999999</v>
      </c>
      <c r="E116" s="15">
        <v>1032.4000000000001</v>
      </c>
      <c r="F116" s="15">
        <v>983.97604438009898</v>
      </c>
      <c r="G116" s="15">
        <v>1078.19625528962</v>
      </c>
      <c r="H116" s="15">
        <v>94.220210909520006</v>
      </c>
      <c r="I116" s="58">
        <f t="shared" si="10"/>
        <v>1.6242092327440297E-2</v>
      </c>
      <c r="J116" s="58">
        <f t="shared" si="11"/>
        <v>5.0016846427497132E-2</v>
      </c>
      <c r="K116" s="58">
        <f t="shared" si="12"/>
        <v>3.2205524113656764E-2</v>
      </c>
      <c r="L116" s="58">
        <f t="shared" si="13"/>
        <v>3.4053414641280665E-2</v>
      </c>
      <c r="M116" s="17">
        <f t="shared" si="14"/>
        <v>1</v>
      </c>
      <c r="N116" s="17">
        <f t="shared" si="15"/>
        <v>1422</v>
      </c>
      <c r="O116" s="59"/>
    </row>
    <row r="117" spans="1:15" ht="13.5" thickBot="1">
      <c r="A117" s="12" t="s">
        <v>157</v>
      </c>
      <c r="B117" s="10">
        <v>18</v>
      </c>
      <c r="C117" s="15">
        <v>38679.62890625</v>
      </c>
      <c r="D117" s="15">
        <v>1011.4</v>
      </c>
      <c r="E117" s="15">
        <v>988.4</v>
      </c>
      <c r="F117" s="15">
        <v>790.35338515938395</v>
      </c>
      <c r="G117" s="15">
        <v>858.90487070607298</v>
      </c>
      <c r="H117" s="15">
        <v>68.551485546687999</v>
      </c>
      <c r="I117" s="58">
        <f t="shared" si="10"/>
        <v>0.10723989401823276</v>
      </c>
      <c r="J117" s="58">
        <f t="shared" si="11"/>
        <v>0.15544768976133336</v>
      </c>
      <c r="K117" s="58">
        <f t="shared" si="12"/>
        <v>9.1065491767881146E-2</v>
      </c>
      <c r="L117" s="58">
        <f t="shared" si="13"/>
        <v>0.13927328751098172</v>
      </c>
      <c r="M117" s="17">
        <f t="shared" si="14"/>
        <v>1</v>
      </c>
      <c r="N117" s="17">
        <f t="shared" si="15"/>
        <v>1422</v>
      </c>
      <c r="O117" s="59"/>
    </row>
    <row r="118" spans="1:15" ht="13.5" thickBot="1">
      <c r="A118" s="12" t="s">
        <v>157</v>
      </c>
      <c r="B118" s="10">
        <v>19</v>
      </c>
      <c r="C118" s="15">
        <v>38582.56640625</v>
      </c>
      <c r="D118" s="15">
        <v>737.6</v>
      </c>
      <c r="E118" s="15">
        <v>715.4</v>
      </c>
      <c r="F118" s="15">
        <v>435.37484484837302</v>
      </c>
      <c r="G118" s="15">
        <v>444.92502267704202</v>
      </c>
      <c r="H118" s="15">
        <v>9.5501778286689998</v>
      </c>
      <c r="I118" s="58">
        <f t="shared" si="10"/>
        <v>0.2058192526884374</v>
      </c>
      <c r="J118" s="58">
        <f t="shared" si="11"/>
        <v>0.21253527085205837</v>
      </c>
      <c r="K118" s="58">
        <f t="shared" si="12"/>
        <v>0.19020743834244583</v>
      </c>
      <c r="L118" s="58">
        <f t="shared" si="13"/>
        <v>0.19692345650606677</v>
      </c>
      <c r="M118" s="17">
        <f t="shared" si="14"/>
        <v>1</v>
      </c>
      <c r="N118" s="17">
        <f t="shared" si="15"/>
        <v>1422</v>
      </c>
      <c r="O118" s="59"/>
    </row>
    <row r="119" spans="1:15" ht="13.5" thickBot="1">
      <c r="A119" s="12" t="s">
        <v>157</v>
      </c>
      <c r="B119" s="10">
        <v>20</v>
      </c>
      <c r="C119" s="15">
        <v>38728.72265625</v>
      </c>
      <c r="D119" s="15">
        <v>128.69999999999999</v>
      </c>
      <c r="E119" s="15">
        <v>105.5</v>
      </c>
      <c r="F119" s="15">
        <v>72.495966523890004</v>
      </c>
      <c r="G119" s="15">
        <v>74.144668760675998</v>
      </c>
      <c r="H119" s="15">
        <v>1.648702236786</v>
      </c>
      <c r="I119" s="58">
        <f t="shared" si="10"/>
        <v>3.8365211841999994E-2</v>
      </c>
      <c r="J119" s="58">
        <f t="shared" si="11"/>
        <v>3.9524636762383956E-2</v>
      </c>
      <c r="K119" s="58">
        <f t="shared" si="12"/>
        <v>2.205016261555837E-2</v>
      </c>
      <c r="L119" s="58">
        <f t="shared" si="13"/>
        <v>2.3209587535942332E-2</v>
      </c>
      <c r="M119" s="17">
        <f t="shared" si="14"/>
        <v>1</v>
      </c>
      <c r="N119" s="17">
        <f t="shared" si="15"/>
        <v>1422</v>
      </c>
      <c r="O119" s="59"/>
    </row>
    <row r="120" spans="1:15" ht="13.5" thickBot="1">
      <c r="A120" s="12" t="s">
        <v>157</v>
      </c>
      <c r="B120" s="10">
        <v>21</v>
      </c>
      <c r="C120" s="15">
        <v>39944.7109375</v>
      </c>
      <c r="D120" s="15">
        <v>4.5</v>
      </c>
      <c r="E120" s="15">
        <v>3.4</v>
      </c>
      <c r="F120" s="15">
        <v>0.30671592516099999</v>
      </c>
      <c r="G120" s="15">
        <v>0.39054810157600001</v>
      </c>
      <c r="H120" s="15">
        <v>8.3832176415000001E-2</v>
      </c>
      <c r="I120" s="58">
        <f t="shared" si="10"/>
        <v>2.8899099145035163E-3</v>
      </c>
      <c r="J120" s="58">
        <f t="shared" si="11"/>
        <v>2.948863625062588E-3</v>
      </c>
      <c r="K120" s="58">
        <f t="shared" si="12"/>
        <v>2.1163515460084388E-3</v>
      </c>
      <c r="L120" s="58">
        <f t="shared" si="13"/>
        <v>2.1753052565675105E-3</v>
      </c>
      <c r="M120" s="17">
        <f t="shared" si="14"/>
        <v>0</v>
      </c>
      <c r="N120" s="17">
        <f t="shared" si="15"/>
        <v>1422</v>
      </c>
      <c r="O120" s="59"/>
    </row>
    <row r="121" spans="1:15" ht="13.5" thickBot="1">
      <c r="A121" s="12" t="s">
        <v>157</v>
      </c>
      <c r="B121" s="10">
        <v>22</v>
      </c>
      <c r="C121" s="15">
        <v>39078.65625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58">
        <f t="shared" si="10"/>
        <v>0</v>
      </c>
      <c r="J121" s="58">
        <f t="shared" si="11"/>
        <v>0</v>
      </c>
      <c r="K121" s="58">
        <f t="shared" si="12"/>
        <v>0</v>
      </c>
      <c r="L121" s="58">
        <f t="shared" si="13"/>
        <v>0</v>
      </c>
      <c r="M121" s="17">
        <f t="shared" si="14"/>
        <v>0</v>
      </c>
      <c r="N121" s="17">
        <f t="shared" si="15"/>
        <v>1422</v>
      </c>
      <c r="O121" s="59"/>
    </row>
    <row r="122" spans="1:15" ht="13.5" thickBot="1">
      <c r="A122" s="12" t="s">
        <v>157</v>
      </c>
      <c r="B122" s="10">
        <v>23</v>
      </c>
      <c r="C122" s="15">
        <v>36899.86328125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58">
        <f t="shared" si="10"/>
        <v>0</v>
      </c>
      <c r="J122" s="58">
        <f t="shared" si="11"/>
        <v>0</v>
      </c>
      <c r="K122" s="58">
        <f t="shared" si="12"/>
        <v>0</v>
      </c>
      <c r="L122" s="58">
        <f t="shared" si="13"/>
        <v>0</v>
      </c>
      <c r="M122" s="17">
        <f t="shared" si="14"/>
        <v>0</v>
      </c>
      <c r="N122" s="17">
        <f t="shared" si="15"/>
        <v>1422</v>
      </c>
      <c r="O122" s="59"/>
    </row>
    <row r="123" spans="1:15" ht="13.5" thickBot="1">
      <c r="A123" s="12" t="s">
        <v>157</v>
      </c>
      <c r="B123" s="10">
        <v>24</v>
      </c>
      <c r="C123" s="15">
        <v>34042.1484375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58">
        <f t="shared" si="10"/>
        <v>0</v>
      </c>
      <c r="J123" s="58">
        <f t="shared" si="11"/>
        <v>0</v>
      </c>
      <c r="K123" s="58">
        <f t="shared" si="12"/>
        <v>0</v>
      </c>
      <c r="L123" s="58">
        <f t="shared" si="13"/>
        <v>0</v>
      </c>
      <c r="M123" s="17">
        <f t="shared" si="14"/>
        <v>0</v>
      </c>
      <c r="N123" s="17">
        <f t="shared" si="15"/>
        <v>1422</v>
      </c>
      <c r="O123" s="59"/>
    </row>
    <row r="124" spans="1:15" ht="13.5" thickBot="1">
      <c r="A124" s="12" t="s">
        <v>158</v>
      </c>
      <c r="B124" s="10">
        <v>1</v>
      </c>
      <c r="C124" s="15">
        <v>32017.029296875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58">
        <f t="shared" si="10"/>
        <v>0</v>
      </c>
      <c r="J124" s="58">
        <f t="shared" si="11"/>
        <v>0</v>
      </c>
      <c r="K124" s="58">
        <f t="shared" si="12"/>
        <v>0</v>
      </c>
      <c r="L124" s="58">
        <f t="shared" si="13"/>
        <v>0</v>
      </c>
      <c r="M124" s="17">
        <f t="shared" si="14"/>
        <v>0</v>
      </c>
      <c r="N124" s="17">
        <f t="shared" si="15"/>
        <v>1422</v>
      </c>
      <c r="O124" s="59"/>
    </row>
    <row r="125" spans="1:15" ht="13.5" thickBot="1">
      <c r="A125" s="12" t="s">
        <v>158</v>
      </c>
      <c r="B125" s="10">
        <v>2</v>
      </c>
      <c r="C125" s="15">
        <v>30816.322265625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58">
        <f t="shared" si="10"/>
        <v>0</v>
      </c>
      <c r="J125" s="58">
        <f t="shared" si="11"/>
        <v>0</v>
      </c>
      <c r="K125" s="58">
        <f t="shared" si="12"/>
        <v>0</v>
      </c>
      <c r="L125" s="58">
        <f t="shared" si="13"/>
        <v>0</v>
      </c>
      <c r="M125" s="17">
        <f t="shared" si="14"/>
        <v>0</v>
      </c>
      <c r="N125" s="17">
        <f t="shared" si="15"/>
        <v>1422</v>
      </c>
      <c r="O125" s="59"/>
    </row>
    <row r="126" spans="1:15" ht="13.5" thickBot="1">
      <c r="A126" s="12" t="s">
        <v>158</v>
      </c>
      <c r="B126" s="10">
        <v>3</v>
      </c>
      <c r="C126" s="15">
        <v>30034.744140625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58">
        <f t="shared" si="10"/>
        <v>0</v>
      </c>
      <c r="J126" s="58">
        <f t="shared" si="11"/>
        <v>0</v>
      </c>
      <c r="K126" s="58">
        <f t="shared" si="12"/>
        <v>0</v>
      </c>
      <c r="L126" s="58">
        <f t="shared" si="13"/>
        <v>0</v>
      </c>
      <c r="M126" s="17">
        <f t="shared" si="14"/>
        <v>0</v>
      </c>
      <c r="N126" s="17">
        <f t="shared" si="15"/>
        <v>1422</v>
      </c>
      <c r="O126" s="59"/>
    </row>
    <row r="127" spans="1:15" ht="13.5" thickBot="1">
      <c r="A127" s="12" t="s">
        <v>158</v>
      </c>
      <c r="B127" s="10">
        <v>4</v>
      </c>
      <c r="C127" s="15">
        <v>29807.99609375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58">
        <f t="shared" si="10"/>
        <v>0</v>
      </c>
      <c r="J127" s="58">
        <f t="shared" si="11"/>
        <v>0</v>
      </c>
      <c r="K127" s="58">
        <f t="shared" si="12"/>
        <v>0</v>
      </c>
      <c r="L127" s="58">
        <f t="shared" si="13"/>
        <v>0</v>
      </c>
      <c r="M127" s="17">
        <f t="shared" si="14"/>
        <v>0</v>
      </c>
      <c r="N127" s="17">
        <f t="shared" si="15"/>
        <v>1422</v>
      </c>
      <c r="O127" s="59"/>
    </row>
    <row r="128" spans="1:15" ht="13.5" thickBot="1">
      <c r="A128" s="12" t="s">
        <v>158</v>
      </c>
      <c r="B128" s="10">
        <v>5</v>
      </c>
      <c r="C128" s="15">
        <v>30154.873046875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58">
        <f t="shared" si="10"/>
        <v>0</v>
      </c>
      <c r="J128" s="58">
        <f t="shared" si="11"/>
        <v>0</v>
      </c>
      <c r="K128" s="58">
        <f t="shared" si="12"/>
        <v>0</v>
      </c>
      <c r="L128" s="58">
        <f t="shared" si="13"/>
        <v>0</v>
      </c>
      <c r="M128" s="17">
        <f t="shared" si="14"/>
        <v>0</v>
      </c>
      <c r="N128" s="17">
        <f t="shared" si="15"/>
        <v>1422</v>
      </c>
      <c r="O128" s="59"/>
    </row>
    <row r="129" spans="1:15" ht="13.5" thickBot="1">
      <c r="A129" s="12" t="s">
        <v>158</v>
      </c>
      <c r="B129" s="10">
        <v>6</v>
      </c>
      <c r="C129" s="15">
        <v>31864.525390625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58">
        <f t="shared" si="10"/>
        <v>0</v>
      </c>
      <c r="J129" s="58">
        <f t="shared" si="11"/>
        <v>0</v>
      </c>
      <c r="K129" s="58">
        <f t="shared" si="12"/>
        <v>0</v>
      </c>
      <c r="L129" s="58">
        <f t="shared" si="13"/>
        <v>0</v>
      </c>
      <c r="M129" s="17">
        <f t="shared" si="14"/>
        <v>0</v>
      </c>
      <c r="N129" s="17">
        <f t="shared" si="15"/>
        <v>1422</v>
      </c>
      <c r="O129" s="59"/>
    </row>
    <row r="130" spans="1:15" ht="13.5" thickBot="1">
      <c r="A130" s="12" t="s">
        <v>158</v>
      </c>
      <c r="B130" s="10">
        <v>7</v>
      </c>
      <c r="C130" s="15">
        <v>35270.62890625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58">
        <f t="shared" si="10"/>
        <v>0</v>
      </c>
      <c r="J130" s="58">
        <f t="shared" si="11"/>
        <v>0</v>
      </c>
      <c r="K130" s="58">
        <f t="shared" si="12"/>
        <v>0</v>
      </c>
      <c r="L130" s="58">
        <f t="shared" si="13"/>
        <v>0</v>
      </c>
      <c r="M130" s="17">
        <f t="shared" si="14"/>
        <v>0</v>
      </c>
      <c r="N130" s="17">
        <f t="shared" si="15"/>
        <v>1422</v>
      </c>
      <c r="O130" s="59"/>
    </row>
    <row r="131" spans="1:15" ht="13.5" thickBot="1">
      <c r="A131" s="12" t="s">
        <v>158</v>
      </c>
      <c r="B131" s="10">
        <v>8</v>
      </c>
      <c r="C131" s="15">
        <v>36977.3203125</v>
      </c>
      <c r="D131" s="15">
        <v>24.9</v>
      </c>
      <c r="E131" s="15">
        <v>16.7</v>
      </c>
      <c r="F131" s="15">
        <v>5.5244445458309999</v>
      </c>
      <c r="G131" s="15">
        <v>5.5244445458309999</v>
      </c>
      <c r="H131" s="15">
        <v>0</v>
      </c>
      <c r="I131" s="58">
        <f t="shared" si="10"/>
        <v>1.3625566423466245E-2</v>
      </c>
      <c r="J131" s="58">
        <f t="shared" si="11"/>
        <v>1.3625566423466245E-2</v>
      </c>
      <c r="K131" s="58">
        <f t="shared" si="12"/>
        <v>7.8590404037756686E-3</v>
      </c>
      <c r="L131" s="58">
        <f t="shared" si="13"/>
        <v>7.8590404037756686E-3</v>
      </c>
      <c r="M131" s="17">
        <f t="shared" si="14"/>
        <v>1</v>
      </c>
      <c r="N131" s="17">
        <f t="shared" si="15"/>
        <v>1422</v>
      </c>
      <c r="O131" s="59"/>
    </row>
    <row r="132" spans="1:15" ht="13.5" thickBot="1">
      <c r="A132" s="12" t="s">
        <v>158</v>
      </c>
      <c r="B132" s="10">
        <v>9</v>
      </c>
      <c r="C132" s="15">
        <v>37349.08203125</v>
      </c>
      <c r="D132" s="15">
        <v>288.39999999999998</v>
      </c>
      <c r="E132" s="15">
        <v>267.89999999999998</v>
      </c>
      <c r="F132" s="15">
        <v>313.94562609547501</v>
      </c>
      <c r="G132" s="15">
        <v>313.94562609547501</v>
      </c>
      <c r="H132" s="15">
        <v>0</v>
      </c>
      <c r="I132" s="58">
        <f t="shared" si="10"/>
        <v>1.7964575313273577E-2</v>
      </c>
      <c r="J132" s="58">
        <f t="shared" si="11"/>
        <v>1.7964575313273577E-2</v>
      </c>
      <c r="K132" s="58">
        <f t="shared" si="12"/>
        <v>3.2380890362500019E-2</v>
      </c>
      <c r="L132" s="58">
        <f t="shared" si="13"/>
        <v>3.2380890362500019E-2</v>
      </c>
      <c r="M132" s="17">
        <f t="shared" si="14"/>
        <v>1</v>
      </c>
      <c r="N132" s="17">
        <f t="shared" si="15"/>
        <v>1422</v>
      </c>
      <c r="O132" s="59"/>
    </row>
    <row r="133" spans="1:15" ht="13.5" thickBot="1">
      <c r="A133" s="12" t="s">
        <v>158</v>
      </c>
      <c r="B133" s="10">
        <v>10</v>
      </c>
      <c r="C133" s="15">
        <v>38408.0859375</v>
      </c>
      <c r="D133" s="15">
        <v>761.8</v>
      </c>
      <c r="E133" s="15">
        <v>738.2</v>
      </c>
      <c r="F133" s="15">
        <v>865.139780814701</v>
      </c>
      <c r="G133" s="15">
        <v>869.23551502929797</v>
      </c>
      <c r="H133" s="15">
        <v>4.0957342145959998</v>
      </c>
      <c r="I133" s="58">
        <f t="shared" ref="I133:I196" si="16">ABS(D133-G133)/N133</f>
        <v>7.5552401567720126E-2</v>
      </c>
      <c r="J133" s="58">
        <f t="shared" ref="J133:J196" si="17">ABS(D133-F133)/N133</f>
        <v>7.2672138406962752E-2</v>
      </c>
      <c r="K133" s="58">
        <f t="shared" ref="K133:K196" si="18">ABS(E133-G133)/N133</f>
        <v>9.2148744746341715E-2</v>
      </c>
      <c r="L133" s="58">
        <f t="shared" ref="L133:L196" si="19">ABS(E133-F133)/N133</f>
        <v>8.9268481585584356E-2</v>
      </c>
      <c r="M133" s="17">
        <f t="shared" ref="M133:M196" si="20">IF(F133&gt;5,1,0)</f>
        <v>1</v>
      </c>
      <c r="N133" s="17">
        <f t="shared" ref="N133:N196" si="21">INDEX($Q$43:$Q$72,MATCH(A133,$P$43:$P$72,0))</f>
        <v>1422</v>
      </c>
      <c r="O133" s="59"/>
    </row>
    <row r="134" spans="1:15" ht="13.5" thickBot="1">
      <c r="A134" s="12" t="s">
        <v>158</v>
      </c>
      <c r="B134" s="10">
        <v>11</v>
      </c>
      <c r="C134" s="15">
        <v>39677.80859375</v>
      </c>
      <c r="D134" s="15">
        <v>928.4</v>
      </c>
      <c r="E134" s="15">
        <v>906.5</v>
      </c>
      <c r="F134" s="15">
        <v>894.89277347311497</v>
      </c>
      <c r="G134" s="15">
        <v>925.88626196930898</v>
      </c>
      <c r="H134" s="15">
        <v>30.993488496194001</v>
      </c>
      <c r="I134" s="58">
        <f t="shared" si="16"/>
        <v>1.7677482634957818E-3</v>
      </c>
      <c r="J134" s="58">
        <f t="shared" si="17"/>
        <v>2.3563450440847403E-2</v>
      </c>
      <c r="K134" s="58">
        <f t="shared" si="18"/>
        <v>1.3633095618360742E-2</v>
      </c>
      <c r="L134" s="58">
        <f t="shared" si="19"/>
        <v>8.162606558990879E-3</v>
      </c>
      <c r="M134" s="17">
        <f t="shared" si="20"/>
        <v>1</v>
      </c>
      <c r="N134" s="17">
        <f t="shared" si="21"/>
        <v>1422</v>
      </c>
      <c r="O134" s="59"/>
    </row>
    <row r="135" spans="1:15" ht="13.5" thickBot="1">
      <c r="A135" s="12" t="s">
        <v>158</v>
      </c>
      <c r="B135" s="10">
        <v>12</v>
      </c>
      <c r="C135" s="15">
        <v>40960.59765625</v>
      </c>
      <c r="D135" s="15">
        <v>982.5</v>
      </c>
      <c r="E135" s="15">
        <v>960.1</v>
      </c>
      <c r="F135" s="15">
        <v>913.23238628218598</v>
      </c>
      <c r="G135" s="15">
        <v>949.46290915250802</v>
      </c>
      <c r="H135" s="15">
        <v>36.230522870321998</v>
      </c>
      <c r="I135" s="58">
        <f t="shared" si="16"/>
        <v>2.3232834632554135E-2</v>
      </c>
      <c r="J135" s="58">
        <f t="shared" si="17"/>
        <v>4.8711402051908589E-2</v>
      </c>
      <c r="K135" s="58">
        <f t="shared" si="18"/>
        <v>7.4803733104725767E-3</v>
      </c>
      <c r="L135" s="58">
        <f t="shared" si="19"/>
        <v>3.2958940729827031E-2</v>
      </c>
      <c r="M135" s="17">
        <f t="shared" si="20"/>
        <v>1</v>
      </c>
      <c r="N135" s="17">
        <f t="shared" si="21"/>
        <v>1422</v>
      </c>
      <c r="O135" s="59"/>
    </row>
    <row r="136" spans="1:15" ht="13.5" thickBot="1">
      <c r="A136" s="12" t="s">
        <v>158</v>
      </c>
      <c r="B136" s="10">
        <v>13</v>
      </c>
      <c r="C136" s="15">
        <v>42044.57421875</v>
      </c>
      <c r="D136" s="15">
        <v>1026.3</v>
      </c>
      <c r="E136" s="15">
        <v>1003.5</v>
      </c>
      <c r="F136" s="15">
        <v>868.02880524175805</v>
      </c>
      <c r="G136" s="15">
        <v>892.70520832200805</v>
      </c>
      <c r="H136" s="15">
        <v>24.676403080248999</v>
      </c>
      <c r="I136" s="58">
        <f t="shared" si="16"/>
        <v>9.3948517354424693E-2</v>
      </c>
      <c r="J136" s="58">
        <f t="shared" si="17"/>
        <v>0.11130182472450205</v>
      </c>
      <c r="K136" s="58">
        <f t="shared" si="18"/>
        <v>7.7914762080163111E-2</v>
      </c>
      <c r="L136" s="58">
        <f t="shared" si="19"/>
        <v>9.5268069450240467E-2</v>
      </c>
      <c r="M136" s="17">
        <f t="shared" si="20"/>
        <v>1</v>
      </c>
      <c r="N136" s="17">
        <f t="shared" si="21"/>
        <v>1422</v>
      </c>
      <c r="O136" s="59"/>
    </row>
    <row r="137" spans="1:15" ht="13.5" thickBot="1">
      <c r="A137" s="12" t="s">
        <v>158</v>
      </c>
      <c r="B137" s="10">
        <v>14</v>
      </c>
      <c r="C137" s="15">
        <v>43131.484375</v>
      </c>
      <c r="D137" s="15">
        <v>1084.5999999999999</v>
      </c>
      <c r="E137" s="15">
        <v>1061.4000000000001</v>
      </c>
      <c r="F137" s="15">
        <v>767.28436626894404</v>
      </c>
      <c r="G137" s="15">
        <v>817.508511693478</v>
      </c>
      <c r="H137" s="15">
        <v>50.224145424532999</v>
      </c>
      <c r="I137" s="58">
        <f t="shared" si="16"/>
        <v>0.18782805084846829</v>
      </c>
      <c r="J137" s="58">
        <f t="shared" si="17"/>
        <v>0.22314742175179739</v>
      </c>
      <c r="K137" s="58">
        <f t="shared" si="18"/>
        <v>0.17151300162202679</v>
      </c>
      <c r="L137" s="58">
        <f t="shared" si="19"/>
        <v>0.20683237252535588</v>
      </c>
      <c r="M137" s="17">
        <f t="shared" si="20"/>
        <v>1</v>
      </c>
      <c r="N137" s="17">
        <f t="shared" si="21"/>
        <v>1422</v>
      </c>
      <c r="O137" s="59"/>
    </row>
    <row r="138" spans="1:15" ht="13.5" thickBot="1">
      <c r="A138" s="12" t="s">
        <v>158</v>
      </c>
      <c r="B138" s="10">
        <v>15</v>
      </c>
      <c r="C138" s="15">
        <v>44025.58203125</v>
      </c>
      <c r="D138" s="15">
        <v>1142.8</v>
      </c>
      <c r="E138" s="15">
        <v>1119.4000000000001</v>
      </c>
      <c r="F138" s="15">
        <v>669.06144852848695</v>
      </c>
      <c r="G138" s="15">
        <v>738.31511942466705</v>
      </c>
      <c r="H138" s="15">
        <v>69.253670896179997</v>
      </c>
      <c r="I138" s="58">
        <f t="shared" si="16"/>
        <v>0.28444787663525523</v>
      </c>
      <c r="J138" s="58">
        <f t="shared" si="17"/>
        <v>0.33314947360865893</v>
      </c>
      <c r="K138" s="58">
        <f t="shared" si="18"/>
        <v>0.26799218043272366</v>
      </c>
      <c r="L138" s="58">
        <f t="shared" si="19"/>
        <v>0.31669377740612736</v>
      </c>
      <c r="M138" s="17">
        <f t="shared" si="20"/>
        <v>1</v>
      </c>
      <c r="N138" s="17">
        <f t="shared" si="21"/>
        <v>1422</v>
      </c>
      <c r="O138" s="59"/>
    </row>
    <row r="139" spans="1:15" ht="13.5" thickBot="1">
      <c r="A139" s="12" t="s">
        <v>158</v>
      </c>
      <c r="B139" s="10">
        <v>16</v>
      </c>
      <c r="C139" s="15">
        <v>44638.5</v>
      </c>
      <c r="D139" s="15">
        <v>1100.9000000000001</v>
      </c>
      <c r="E139" s="15">
        <v>1077.5999999999999</v>
      </c>
      <c r="F139" s="15">
        <v>650.86147703041604</v>
      </c>
      <c r="G139" s="15">
        <v>691.71675739214697</v>
      </c>
      <c r="H139" s="15">
        <v>40.855280361730003</v>
      </c>
      <c r="I139" s="58">
        <f t="shared" si="16"/>
        <v>0.28775192869750571</v>
      </c>
      <c r="J139" s="58">
        <f t="shared" si="17"/>
        <v>0.31648278689844167</v>
      </c>
      <c r="K139" s="58">
        <f t="shared" si="18"/>
        <v>0.27136655598301895</v>
      </c>
      <c r="L139" s="58">
        <f t="shared" si="19"/>
        <v>0.30009741418395491</v>
      </c>
      <c r="M139" s="17">
        <f t="shared" si="20"/>
        <v>1</v>
      </c>
      <c r="N139" s="17">
        <f t="shared" si="21"/>
        <v>1422</v>
      </c>
      <c r="O139" s="59"/>
    </row>
    <row r="140" spans="1:15" ht="13.5" thickBot="1">
      <c r="A140" s="12" t="s">
        <v>158</v>
      </c>
      <c r="B140" s="10">
        <v>17</v>
      </c>
      <c r="C140" s="15">
        <v>45085.64453125</v>
      </c>
      <c r="D140" s="15">
        <v>1005.1</v>
      </c>
      <c r="E140" s="15">
        <v>982.8</v>
      </c>
      <c r="F140" s="15">
        <v>500.35336120832699</v>
      </c>
      <c r="G140" s="15">
        <v>557.27407292798603</v>
      </c>
      <c r="H140" s="15">
        <v>56.920711719658001</v>
      </c>
      <c r="I140" s="58">
        <f t="shared" si="16"/>
        <v>0.31492681228692965</v>
      </c>
      <c r="J140" s="58">
        <f t="shared" si="17"/>
        <v>0.35495544218823699</v>
      </c>
      <c r="K140" s="58">
        <f t="shared" si="18"/>
        <v>0.29924467445289304</v>
      </c>
      <c r="L140" s="58">
        <f t="shared" si="19"/>
        <v>0.33927330435420039</v>
      </c>
      <c r="M140" s="17">
        <f t="shared" si="20"/>
        <v>1</v>
      </c>
      <c r="N140" s="17">
        <f t="shared" si="21"/>
        <v>1422</v>
      </c>
      <c r="O140" s="59"/>
    </row>
    <row r="141" spans="1:15" ht="13.5" thickBot="1">
      <c r="A141" s="12" t="s">
        <v>158</v>
      </c>
      <c r="B141" s="10">
        <v>18</v>
      </c>
      <c r="C141" s="15">
        <v>44782.25</v>
      </c>
      <c r="D141" s="15">
        <v>929.9</v>
      </c>
      <c r="E141" s="15">
        <v>907.8</v>
      </c>
      <c r="F141" s="15">
        <v>500.63895885833199</v>
      </c>
      <c r="G141" s="15">
        <v>603.91668242363198</v>
      </c>
      <c r="H141" s="15">
        <v>103.27772356529999</v>
      </c>
      <c r="I141" s="58">
        <f t="shared" si="16"/>
        <v>0.22924283936453446</v>
      </c>
      <c r="J141" s="58">
        <f t="shared" si="17"/>
        <v>0.3018713369491336</v>
      </c>
      <c r="K141" s="58">
        <f t="shared" si="18"/>
        <v>0.2137013485065879</v>
      </c>
      <c r="L141" s="58">
        <f t="shared" si="19"/>
        <v>0.28632984609118706</v>
      </c>
      <c r="M141" s="17">
        <f t="shared" si="20"/>
        <v>1</v>
      </c>
      <c r="N141" s="17">
        <f t="shared" si="21"/>
        <v>1422</v>
      </c>
      <c r="O141" s="59"/>
    </row>
    <row r="142" spans="1:15" ht="13.5" thickBot="1">
      <c r="A142" s="12" t="s">
        <v>158</v>
      </c>
      <c r="B142" s="10">
        <v>19</v>
      </c>
      <c r="C142" s="15">
        <v>43645.5546875</v>
      </c>
      <c r="D142" s="15">
        <v>676.3</v>
      </c>
      <c r="E142" s="15">
        <v>655.29999999999995</v>
      </c>
      <c r="F142" s="15">
        <v>361.65425689703301</v>
      </c>
      <c r="G142" s="15">
        <v>407.51303272231797</v>
      </c>
      <c r="H142" s="15">
        <v>45.858775825285001</v>
      </c>
      <c r="I142" s="58">
        <f t="shared" si="16"/>
        <v>0.18902037080005765</v>
      </c>
      <c r="J142" s="58">
        <f t="shared" si="17"/>
        <v>0.2212698615351385</v>
      </c>
      <c r="K142" s="58">
        <f t="shared" si="18"/>
        <v>0.17425243831060616</v>
      </c>
      <c r="L142" s="58">
        <f t="shared" si="19"/>
        <v>0.20650192904568701</v>
      </c>
      <c r="M142" s="17">
        <f t="shared" si="20"/>
        <v>1</v>
      </c>
      <c r="N142" s="17">
        <f t="shared" si="21"/>
        <v>1422</v>
      </c>
      <c r="O142" s="59"/>
    </row>
    <row r="143" spans="1:15" ht="13.5" thickBot="1">
      <c r="A143" s="12" t="s">
        <v>158</v>
      </c>
      <c r="B143" s="10">
        <v>20</v>
      </c>
      <c r="C143" s="15">
        <v>42529.74609375</v>
      </c>
      <c r="D143" s="15">
        <v>143.6</v>
      </c>
      <c r="E143" s="15">
        <v>122.3</v>
      </c>
      <c r="F143" s="15">
        <v>78.525170272427999</v>
      </c>
      <c r="G143" s="15">
        <v>81.321102361062998</v>
      </c>
      <c r="H143" s="15">
        <v>2.7959320886349999</v>
      </c>
      <c r="I143" s="58">
        <f t="shared" si="16"/>
        <v>4.3796693135680027E-2</v>
      </c>
      <c r="J143" s="58">
        <f t="shared" si="17"/>
        <v>4.5762890103777772E-2</v>
      </c>
      <c r="K143" s="58">
        <f t="shared" si="18"/>
        <v>2.8817790182093531E-2</v>
      </c>
      <c r="L143" s="58">
        <f t="shared" si="19"/>
        <v>3.0783987150191278E-2</v>
      </c>
      <c r="M143" s="17">
        <f t="shared" si="20"/>
        <v>1</v>
      </c>
      <c r="N143" s="17">
        <f t="shared" si="21"/>
        <v>1422</v>
      </c>
      <c r="O143" s="59"/>
    </row>
    <row r="144" spans="1:15" ht="13.5" thickBot="1">
      <c r="A144" s="12" t="s">
        <v>158</v>
      </c>
      <c r="B144" s="10">
        <v>21</v>
      </c>
      <c r="C144" s="15">
        <v>42430.97265625</v>
      </c>
      <c r="D144" s="15">
        <v>4.8</v>
      </c>
      <c r="E144" s="15">
        <v>3.3</v>
      </c>
      <c r="F144" s="15">
        <v>0.424033450556</v>
      </c>
      <c r="G144" s="15">
        <v>0.424033450556</v>
      </c>
      <c r="H144" s="15">
        <v>0</v>
      </c>
      <c r="I144" s="58">
        <f t="shared" si="16"/>
        <v>3.0773323132517578E-3</v>
      </c>
      <c r="J144" s="58">
        <f t="shared" si="17"/>
        <v>3.0773323132517578E-3</v>
      </c>
      <c r="K144" s="58">
        <f t="shared" si="18"/>
        <v>2.0224799925766522E-3</v>
      </c>
      <c r="L144" s="58">
        <f t="shared" si="19"/>
        <v>2.0224799925766522E-3</v>
      </c>
      <c r="M144" s="17">
        <f t="shared" si="20"/>
        <v>0</v>
      </c>
      <c r="N144" s="17">
        <f t="shared" si="21"/>
        <v>1422</v>
      </c>
      <c r="O144" s="59"/>
    </row>
    <row r="145" spans="1:15" ht="13.5" thickBot="1">
      <c r="A145" s="12" t="s">
        <v>158</v>
      </c>
      <c r="B145" s="10">
        <v>22</v>
      </c>
      <c r="C145" s="15">
        <v>40993.84375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58">
        <f t="shared" si="16"/>
        <v>0</v>
      </c>
      <c r="J145" s="58">
        <f t="shared" si="17"/>
        <v>0</v>
      </c>
      <c r="K145" s="58">
        <f t="shared" si="18"/>
        <v>0</v>
      </c>
      <c r="L145" s="58">
        <f t="shared" si="19"/>
        <v>0</v>
      </c>
      <c r="M145" s="17">
        <f t="shared" si="20"/>
        <v>0</v>
      </c>
      <c r="N145" s="17">
        <f t="shared" si="21"/>
        <v>1422</v>
      </c>
      <c r="O145" s="59"/>
    </row>
    <row r="146" spans="1:15" ht="13.5" thickBot="1">
      <c r="A146" s="12" t="s">
        <v>158</v>
      </c>
      <c r="B146" s="10">
        <v>23</v>
      </c>
      <c r="C146" s="15">
        <v>38763.14453125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58">
        <f t="shared" si="16"/>
        <v>0</v>
      </c>
      <c r="J146" s="58">
        <f t="shared" si="17"/>
        <v>0</v>
      </c>
      <c r="K146" s="58">
        <f t="shared" si="18"/>
        <v>0</v>
      </c>
      <c r="L146" s="58">
        <f t="shared" si="19"/>
        <v>0</v>
      </c>
      <c r="M146" s="17">
        <f t="shared" si="20"/>
        <v>0</v>
      </c>
      <c r="N146" s="17">
        <f t="shared" si="21"/>
        <v>1422</v>
      </c>
      <c r="O146" s="59"/>
    </row>
    <row r="147" spans="1:15" ht="13.5" thickBot="1">
      <c r="A147" s="12" t="s">
        <v>158</v>
      </c>
      <c r="B147" s="10">
        <v>24</v>
      </c>
      <c r="C147" s="15">
        <v>36027.9765625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58">
        <f t="shared" si="16"/>
        <v>0</v>
      </c>
      <c r="J147" s="58">
        <f t="shared" si="17"/>
        <v>0</v>
      </c>
      <c r="K147" s="58">
        <f t="shared" si="18"/>
        <v>0</v>
      </c>
      <c r="L147" s="58">
        <f t="shared" si="19"/>
        <v>0</v>
      </c>
      <c r="M147" s="17">
        <f t="shared" si="20"/>
        <v>0</v>
      </c>
      <c r="N147" s="17">
        <f t="shared" si="21"/>
        <v>1422</v>
      </c>
      <c r="O147" s="59"/>
    </row>
    <row r="148" spans="1:15" ht="13.5" thickBot="1">
      <c r="A148" s="12" t="s">
        <v>159</v>
      </c>
      <c r="B148" s="10">
        <v>1</v>
      </c>
      <c r="C148" s="15">
        <v>33600.234375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58">
        <f t="shared" si="16"/>
        <v>0</v>
      </c>
      <c r="J148" s="58">
        <f t="shared" si="17"/>
        <v>0</v>
      </c>
      <c r="K148" s="58">
        <f t="shared" si="18"/>
        <v>0</v>
      </c>
      <c r="L148" s="58">
        <f t="shared" si="19"/>
        <v>0</v>
      </c>
      <c r="M148" s="17">
        <f t="shared" si="20"/>
        <v>0</v>
      </c>
      <c r="N148" s="17">
        <f t="shared" si="21"/>
        <v>1422</v>
      </c>
      <c r="O148" s="59"/>
    </row>
    <row r="149" spans="1:15" ht="13.5" thickBot="1">
      <c r="A149" s="12" t="s">
        <v>159</v>
      </c>
      <c r="B149" s="10">
        <v>2</v>
      </c>
      <c r="C149" s="15">
        <v>32012.783203125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58">
        <f t="shared" si="16"/>
        <v>0</v>
      </c>
      <c r="J149" s="58">
        <f t="shared" si="17"/>
        <v>0</v>
      </c>
      <c r="K149" s="58">
        <f t="shared" si="18"/>
        <v>0</v>
      </c>
      <c r="L149" s="58">
        <f t="shared" si="19"/>
        <v>0</v>
      </c>
      <c r="M149" s="17">
        <f t="shared" si="20"/>
        <v>0</v>
      </c>
      <c r="N149" s="17">
        <f t="shared" si="21"/>
        <v>1422</v>
      </c>
      <c r="O149" s="59"/>
    </row>
    <row r="150" spans="1:15" ht="13.5" thickBot="1">
      <c r="A150" s="12" t="s">
        <v>159</v>
      </c>
      <c r="B150" s="10">
        <v>3</v>
      </c>
      <c r="C150" s="15">
        <v>30946.666015625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58">
        <f t="shared" si="16"/>
        <v>0</v>
      </c>
      <c r="J150" s="58">
        <f t="shared" si="17"/>
        <v>0</v>
      </c>
      <c r="K150" s="58">
        <f t="shared" si="18"/>
        <v>0</v>
      </c>
      <c r="L150" s="58">
        <f t="shared" si="19"/>
        <v>0</v>
      </c>
      <c r="M150" s="17">
        <f t="shared" si="20"/>
        <v>0</v>
      </c>
      <c r="N150" s="17">
        <f t="shared" si="21"/>
        <v>1422</v>
      </c>
      <c r="O150" s="59"/>
    </row>
    <row r="151" spans="1:15" ht="13.5" thickBot="1">
      <c r="A151" s="12" t="s">
        <v>159</v>
      </c>
      <c r="B151" s="10">
        <v>4</v>
      </c>
      <c r="C151" s="15">
        <v>30368.6171875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58">
        <f t="shared" si="16"/>
        <v>0</v>
      </c>
      <c r="J151" s="58">
        <f t="shared" si="17"/>
        <v>0</v>
      </c>
      <c r="K151" s="58">
        <f t="shared" si="18"/>
        <v>0</v>
      </c>
      <c r="L151" s="58">
        <f t="shared" si="19"/>
        <v>0</v>
      </c>
      <c r="M151" s="17">
        <f t="shared" si="20"/>
        <v>0</v>
      </c>
      <c r="N151" s="17">
        <f t="shared" si="21"/>
        <v>1422</v>
      </c>
      <c r="O151" s="59"/>
    </row>
    <row r="152" spans="1:15" ht="13.5" thickBot="1">
      <c r="A152" s="12" t="s">
        <v>159</v>
      </c>
      <c r="B152" s="10">
        <v>5</v>
      </c>
      <c r="C152" s="15">
        <v>30381.21875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58">
        <f t="shared" si="16"/>
        <v>0</v>
      </c>
      <c r="J152" s="58">
        <f t="shared" si="17"/>
        <v>0</v>
      </c>
      <c r="K152" s="58">
        <f t="shared" si="18"/>
        <v>0</v>
      </c>
      <c r="L152" s="58">
        <f t="shared" si="19"/>
        <v>0</v>
      </c>
      <c r="M152" s="17">
        <f t="shared" si="20"/>
        <v>0</v>
      </c>
      <c r="N152" s="17">
        <f t="shared" si="21"/>
        <v>1422</v>
      </c>
      <c r="O152" s="59"/>
    </row>
    <row r="153" spans="1:15" ht="13.5" thickBot="1">
      <c r="A153" s="12" t="s">
        <v>159</v>
      </c>
      <c r="B153" s="10">
        <v>6</v>
      </c>
      <c r="C153" s="15">
        <v>30946.291015625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58">
        <f t="shared" si="16"/>
        <v>0</v>
      </c>
      <c r="J153" s="58">
        <f t="shared" si="17"/>
        <v>0</v>
      </c>
      <c r="K153" s="58">
        <f t="shared" si="18"/>
        <v>0</v>
      </c>
      <c r="L153" s="58">
        <f t="shared" si="19"/>
        <v>0</v>
      </c>
      <c r="M153" s="17">
        <f t="shared" si="20"/>
        <v>0</v>
      </c>
      <c r="N153" s="17">
        <f t="shared" si="21"/>
        <v>1422</v>
      </c>
      <c r="O153" s="59"/>
    </row>
    <row r="154" spans="1:15" ht="13.5" thickBot="1">
      <c r="A154" s="12" t="s">
        <v>159</v>
      </c>
      <c r="B154" s="10">
        <v>7</v>
      </c>
      <c r="C154" s="15">
        <v>32273.609375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58">
        <f t="shared" si="16"/>
        <v>0</v>
      </c>
      <c r="J154" s="58">
        <f t="shared" si="17"/>
        <v>0</v>
      </c>
      <c r="K154" s="58">
        <f t="shared" si="18"/>
        <v>0</v>
      </c>
      <c r="L154" s="58">
        <f t="shared" si="19"/>
        <v>0</v>
      </c>
      <c r="M154" s="17">
        <f t="shared" si="20"/>
        <v>0</v>
      </c>
      <c r="N154" s="17">
        <f t="shared" si="21"/>
        <v>1422</v>
      </c>
      <c r="O154" s="59"/>
    </row>
    <row r="155" spans="1:15" ht="13.5" thickBot="1">
      <c r="A155" s="12" t="s">
        <v>159</v>
      </c>
      <c r="B155" s="10">
        <v>8</v>
      </c>
      <c r="C155" s="15">
        <v>34107.93359375</v>
      </c>
      <c r="D155" s="15">
        <v>19.2</v>
      </c>
      <c r="E155" s="15">
        <v>12.3</v>
      </c>
      <c r="F155" s="15">
        <v>1.628224752493</v>
      </c>
      <c r="G155" s="15">
        <v>1.628224752493</v>
      </c>
      <c r="H155" s="15">
        <v>0</v>
      </c>
      <c r="I155" s="58">
        <f t="shared" si="16"/>
        <v>1.2357085265476089E-2</v>
      </c>
      <c r="J155" s="58">
        <f t="shared" si="17"/>
        <v>1.2357085265476089E-2</v>
      </c>
      <c r="K155" s="58">
        <f t="shared" si="18"/>
        <v>7.5047645903706045E-3</v>
      </c>
      <c r="L155" s="58">
        <f t="shared" si="19"/>
        <v>7.5047645903706045E-3</v>
      </c>
      <c r="M155" s="17">
        <f t="shared" si="20"/>
        <v>0</v>
      </c>
      <c r="N155" s="17">
        <f t="shared" si="21"/>
        <v>1422</v>
      </c>
      <c r="O155" s="59"/>
    </row>
    <row r="156" spans="1:15" ht="13.5" thickBot="1">
      <c r="A156" s="12" t="s">
        <v>159</v>
      </c>
      <c r="B156" s="10">
        <v>9</v>
      </c>
      <c r="C156" s="15">
        <v>36057.73046875</v>
      </c>
      <c r="D156" s="15">
        <v>196</v>
      </c>
      <c r="E156" s="15">
        <v>191</v>
      </c>
      <c r="F156" s="15">
        <v>60.472492498587002</v>
      </c>
      <c r="G156" s="15">
        <v>60.472503609698002</v>
      </c>
      <c r="H156" s="15">
        <v>1.11111108651585E-5</v>
      </c>
      <c r="I156" s="58">
        <f t="shared" si="16"/>
        <v>9.5307662721731357E-2</v>
      </c>
      <c r="J156" s="58">
        <f t="shared" si="17"/>
        <v>9.530767053545218E-2</v>
      </c>
      <c r="K156" s="58">
        <f t="shared" si="18"/>
        <v>9.1791488319481002E-2</v>
      </c>
      <c r="L156" s="58">
        <f t="shared" si="19"/>
        <v>9.1791496133201825E-2</v>
      </c>
      <c r="M156" s="17">
        <f t="shared" si="20"/>
        <v>1</v>
      </c>
      <c r="N156" s="17">
        <f t="shared" si="21"/>
        <v>1422</v>
      </c>
      <c r="O156" s="59"/>
    </row>
    <row r="157" spans="1:15" ht="13.5" thickBot="1">
      <c r="A157" s="12" t="s">
        <v>159</v>
      </c>
      <c r="B157" s="10">
        <v>10</v>
      </c>
      <c r="C157" s="15">
        <v>37964.33203125</v>
      </c>
      <c r="D157" s="15">
        <v>482.8</v>
      </c>
      <c r="E157" s="15">
        <v>476.4</v>
      </c>
      <c r="F157" s="15">
        <v>242.59368467808599</v>
      </c>
      <c r="G157" s="15">
        <v>242.59377356710499</v>
      </c>
      <c r="H157" s="15">
        <v>8.8889019366433799E-5</v>
      </c>
      <c r="I157" s="58">
        <f t="shared" si="16"/>
        <v>0.16892139692889946</v>
      </c>
      <c r="J157" s="58">
        <f t="shared" si="17"/>
        <v>0.16892145943875811</v>
      </c>
      <c r="K157" s="58">
        <f t="shared" si="18"/>
        <v>0.16442069369401899</v>
      </c>
      <c r="L157" s="58">
        <f t="shared" si="19"/>
        <v>0.16442075620387764</v>
      </c>
      <c r="M157" s="17">
        <f t="shared" si="20"/>
        <v>1</v>
      </c>
      <c r="N157" s="17">
        <f t="shared" si="21"/>
        <v>1422</v>
      </c>
      <c r="O157" s="59"/>
    </row>
    <row r="158" spans="1:15" ht="13.5" thickBot="1">
      <c r="A158" s="12" t="s">
        <v>159</v>
      </c>
      <c r="B158" s="10">
        <v>11</v>
      </c>
      <c r="C158" s="15">
        <v>39332.0625</v>
      </c>
      <c r="D158" s="15">
        <v>747</v>
      </c>
      <c r="E158" s="15">
        <v>738.7</v>
      </c>
      <c r="F158" s="15">
        <v>451.96978017919599</v>
      </c>
      <c r="G158" s="15">
        <v>451.96766906903798</v>
      </c>
      <c r="H158" s="15">
        <v>-2.111110157E-3</v>
      </c>
      <c r="I158" s="58">
        <f t="shared" si="16"/>
        <v>0.20747702597114065</v>
      </c>
      <c r="J158" s="58">
        <f t="shared" si="17"/>
        <v>0.20747554136484109</v>
      </c>
      <c r="K158" s="58">
        <f t="shared" si="18"/>
        <v>0.2016401764634051</v>
      </c>
      <c r="L158" s="58">
        <f t="shared" si="19"/>
        <v>0.20163869185710553</v>
      </c>
      <c r="M158" s="17">
        <f t="shared" si="20"/>
        <v>1</v>
      </c>
      <c r="N158" s="17">
        <f t="shared" si="21"/>
        <v>1422</v>
      </c>
      <c r="O158" s="59"/>
    </row>
    <row r="159" spans="1:15" ht="13.5" thickBot="1">
      <c r="A159" s="12" t="s">
        <v>159</v>
      </c>
      <c r="B159" s="10">
        <v>12</v>
      </c>
      <c r="C159" s="15">
        <v>39719.97265625</v>
      </c>
      <c r="D159" s="15">
        <v>842.1</v>
      </c>
      <c r="E159" s="15">
        <v>834.3</v>
      </c>
      <c r="F159" s="15">
        <v>711.71190660250204</v>
      </c>
      <c r="G159" s="15">
        <v>722.61188769287401</v>
      </c>
      <c r="H159" s="15">
        <v>10.899981090372</v>
      </c>
      <c r="I159" s="58">
        <f t="shared" si="16"/>
        <v>8.4028208373506344E-2</v>
      </c>
      <c r="J159" s="58">
        <f t="shared" si="17"/>
        <v>9.1693455272502097E-2</v>
      </c>
      <c r="K159" s="58">
        <f t="shared" si="18"/>
        <v>7.8542976305995743E-2</v>
      </c>
      <c r="L159" s="58">
        <f t="shared" si="19"/>
        <v>8.6208223204991496E-2</v>
      </c>
      <c r="M159" s="17">
        <f t="shared" si="20"/>
        <v>1</v>
      </c>
      <c r="N159" s="17">
        <f t="shared" si="21"/>
        <v>1422</v>
      </c>
      <c r="O159" s="59"/>
    </row>
    <row r="160" spans="1:15" ht="13.5" thickBot="1">
      <c r="A160" s="12" t="s">
        <v>159</v>
      </c>
      <c r="B160" s="10">
        <v>13</v>
      </c>
      <c r="C160" s="15">
        <v>39637.40234375</v>
      </c>
      <c r="D160" s="15">
        <v>933.9</v>
      </c>
      <c r="E160" s="15">
        <v>925.6</v>
      </c>
      <c r="F160" s="15">
        <v>902.69339449862605</v>
      </c>
      <c r="G160" s="15">
        <v>1002.21323813968</v>
      </c>
      <c r="H160" s="15">
        <v>99.519843641055004</v>
      </c>
      <c r="I160" s="58">
        <f t="shared" si="16"/>
        <v>4.8040251856315073E-2</v>
      </c>
      <c r="J160" s="58">
        <f t="shared" si="17"/>
        <v>2.1945573489011203E-2</v>
      </c>
      <c r="K160" s="58">
        <f t="shared" si="18"/>
        <v>5.3877101364050627E-2</v>
      </c>
      <c r="L160" s="58">
        <f t="shared" si="19"/>
        <v>1.6108723981275649E-2</v>
      </c>
      <c r="M160" s="17">
        <f t="shared" si="20"/>
        <v>1</v>
      </c>
      <c r="N160" s="17">
        <f t="shared" si="21"/>
        <v>1422</v>
      </c>
      <c r="O160" s="59"/>
    </row>
    <row r="161" spans="1:15" ht="13.5" thickBot="1">
      <c r="A161" s="12" t="s">
        <v>159</v>
      </c>
      <c r="B161" s="10">
        <v>14</v>
      </c>
      <c r="C161" s="15">
        <v>39331.2421875</v>
      </c>
      <c r="D161" s="15">
        <v>1113.2</v>
      </c>
      <c r="E161" s="15">
        <v>1104.7</v>
      </c>
      <c r="F161" s="15">
        <v>950.47547130025396</v>
      </c>
      <c r="G161" s="15">
        <v>1063.8103468010199</v>
      </c>
      <c r="H161" s="15">
        <v>113.334875500761</v>
      </c>
      <c r="I161" s="58">
        <f t="shared" si="16"/>
        <v>3.4732526862855211E-2</v>
      </c>
      <c r="J161" s="58">
        <f t="shared" si="17"/>
        <v>0.11443356448645997</v>
      </c>
      <c r="K161" s="58">
        <f t="shared" si="18"/>
        <v>2.8755030379029614E-2</v>
      </c>
      <c r="L161" s="58">
        <f t="shared" si="19"/>
        <v>0.10845606800263438</v>
      </c>
      <c r="M161" s="17">
        <f t="shared" si="20"/>
        <v>1</v>
      </c>
      <c r="N161" s="17">
        <f t="shared" si="21"/>
        <v>1422</v>
      </c>
      <c r="O161" s="59"/>
    </row>
    <row r="162" spans="1:15" ht="13.5" thickBot="1">
      <c r="A162" s="12" t="s">
        <v>159</v>
      </c>
      <c r="B162" s="10">
        <v>15</v>
      </c>
      <c r="C162" s="15">
        <v>38668.84375</v>
      </c>
      <c r="D162" s="15">
        <v>1133</v>
      </c>
      <c r="E162" s="15">
        <v>1124.5999999999999</v>
      </c>
      <c r="F162" s="15">
        <v>961.49309927900595</v>
      </c>
      <c r="G162" s="15">
        <v>1122.1651436058701</v>
      </c>
      <c r="H162" s="15">
        <v>160.67204432686199</v>
      </c>
      <c r="I162" s="58">
        <f t="shared" si="16"/>
        <v>7.6194489410196407E-3</v>
      </c>
      <c r="J162" s="58">
        <f t="shared" si="17"/>
        <v>0.12060963482489033</v>
      </c>
      <c r="K162" s="58">
        <f t="shared" si="18"/>
        <v>1.7122759452389859E-3</v>
      </c>
      <c r="L162" s="58">
        <f t="shared" si="19"/>
        <v>0.11470246182910968</v>
      </c>
      <c r="M162" s="17">
        <f t="shared" si="20"/>
        <v>1</v>
      </c>
      <c r="N162" s="17">
        <f t="shared" si="21"/>
        <v>1422</v>
      </c>
      <c r="O162" s="59"/>
    </row>
    <row r="163" spans="1:15" ht="13.5" thickBot="1">
      <c r="A163" s="12" t="s">
        <v>159</v>
      </c>
      <c r="B163" s="10">
        <v>16</v>
      </c>
      <c r="C163" s="15">
        <v>38058.0625</v>
      </c>
      <c r="D163" s="15">
        <v>1148.9000000000001</v>
      </c>
      <c r="E163" s="15">
        <v>1140.5</v>
      </c>
      <c r="F163" s="15">
        <v>991.95204643964803</v>
      </c>
      <c r="G163" s="15">
        <v>1159.8572763562199</v>
      </c>
      <c r="H163" s="15">
        <v>167.90522991657301</v>
      </c>
      <c r="I163" s="58">
        <f t="shared" si="16"/>
        <v>7.7055389284246389E-3</v>
      </c>
      <c r="J163" s="58">
        <f t="shared" si="17"/>
        <v>0.11037127535889737</v>
      </c>
      <c r="K163" s="58">
        <f t="shared" si="18"/>
        <v>1.3612711924205293E-2</v>
      </c>
      <c r="L163" s="58">
        <f t="shared" si="19"/>
        <v>0.10446410236311672</v>
      </c>
      <c r="M163" s="17">
        <f t="shared" si="20"/>
        <v>1</v>
      </c>
      <c r="N163" s="17">
        <f t="shared" si="21"/>
        <v>1422</v>
      </c>
      <c r="O163" s="59"/>
    </row>
    <row r="164" spans="1:15" ht="13.5" thickBot="1">
      <c r="A164" s="12" t="s">
        <v>159</v>
      </c>
      <c r="B164" s="10">
        <v>17</v>
      </c>
      <c r="C164" s="15">
        <v>37704.94140625</v>
      </c>
      <c r="D164" s="15">
        <v>1133.9000000000001</v>
      </c>
      <c r="E164" s="15">
        <v>1125.9000000000001</v>
      </c>
      <c r="F164" s="15">
        <v>954.86608698593204</v>
      </c>
      <c r="G164" s="15">
        <v>1119.0905850696599</v>
      </c>
      <c r="H164" s="15">
        <v>164.224498083724</v>
      </c>
      <c r="I164" s="58">
        <f t="shared" si="16"/>
        <v>1.0414497138073244E-2</v>
      </c>
      <c r="J164" s="58">
        <f t="shared" si="17"/>
        <v>0.12590289241495645</v>
      </c>
      <c r="K164" s="58">
        <f t="shared" si="18"/>
        <v>4.788618094472682E-3</v>
      </c>
      <c r="L164" s="58">
        <f t="shared" si="19"/>
        <v>0.12027701337135586</v>
      </c>
      <c r="M164" s="17">
        <f t="shared" si="20"/>
        <v>1</v>
      </c>
      <c r="N164" s="17">
        <f t="shared" si="21"/>
        <v>1422</v>
      </c>
      <c r="O164" s="59"/>
    </row>
    <row r="165" spans="1:15" ht="13.5" thickBot="1">
      <c r="A165" s="12" t="s">
        <v>159</v>
      </c>
      <c r="B165" s="10">
        <v>18</v>
      </c>
      <c r="C165" s="15">
        <v>37597.20703125</v>
      </c>
      <c r="D165" s="15">
        <v>1080.0999999999999</v>
      </c>
      <c r="E165" s="15">
        <v>1072.3</v>
      </c>
      <c r="F165" s="15">
        <v>906.87597403294603</v>
      </c>
      <c r="G165" s="15">
        <v>1046.06175065312</v>
      </c>
      <c r="H165" s="15">
        <v>139.185776620176</v>
      </c>
      <c r="I165" s="58">
        <f t="shared" si="16"/>
        <v>2.3936884210182748E-2</v>
      </c>
      <c r="J165" s="58">
        <f t="shared" si="17"/>
        <v>0.12181717719202101</v>
      </c>
      <c r="K165" s="58">
        <f t="shared" si="18"/>
        <v>1.8451652142672231E-2</v>
      </c>
      <c r="L165" s="58">
        <f t="shared" si="19"/>
        <v>0.11633194512451049</v>
      </c>
      <c r="M165" s="17">
        <f t="shared" si="20"/>
        <v>1</v>
      </c>
      <c r="N165" s="17">
        <f t="shared" si="21"/>
        <v>1422</v>
      </c>
      <c r="O165" s="59"/>
    </row>
    <row r="166" spans="1:15" ht="13.5" thickBot="1">
      <c r="A166" s="12" t="s">
        <v>159</v>
      </c>
      <c r="B166" s="10">
        <v>19</v>
      </c>
      <c r="C166" s="15">
        <v>37682.15625</v>
      </c>
      <c r="D166" s="15">
        <v>782.9</v>
      </c>
      <c r="E166" s="15">
        <v>776.2</v>
      </c>
      <c r="F166" s="15">
        <v>672.22826843503697</v>
      </c>
      <c r="G166" s="15">
        <v>702.30605817049798</v>
      </c>
      <c r="H166" s="15">
        <v>30.077789735461</v>
      </c>
      <c r="I166" s="58">
        <f t="shared" si="16"/>
        <v>5.6676471047469763E-2</v>
      </c>
      <c r="J166" s="58">
        <f t="shared" si="17"/>
        <v>7.7828221916289034E-2</v>
      </c>
      <c r="K166" s="58">
        <f t="shared" si="18"/>
        <v>5.1964797348454335E-2</v>
      </c>
      <c r="L166" s="58">
        <f t="shared" si="19"/>
        <v>7.3116548217273619E-2</v>
      </c>
      <c r="M166" s="17">
        <f t="shared" si="20"/>
        <v>1</v>
      </c>
      <c r="N166" s="17">
        <f t="shared" si="21"/>
        <v>1422</v>
      </c>
      <c r="O166" s="59"/>
    </row>
    <row r="167" spans="1:15" ht="13.5" thickBot="1">
      <c r="A167" s="12" t="s">
        <v>159</v>
      </c>
      <c r="B167" s="10">
        <v>20</v>
      </c>
      <c r="C167" s="15">
        <v>38293.61328125</v>
      </c>
      <c r="D167" s="15">
        <v>158.80000000000001</v>
      </c>
      <c r="E167" s="15">
        <v>150.69999999999999</v>
      </c>
      <c r="F167" s="15">
        <v>147.90886598779301</v>
      </c>
      <c r="G167" s="15">
        <v>147.90886598779301</v>
      </c>
      <c r="H167" s="15">
        <v>0</v>
      </c>
      <c r="I167" s="58">
        <f t="shared" si="16"/>
        <v>7.6590253250400876E-3</v>
      </c>
      <c r="J167" s="58">
        <f t="shared" si="17"/>
        <v>7.6590253250400876E-3</v>
      </c>
      <c r="K167" s="58">
        <f t="shared" si="18"/>
        <v>1.9628227933945019E-3</v>
      </c>
      <c r="L167" s="58">
        <f t="shared" si="19"/>
        <v>1.9628227933945019E-3</v>
      </c>
      <c r="M167" s="17">
        <f t="shared" si="20"/>
        <v>1</v>
      </c>
      <c r="N167" s="17">
        <f t="shared" si="21"/>
        <v>1422</v>
      </c>
      <c r="O167" s="59"/>
    </row>
    <row r="168" spans="1:15" ht="13.5" thickBot="1">
      <c r="A168" s="12" t="s">
        <v>159</v>
      </c>
      <c r="B168" s="10">
        <v>21</v>
      </c>
      <c r="C168" s="15">
        <v>39391.1953125</v>
      </c>
      <c r="D168" s="15">
        <v>6.2</v>
      </c>
      <c r="E168" s="15">
        <v>4.9000000000000004</v>
      </c>
      <c r="F168" s="15">
        <v>1.401321206512</v>
      </c>
      <c r="G168" s="15">
        <v>1.401321206512</v>
      </c>
      <c r="H168" s="15">
        <v>0</v>
      </c>
      <c r="I168" s="58">
        <f t="shared" si="16"/>
        <v>3.3745983076568218E-3</v>
      </c>
      <c r="J168" s="58">
        <f t="shared" si="17"/>
        <v>3.3745983076568218E-3</v>
      </c>
      <c r="K168" s="58">
        <f t="shared" si="18"/>
        <v>2.4603929630717305E-3</v>
      </c>
      <c r="L168" s="58">
        <f t="shared" si="19"/>
        <v>2.4603929630717305E-3</v>
      </c>
      <c r="M168" s="17">
        <f t="shared" si="20"/>
        <v>0</v>
      </c>
      <c r="N168" s="17">
        <f t="shared" si="21"/>
        <v>1422</v>
      </c>
      <c r="O168" s="59"/>
    </row>
    <row r="169" spans="1:15" ht="13.5" thickBot="1">
      <c r="A169" s="12" t="s">
        <v>159</v>
      </c>
      <c r="B169" s="10">
        <v>22</v>
      </c>
      <c r="C169" s="15">
        <v>38891.55078125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58">
        <f t="shared" si="16"/>
        <v>0</v>
      </c>
      <c r="J169" s="58">
        <f t="shared" si="17"/>
        <v>0</v>
      </c>
      <c r="K169" s="58">
        <f t="shared" si="18"/>
        <v>0</v>
      </c>
      <c r="L169" s="58">
        <f t="shared" si="19"/>
        <v>0</v>
      </c>
      <c r="M169" s="17">
        <f t="shared" si="20"/>
        <v>0</v>
      </c>
      <c r="N169" s="17">
        <f t="shared" si="21"/>
        <v>1422</v>
      </c>
      <c r="O169" s="59"/>
    </row>
    <row r="170" spans="1:15" ht="13.5" thickBot="1">
      <c r="A170" s="12" t="s">
        <v>159</v>
      </c>
      <c r="B170" s="10">
        <v>23</v>
      </c>
      <c r="C170" s="15">
        <v>37587.6796875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58">
        <f t="shared" si="16"/>
        <v>0</v>
      </c>
      <c r="J170" s="58">
        <f t="shared" si="17"/>
        <v>0</v>
      </c>
      <c r="K170" s="58">
        <f t="shared" si="18"/>
        <v>0</v>
      </c>
      <c r="L170" s="58">
        <f t="shared" si="19"/>
        <v>0</v>
      </c>
      <c r="M170" s="17">
        <f t="shared" si="20"/>
        <v>0</v>
      </c>
      <c r="N170" s="17">
        <f t="shared" si="21"/>
        <v>1422</v>
      </c>
      <c r="O170" s="59"/>
    </row>
    <row r="171" spans="1:15" ht="13.5" thickBot="1">
      <c r="A171" s="12" t="s">
        <v>159</v>
      </c>
      <c r="B171" s="10">
        <v>24</v>
      </c>
      <c r="C171" s="15">
        <v>35910.56640625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58">
        <f t="shared" si="16"/>
        <v>0</v>
      </c>
      <c r="J171" s="58">
        <f t="shared" si="17"/>
        <v>0</v>
      </c>
      <c r="K171" s="58">
        <f t="shared" si="18"/>
        <v>0</v>
      </c>
      <c r="L171" s="58">
        <f t="shared" si="19"/>
        <v>0</v>
      </c>
      <c r="M171" s="17">
        <f t="shared" si="20"/>
        <v>0</v>
      </c>
      <c r="N171" s="17">
        <f t="shared" si="21"/>
        <v>1422</v>
      </c>
      <c r="O171" s="59"/>
    </row>
    <row r="172" spans="1:15" ht="13.5" thickBot="1">
      <c r="A172" s="12" t="s">
        <v>160</v>
      </c>
      <c r="B172" s="10">
        <v>1</v>
      </c>
      <c r="C172" s="15">
        <v>34585.03515625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58">
        <f t="shared" si="16"/>
        <v>0</v>
      </c>
      <c r="J172" s="58">
        <f t="shared" si="17"/>
        <v>0</v>
      </c>
      <c r="K172" s="58">
        <f t="shared" si="18"/>
        <v>0</v>
      </c>
      <c r="L172" s="58">
        <f t="shared" si="19"/>
        <v>0</v>
      </c>
      <c r="M172" s="17">
        <f t="shared" si="20"/>
        <v>0</v>
      </c>
      <c r="N172" s="17">
        <f t="shared" si="21"/>
        <v>1422</v>
      </c>
      <c r="O172" s="59"/>
    </row>
    <row r="173" spans="1:15" ht="13.5" thickBot="1">
      <c r="A173" s="12" t="s">
        <v>160</v>
      </c>
      <c r="B173" s="10">
        <v>2</v>
      </c>
      <c r="C173" s="15">
        <v>33664.80078125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58">
        <f t="shared" si="16"/>
        <v>0</v>
      </c>
      <c r="J173" s="58">
        <f t="shared" si="17"/>
        <v>0</v>
      </c>
      <c r="K173" s="58">
        <f t="shared" si="18"/>
        <v>0</v>
      </c>
      <c r="L173" s="58">
        <f t="shared" si="19"/>
        <v>0</v>
      </c>
      <c r="M173" s="17">
        <f t="shared" si="20"/>
        <v>0</v>
      </c>
      <c r="N173" s="17">
        <f t="shared" si="21"/>
        <v>1422</v>
      </c>
      <c r="O173" s="59"/>
    </row>
    <row r="174" spans="1:15" ht="13.5" thickBot="1">
      <c r="A174" s="12" t="s">
        <v>160</v>
      </c>
      <c r="B174" s="10">
        <v>3</v>
      </c>
      <c r="C174" s="15">
        <v>33162.75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58">
        <f t="shared" si="16"/>
        <v>0</v>
      </c>
      <c r="J174" s="58">
        <f t="shared" si="17"/>
        <v>0</v>
      </c>
      <c r="K174" s="58">
        <f t="shared" si="18"/>
        <v>0</v>
      </c>
      <c r="L174" s="58">
        <f t="shared" si="19"/>
        <v>0</v>
      </c>
      <c r="M174" s="17">
        <f t="shared" si="20"/>
        <v>0</v>
      </c>
      <c r="N174" s="17">
        <f t="shared" si="21"/>
        <v>1422</v>
      </c>
      <c r="O174" s="59"/>
    </row>
    <row r="175" spans="1:15" ht="13.5" thickBot="1">
      <c r="A175" s="12" t="s">
        <v>160</v>
      </c>
      <c r="B175" s="10">
        <v>4</v>
      </c>
      <c r="C175" s="15">
        <v>32912.890625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58">
        <f t="shared" si="16"/>
        <v>0</v>
      </c>
      <c r="J175" s="58">
        <f t="shared" si="17"/>
        <v>0</v>
      </c>
      <c r="K175" s="58">
        <f t="shared" si="18"/>
        <v>0</v>
      </c>
      <c r="L175" s="58">
        <f t="shared" si="19"/>
        <v>0</v>
      </c>
      <c r="M175" s="17">
        <f t="shared" si="20"/>
        <v>0</v>
      </c>
      <c r="N175" s="17">
        <f t="shared" si="21"/>
        <v>1422</v>
      </c>
      <c r="O175" s="59"/>
    </row>
    <row r="176" spans="1:15" ht="13.5" thickBot="1">
      <c r="A176" s="12" t="s">
        <v>160</v>
      </c>
      <c r="B176" s="10">
        <v>5</v>
      </c>
      <c r="C176" s="15">
        <v>33011.02734375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58">
        <f t="shared" si="16"/>
        <v>0</v>
      </c>
      <c r="J176" s="58">
        <f t="shared" si="17"/>
        <v>0</v>
      </c>
      <c r="K176" s="58">
        <f t="shared" si="18"/>
        <v>0</v>
      </c>
      <c r="L176" s="58">
        <f t="shared" si="19"/>
        <v>0</v>
      </c>
      <c r="M176" s="17">
        <f t="shared" si="20"/>
        <v>0</v>
      </c>
      <c r="N176" s="17">
        <f t="shared" si="21"/>
        <v>1422</v>
      </c>
      <c r="O176" s="59"/>
    </row>
    <row r="177" spans="1:15" ht="13.5" thickBot="1">
      <c r="A177" s="12" t="s">
        <v>160</v>
      </c>
      <c r="B177" s="10">
        <v>6</v>
      </c>
      <c r="C177" s="15">
        <v>33504.96875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58">
        <f t="shared" si="16"/>
        <v>0</v>
      </c>
      <c r="J177" s="58">
        <f t="shared" si="17"/>
        <v>0</v>
      </c>
      <c r="K177" s="58">
        <f t="shared" si="18"/>
        <v>0</v>
      </c>
      <c r="L177" s="58">
        <f t="shared" si="19"/>
        <v>0</v>
      </c>
      <c r="M177" s="17">
        <f t="shared" si="20"/>
        <v>0</v>
      </c>
      <c r="N177" s="17">
        <f t="shared" si="21"/>
        <v>1422</v>
      </c>
      <c r="O177" s="59"/>
    </row>
    <row r="178" spans="1:15" ht="13.5" thickBot="1">
      <c r="A178" s="12" t="s">
        <v>160</v>
      </c>
      <c r="B178" s="10">
        <v>7</v>
      </c>
      <c r="C178" s="15">
        <v>34534.578125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58">
        <f t="shared" si="16"/>
        <v>0</v>
      </c>
      <c r="J178" s="58">
        <f t="shared" si="17"/>
        <v>0</v>
      </c>
      <c r="K178" s="58">
        <f t="shared" si="18"/>
        <v>0</v>
      </c>
      <c r="L178" s="58">
        <f t="shared" si="19"/>
        <v>0</v>
      </c>
      <c r="M178" s="17">
        <f t="shared" si="20"/>
        <v>0</v>
      </c>
      <c r="N178" s="17">
        <f t="shared" si="21"/>
        <v>1422</v>
      </c>
      <c r="O178" s="59"/>
    </row>
    <row r="179" spans="1:15" ht="13.5" thickBot="1">
      <c r="A179" s="12" t="s">
        <v>160</v>
      </c>
      <c r="B179" s="10">
        <v>8</v>
      </c>
      <c r="C179" s="15">
        <v>35521.421875</v>
      </c>
      <c r="D179" s="15">
        <v>38.299999999999997</v>
      </c>
      <c r="E179" s="15">
        <v>21</v>
      </c>
      <c r="F179" s="15">
        <v>12.855739523940001</v>
      </c>
      <c r="G179" s="15">
        <v>13.155400049899001</v>
      </c>
      <c r="H179" s="15">
        <v>0.299660525959</v>
      </c>
      <c r="I179" s="58">
        <f t="shared" si="16"/>
        <v>1.7682559739874117E-2</v>
      </c>
      <c r="J179" s="58">
        <f t="shared" si="17"/>
        <v>1.78932914740225E-2</v>
      </c>
      <c r="K179" s="58">
        <f t="shared" si="18"/>
        <v>5.5165963080879036E-3</v>
      </c>
      <c r="L179" s="58">
        <f t="shared" si="19"/>
        <v>5.7273280422362868E-3</v>
      </c>
      <c r="M179" s="17">
        <f t="shared" si="20"/>
        <v>1</v>
      </c>
      <c r="N179" s="17">
        <f t="shared" si="21"/>
        <v>1422</v>
      </c>
      <c r="O179" s="59"/>
    </row>
    <row r="180" spans="1:15" ht="13.5" thickBot="1">
      <c r="A180" s="12" t="s">
        <v>160</v>
      </c>
      <c r="B180" s="10">
        <v>9</v>
      </c>
      <c r="C180" s="15">
        <v>36722.875</v>
      </c>
      <c r="D180" s="15">
        <v>405.9</v>
      </c>
      <c r="E180" s="15">
        <v>403.5</v>
      </c>
      <c r="F180" s="15">
        <v>371.91840616329699</v>
      </c>
      <c r="G180" s="15">
        <v>387.09228177635998</v>
      </c>
      <c r="H180" s="15">
        <v>15.173875613063</v>
      </c>
      <c r="I180" s="58">
        <f t="shared" si="16"/>
        <v>1.322624347654008E-2</v>
      </c>
      <c r="J180" s="58">
        <f t="shared" si="17"/>
        <v>2.3897042079256671E-2</v>
      </c>
      <c r="K180" s="58">
        <f t="shared" si="18"/>
        <v>1.1538479763459928E-2</v>
      </c>
      <c r="L180" s="58">
        <f t="shared" si="19"/>
        <v>2.2209278366176519E-2</v>
      </c>
      <c r="M180" s="17">
        <f t="shared" si="20"/>
        <v>1</v>
      </c>
      <c r="N180" s="17">
        <f t="shared" si="21"/>
        <v>1422</v>
      </c>
      <c r="O180" s="59"/>
    </row>
    <row r="181" spans="1:15" ht="13.5" thickBot="1">
      <c r="A181" s="12" t="s">
        <v>160</v>
      </c>
      <c r="B181" s="10">
        <v>10</v>
      </c>
      <c r="C181" s="15">
        <v>37807.234375</v>
      </c>
      <c r="D181" s="15">
        <v>969.9</v>
      </c>
      <c r="E181" s="15">
        <v>962.8</v>
      </c>
      <c r="F181" s="15">
        <v>826.69769250400395</v>
      </c>
      <c r="G181" s="15">
        <v>932.80691755467001</v>
      </c>
      <c r="H181" s="15">
        <v>106.109225050666</v>
      </c>
      <c r="I181" s="58">
        <f t="shared" si="16"/>
        <v>2.6085149398966223E-2</v>
      </c>
      <c r="J181" s="58">
        <f t="shared" si="17"/>
        <v>0.10070485759212097</v>
      </c>
      <c r="K181" s="58">
        <f t="shared" si="18"/>
        <v>2.1092181747770708E-2</v>
      </c>
      <c r="L181" s="58">
        <f t="shared" si="19"/>
        <v>9.5711889940925457E-2</v>
      </c>
      <c r="M181" s="17">
        <f t="shared" si="20"/>
        <v>1</v>
      </c>
      <c r="N181" s="17">
        <f t="shared" si="21"/>
        <v>1422</v>
      </c>
      <c r="O181" s="59"/>
    </row>
    <row r="182" spans="1:15" ht="13.5" thickBot="1">
      <c r="A182" s="12" t="s">
        <v>160</v>
      </c>
      <c r="B182" s="10">
        <v>11</v>
      </c>
      <c r="C182" s="15">
        <v>37726.4765625</v>
      </c>
      <c r="D182" s="15">
        <v>1153</v>
      </c>
      <c r="E182" s="15">
        <v>1144.7</v>
      </c>
      <c r="F182" s="15">
        <v>948.24685972048997</v>
      </c>
      <c r="G182" s="15">
        <v>1064.6342149490799</v>
      </c>
      <c r="H182" s="15">
        <v>116.38735522858801</v>
      </c>
      <c r="I182" s="58">
        <f t="shared" si="16"/>
        <v>6.2141902286160386E-2</v>
      </c>
      <c r="J182" s="58">
        <f t="shared" si="17"/>
        <v>0.14398955012623771</v>
      </c>
      <c r="K182" s="58">
        <f t="shared" si="18"/>
        <v>5.6305052778424833E-2</v>
      </c>
      <c r="L182" s="58">
        <f t="shared" si="19"/>
        <v>0.13815270061850216</v>
      </c>
      <c r="M182" s="17">
        <f t="shared" si="20"/>
        <v>1</v>
      </c>
      <c r="N182" s="17">
        <f t="shared" si="21"/>
        <v>1422</v>
      </c>
      <c r="O182" s="59"/>
    </row>
    <row r="183" spans="1:15" ht="13.5" thickBot="1">
      <c r="A183" s="12" t="s">
        <v>160</v>
      </c>
      <c r="B183" s="10">
        <v>12</v>
      </c>
      <c r="C183" s="15">
        <v>37061.87890625</v>
      </c>
      <c r="D183" s="15">
        <v>1193</v>
      </c>
      <c r="E183" s="15">
        <v>1185.0999999999999</v>
      </c>
      <c r="F183" s="15">
        <v>1052.35306846296</v>
      </c>
      <c r="G183" s="15">
        <v>1176.3252557373</v>
      </c>
      <c r="H183" s="15">
        <v>123.97218727434699</v>
      </c>
      <c r="I183" s="58">
        <f t="shared" si="16"/>
        <v>1.1726261788115302E-2</v>
      </c>
      <c r="J183" s="58">
        <f t="shared" si="17"/>
        <v>9.8907828085119567E-2</v>
      </c>
      <c r="K183" s="58">
        <f t="shared" si="18"/>
        <v>6.1707062325596831E-3</v>
      </c>
      <c r="L183" s="58">
        <f t="shared" si="19"/>
        <v>9.3352272529563948E-2</v>
      </c>
      <c r="M183" s="17">
        <f t="shared" si="20"/>
        <v>1</v>
      </c>
      <c r="N183" s="17">
        <f t="shared" si="21"/>
        <v>1422</v>
      </c>
      <c r="O183" s="59"/>
    </row>
    <row r="184" spans="1:15" ht="13.5" thickBot="1">
      <c r="A184" s="12" t="s">
        <v>160</v>
      </c>
      <c r="B184" s="10">
        <v>13</v>
      </c>
      <c r="C184" s="15">
        <v>36269.88671875</v>
      </c>
      <c r="D184" s="15">
        <v>1200</v>
      </c>
      <c r="E184" s="15">
        <v>1191.5999999999999</v>
      </c>
      <c r="F184" s="15">
        <v>1060.9818645356199</v>
      </c>
      <c r="G184" s="15">
        <v>1191.3672526682701</v>
      </c>
      <c r="H184" s="15">
        <v>130.385388132657</v>
      </c>
      <c r="I184" s="58">
        <f t="shared" si="16"/>
        <v>6.0708490377847316E-3</v>
      </c>
      <c r="J184" s="58">
        <f t="shared" si="17"/>
        <v>9.7762401873684998E-2</v>
      </c>
      <c r="K184" s="58">
        <f t="shared" si="18"/>
        <v>1.6367604200407681E-4</v>
      </c>
      <c r="L184" s="58">
        <f t="shared" si="19"/>
        <v>9.1855228877904344E-2</v>
      </c>
      <c r="M184" s="17">
        <f t="shared" si="20"/>
        <v>1</v>
      </c>
      <c r="N184" s="17">
        <f t="shared" si="21"/>
        <v>1422</v>
      </c>
      <c r="O184" s="59"/>
    </row>
    <row r="185" spans="1:15" ht="13.5" thickBot="1">
      <c r="A185" s="12" t="s">
        <v>160</v>
      </c>
      <c r="B185" s="10">
        <v>14</v>
      </c>
      <c r="C185" s="15">
        <v>35329.85546875</v>
      </c>
      <c r="D185" s="15">
        <v>1211.5</v>
      </c>
      <c r="E185" s="15">
        <v>1202.9000000000001</v>
      </c>
      <c r="F185" s="15">
        <v>1074.9804167325001</v>
      </c>
      <c r="G185" s="15">
        <v>1199.8103232447299</v>
      </c>
      <c r="H185" s="15">
        <v>124.829906512234</v>
      </c>
      <c r="I185" s="58">
        <f t="shared" si="16"/>
        <v>8.2205884354923046E-3</v>
      </c>
      <c r="J185" s="58">
        <f t="shared" si="17"/>
        <v>9.6005332818213718E-2</v>
      </c>
      <c r="K185" s="58">
        <f t="shared" si="18"/>
        <v>2.1727684636217636E-3</v>
      </c>
      <c r="L185" s="58">
        <f t="shared" si="19"/>
        <v>8.9957512846343179E-2</v>
      </c>
      <c r="M185" s="17">
        <f t="shared" si="20"/>
        <v>1</v>
      </c>
      <c r="N185" s="17">
        <f t="shared" si="21"/>
        <v>1422</v>
      </c>
      <c r="O185" s="59"/>
    </row>
    <row r="186" spans="1:15" ht="13.5" thickBot="1">
      <c r="A186" s="12" t="s">
        <v>160</v>
      </c>
      <c r="B186" s="10">
        <v>15</v>
      </c>
      <c r="C186" s="15">
        <v>34619.875</v>
      </c>
      <c r="D186" s="15">
        <v>1211.4000000000001</v>
      </c>
      <c r="E186" s="15">
        <v>1203</v>
      </c>
      <c r="F186" s="15">
        <v>1071.6342491104999</v>
      </c>
      <c r="G186" s="15">
        <v>1202.7108612675099</v>
      </c>
      <c r="H186" s="15">
        <v>131.07661215701901</v>
      </c>
      <c r="I186" s="58">
        <f t="shared" si="16"/>
        <v>6.1105054377567965E-3</v>
      </c>
      <c r="J186" s="58">
        <f t="shared" si="17"/>
        <v>9.8288151117791961E-2</v>
      </c>
      <c r="K186" s="58">
        <f t="shared" si="18"/>
        <v>2.0333244197614161E-4</v>
      </c>
      <c r="L186" s="58">
        <f t="shared" si="19"/>
        <v>9.2380978122011306E-2</v>
      </c>
      <c r="M186" s="17">
        <f t="shared" si="20"/>
        <v>1</v>
      </c>
      <c r="N186" s="17">
        <f t="shared" si="21"/>
        <v>1422</v>
      </c>
      <c r="O186" s="59"/>
    </row>
    <row r="187" spans="1:15" ht="13.5" thickBot="1">
      <c r="A187" s="12" t="s">
        <v>160</v>
      </c>
      <c r="B187" s="10">
        <v>16</v>
      </c>
      <c r="C187" s="15">
        <v>34029.05078125</v>
      </c>
      <c r="D187" s="15">
        <v>1211.2</v>
      </c>
      <c r="E187" s="15">
        <v>1202.8</v>
      </c>
      <c r="F187" s="15">
        <v>1081.2012859030499</v>
      </c>
      <c r="G187" s="15">
        <v>1200.1147126769999</v>
      </c>
      <c r="H187" s="15">
        <v>118.913426773954</v>
      </c>
      <c r="I187" s="58">
        <f t="shared" si="16"/>
        <v>7.7955607053446568E-3</v>
      </c>
      <c r="J187" s="58">
        <f t="shared" si="17"/>
        <v>9.1419630166631613E-2</v>
      </c>
      <c r="K187" s="58">
        <f t="shared" si="18"/>
        <v>1.8883877095640024E-3</v>
      </c>
      <c r="L187" s="58">
        <f t="shared" si="19"/>
        <v>8.5512457170850958E-2</v>
      </c>
      <c r="M187" s="17">
        <f t="shared" si="20"/>
        <v>1</v>
      </c>
      <c r="N187" s="17">
        <f t="shared" si="21"/>
        <v>1422</v>
      </c>
      <c r="O187" s="59"/>
    </row>
    <row r="188" spans="1:15" ht="13.5" thickBot="1">
      <c r="A188" s="12" t="s">
        <v>160</v>
      </c>
      <c r="B188" s="10">
        <v>17</v>
      </c>
      <c r="C188" s="15">
        <v>33916.49609375</v>
      </c>
      <c r="D188" s="15">
        <v>1201.4000000000001</v>
      </c>
      <c r="E188" s="15">
        <v>1193.4000000000001</v>
      </c>
      <c r="F188" s="15">
        <v>1064.0526356053499</v>
      </c>
      <c r="G188" s="15">
        <v>1184.2627418623999</v>
      </c>
      <c r="H188" s="15">
        <v>120.210106257051</v>
      </c>
      <c r="I188" s="58">
        <f t="shared" si="16"/>
        <v>1.2051517677637241E-2</v>
      </c>
      <c r="J188" s="58">
        <f t="shared" si="17"/>
        <v>9.6587457380204064E-2</v>
      </c>
      <c r="K188" s="58">
        <f t="shared" si="18"/>
        <v>6.4256386340366782E-3</v>
      </c>
      <c r="L188" s="58">
        <f t="shared" si="19"/>
        <v>9.096157833660351E-2</v>
      </c>
      <c r="M188" s="17">
        <f t="shared" si="20"/>
        <v>1</v>
      </c>
      <c r="N188" s="17">
        <f t="shared" si="21"/>
        <v>1422</v>
      </c>
      <c r="O188" s="59"/>
    </row>
    <row r="189" spans="1:15" ht="13.5" thickBot="1">
      <c r="A189" s="12" t="s">
        <v>160</v>
      </c>
      <c r="B189" s="10">
        <v>18</v>
      </c>
      <c r="C189" s="15">
        <v>34197.72265625</v>
      </c>
      <c r="D189" s="15">
        <v>1173.9000000000001</v>
      </c>
      <c r="E189" s="15">
        <v>1165.5999999999999</v>
      </c>
      <c r="F189" s="15">
        <v>998.37526687044306</v>
      </c>
      <c r="G189" s="15">
        <v>1115.4257884507699</v>
      </c>
      <c r="H189" s="15">
        <v>117.050521580328</v>
      </c>
      <c r="I189" s="58">
        <f t="shared" si="16"/>
        <v>4.1121105168235007E-2</v>
      </c>
      <c r="J189" s="58">
        <f t="shared" si="17"/>
        <v>0.12343511471839454</v>
      </c>
      <c r="K189" s="58">
        <f t="shared" si="18"/>
        <v>3.5284255660499295E-2</v>
      </c>
      <c r="L189" s="58">
        <f t="shared" si="19"/>
        <v>0.11759826521065883</v>
      </c>
      <c r="M189" s="17">
        <f t="shared" si="20"/>
        <v>1</v>
      </c>
      <c r="N189" s="17">
        <f t="shared" si="21"/>
        <v>1422</v>
      </c>
      <c r="O189" s="59"/>
    </row>
    <row r="190" spans="1:15" ht="13.5" thickBot="1">
      <c r="A190" s="12" t="s">
        <v>160</v>
      </c>
      <c r="B190" s="10">
        <v>19</v>
      </c>
      <c r="C190" s="15">
        <v>34655.82421875</v>
      </c>
      <c r="D190" s="15">
        <v>880.1</v>
      </c>
      <c r="E190" s="15">
        <v>872.5</v>
      </c>
      <c r="F190" s="15">
        <v>774.59428896082204</v>
      </c>
      <c r="G190" s="15">
        <v>827.73170692097005</v>
      </c>
      <c r="H190" s="15">
        <v>53.137417960147999</v>
      </c>
      <c r="I190" s="58">
        <f t="shared" si="16"/>
        <v>3.6827210322805885E-2</v>
      </c>
      <c r="J190" s="58">
        <f t="shared" si="17"/>
        <v>7.4195296089435994E-2</v>
      </c>
      <c r="K190" s="58">
        <f t="shared" si="18"/>
        <v>3.1482625231385335E-2</v>
      </c>
      <c r="L190" s="58">
        <f t="shared" si="19"/>
        <v>6.8850710998015444E-2</v>
      </c>
      <c r="M190" s="17">
        <f t="shared" si="20"/>
        <v>1</v>
      </c>
      <c r="N190" s="17">
        <f t="shared" si="21"/>
        <v>1422</v>
      </c>
      <c r="O190" s="59"/>
    </row>
    <row r="191" spans="1:15" ht="13.5" thickBot="1">
      <c r="A191" s="12" t="s">
        <v>160</v>
      </c>
      <c r="B191" s="10">
        <v>20</v>
      </c>
      <c r="C191" s="15">
        <v>35432.5</v>
      </c>
      <c r="D191" s="15">
        <v>191.5</v>
      </c>
      <c r="E191" s="15">
        <v>184.7</v>
      </c>
      <c r="F191" s="15">
        <v>192.02907253892499</v>
      </c>
      <c r="G191" s="15">
        <v>192.02907253892499</v>
      </c>
      <c r="H191" s="15">
        <v>0</v>
      </c>
      <c r="I191" s="58">
        <f t="shared" si="16"/>
        <v>3.7206226366033254E-4</v>
      </c>
      <c r="J191" s="58">
        <f t="shared" si="17"/>
        <v>3.7206226366033254E-4</v>
      </c>
      <c r="K191" s="58">
        <f t="shared" si="18"/>
        <v>5.1540594507208191E-3</v>
      </c>
      <c r="L191" s="58">
        <f t="shared" si="19"/>
        <v>5.1540594507208191E-3</v>
      </c>
      <c r="M191" s="17">
        <f t="shared" si="20"/>
        <v>1</v>
      </c>
      <c r="N191" s="17">
        <f t="shared" si="21"/>
        <v>1422</v>
      </c>
      <c r="O191" s="59"/>
    </row>
    <row r="192" spans="1:15" ht="13.5" thickBot="1">
      <c r="A192" s="12" t="s">
        <v>160</v>
      </c>
      <c r="B192" s="10">
        <v>21</v>
      </c>
      <c r="C192" s="15">
        <v>37192.11328125</v>
      </c>
      <c r="D192" s="15">
        <v>6.5</v>
      </c>
      <c r="E192" s="15">
        <v>5.3</v>
      </c>
      <c r="F192" s="15">
        <v>1.8276021841350001</v>
      </c>
      <c r="G192" s="15">
        <v>1.8276021841350001</v>
      </c>
      <c r="H192" s="15">
        <v>0</v>
      </c>
      <c r="I192" s="58">
        <f t="shared" si="16"/>
        <v>3.2857931194549927E-3</v>
      </c>
      <c r="J192" s="58">
        <f t="shared" si="17"/>
        <v>3.2857931194549927E-3</v>
      </c>
      <c r="K192" s="58">
        <f t="shared" si="18"/>
        <v>2.4419112629149083E-3</v>
      </c>
      <c r="L192" s="58">
        <f t="shared" si="19"/>
        <v>2.4419112629149083E-3</v>
      </c>
      <c r="M192" s="17">
        <f t="shared" si="20"/>
        <v>0</v>
      </c>
      <c r="N192" s="17">
        <f t="shared" si="21"/>
        <v>1422</v>
      </c>
      <c r="O192" s="59"/>
    </row>
    <row r="193" spans="1:15" ht="13.5" thickBot="1">
      <c r="A193" s="12" t="s">
        <v>160</v>
      </c>
      <c r="B193" s="10">
        <v>22</v>
      </c>
      <c r="C193" s="15">
        <v>36651.671875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58">
        <f t="shared" si="16"/>
        <v>0</v>
      </c>
      <c r="J193" s="58">
        <f t="shared" si="17"/>
        <v>0</v>
      </c>
      <c r="K193" s="58">
        <f t="shared" si="18"/>
        <v>0</v>
      </c>
      <c r="L193" s="58">
        <f t="shared" si="19"/>
        <v>0</v>
      </c>
      <c r="M193" s="17">
        <f t="shared" si="20"/>
        <v>0</v>
      </c>
      <c r="N193" s="17">
        <f t="shared" si="21"/>
        <v>1422</v>
      </c>
      <c r="O193" s="59"/>
    </row>
    <row r="194" spans="1:15" ht="13.5" thickBot="1">
      <c r="A194" s="12" t="s">
        <v>160</v>
      </c>
      <c r="B194" s="10">
        <v>23</v>
      </c>
      <c r="C194" s="15">
        <v>34522.21875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58">
        <f t="shared" si="16"/>
        <v>0</v>
      </c>
      <c r="J194" s="58">
        <f t="shared" si="17"/>
        <v>0</v>
      </c>
      <c r="K194" s="58">
        <f t="shared" si="18"/>
        <v>0</v>
      </c>
      <c r="L194" s="58">
        <f t="shared" si="19"/>
        <v>0</v>
      </c>
      <c r="M194" s="17">
        <f t="shared" si="20"/>
        <v>0</v>
      </c>
      <c r="N194" s="17">
        <f t="shared" si="21"/>
        <v>1422</v>
      </c>
      <c r="O194" s="59"/>
    </row>
    <row r="195" spans="1:15" ht="13.5" thickBot="1">
      <c r="A195" s="12" t="s">
        <v>160</v>
      </c>
      <c r="B195" s="10">
        <v>24</v>
      </c>
      <c r="C195" s="15">
        <v>32025.75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58">
        <f t="shared" si="16"/>
        <v>0</v>
      </c>
      <c r="J195" s="58">
        <f t="shared" si="17"/>
        <v>0</v>
      </c>
      <c r="K195" s="58">
        <f t="shared" si="18"/>
        <v>0</v>
      </c>
      <c r="L195" s="58">
        <f t="shared" si="19"/>
        <v>0</v>
      </c>
      <c r="M195" s="17">
        <f t="shared" si="20"/>
        <v>0</v>
      </c>
      <c r="N195" s="17">
        <f t="shared" si="21"/>
        <v>1422</v>
      </c>
      <c r="O195" s="59"/>
    </row>
    <row r="196" spans="1:15" ht="13.5" thickBot="1">
      <c r="A196" s="12" t="s">
        <v>161</v>
      </c>
      <c r="B196" s="10">
        <v>1</v>
      </c>
      <c r="C196" s="15">
        <v>30245.181640625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58">
        <f t="shared" si="16"/>
        <v>0</v>
      </c>
      <c r="J196" s="58">
        <f t="shared" si="17"/>
        <v>0</v>
      </c>
      <c r="K196" s="58">
        <f t="shared" si="18"/>
        <v>0</v>
      </c>
      <c r="L196" s="58">
        <f t="shared" si="19"/>
        <v>0</v>
      </c>
      <c r="M196" s="17">
        <f t="shared" si="20"/>
        <v>0</v>
      </c>
      <c r="N196" s="17">
        <f t="shared" si="21"/>
        <v>1422</v>
      </c>
      <c r="O196" s="59"/>
    </row>
    <row r="197" spans="1:15" ht="13.5" thickBot="1">
      <c r="A197" s="12" t="s">
        <v>161</v>
      </c>
      <c r="B197" s="10">
        <v>2</v>
      </c>
      <c r="C197" s="15">
        <v>29266.5859375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58">
        <f t="shared" ref="I197:I260" si="22">ABS(D197-G197)/N197</f>
        <v>0</v>
      </c>
      <c r="J197" s="58">
        <f t="shared" ref="J197:J260" si="23">ABS(D197-F197)/N197</f>
        <v>0</v>
      </c>
      <c r="K197" s="58">
        <f t="shared" ref="K197:K260" si="24">ABS(E197-G197)/N197</f>
        <v>0</v>
      </c>
      <c r="L197" s="58">
        <f t="shared" ref="L197:L260" si="25">ABS(E197-F197)/N197</f>
        <v>0</v>
      </c>
      <c r="M197" s="17">
        <f t="shared" ref="M197:M260" si="26">IF(F197&gt;5,1,0)</f>
        <v>0</v>
      </c>
      <c r="N197" s="17">
        <f t="shared" ref="N197:N260" si="27">INDEX($Q$43:$Q$72,MATCH(A197,$P$43:$P$72,0))</f>
        <v>1422</v>
      </c>
      <c r="O197" s="59"/>
    </row>
    <row r="198" spans="1:15" ht="13.5" thickBot="1">
      <c r="A198" s="12" t="s">
        <v>161</v>
      </c>
      <c r="B198" s="10">
        <v>3</v>
      </c>
      <c r="C198" s="15">
        <v>28908.552734375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58">
        <f t="shared" si="22"/>
        <v>0</v>
      </c>
      <c r="J198" s="58">
        <f t="shared" si="23"/>
        <v>0</v>
      </c>
      <c r="K198" s="58">
        <f t="shared" si="24"/>
        <v>0</v>
      </c>
      <c r="L198" s="58">
        <f t="shared" si="25"/>
        <v>0</v>
      </c>
      <c r="M198" s="17">
        <f t="shared" si="26"/>
        <v>0</v>
      </c>
      <c r="N198" s="17">
        <f t="shared" si="27"/>
        <v>1422</v>
      </c>
      <c r="O198" s="59"/>
    </row>
    <row r="199" spans="1:15" ht="13.5" thickBot="1">
      <c r="A199" s="12" t="s">
        <v>161</v>
      </c>
      <c r="B199" s="10">
        <v>4</v>
      </c>
      <c r="C199" s="15">
        <v>29016.83203125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58">
        <f t="shared" si="22"/>
        <v>0</v>
      </c>
      <c r="J199" s="58">
        <f t="shared" si="23"/>
        <v>0</v>
      </c>
      <c r="K199" s="58">
        <f t="shared" si="24"/>
        <v>0</v>
      </c>
      <c r="L199" s="58">
        <f t="shared" si="25"/>
        <v>0</v>
      </c>
      <c r="M199" s="17">
        <f t="shared" si="26"/>
        <v>0</v>
      </c>
      <c r="N199" s="17">
        <f t="shared" si="27"/>
        <v>1422</v>
      </c>
      <c r="O199" s="59"/>
    </row>
    <row r="200" spans="1:15" ht="13.5" thickBot="1">
      <c r="A200" s="12" t="s">
        <v>161</v>
      </c>
      <c r="B200" s="10">
        <v>5</v>
      </c>
      <c r="C200" s="15">
        <v>29853.265625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58">
        <f t="shared" si="22"/>
        <v>0</v>
      </c>
      <c r="J200" s="58">
        <f t="shared" si="23"/>
        <v>0</v>
      </c>
      <c r="K200" s="58">
        <f t="shared" si="24"/>
        <v>0</v>
      </c>
      <c r="L200" s="58">
        <f t="shared" si="25"/>
        <v>0</v>
      </c>
      <c r="M200" s="17">
        <f t="shared" si="26"/>
        <v>0</v>
      </c>
      <c r="N200" s="17">
        <f t="shared" si="27"/>
        <v>1422</v>
      </c>
      <c r="O200" s="59"/>
    </row>
    <row r="201" spans="1:15" ht="13.5" thickBot="1">
      <c r="A201" s="12" t="s">
        <v>161</v>
      </c>
      <c r="B201" s="10">
        <v>6</v>
      </c>
      <c r="C201" s="15">
        <v>32107.05078125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58">
        <f t="shared" si="22"/>
        <v>0</v>
      </c>
      <c r="J201" s="58">
        <f t="shared" si="23"/>
        <v>0</v>
      </c>
      <c r="K201" s="58">
        <f t="shared" si="24"/>
        <v>0</v>
      </c>
      <c r="L201" s="58">
        <f t="shared" si="25"/>
        <v>0</v>
      </c>
      <c r="M201" s="17">
        <f t="shared" si="26"/>
        <v>0</v>
      </c>
      <c r="N201" s="17">
        <f t="shared" si="27"/>
        <v>1422</v>
      </c>
      <c r="O201" s="59"/>
    </row>
    <row r="202" spans="1:15" ht="13.5" thickBot="1">
      <c r="A202" s="12" t="s">
        <v>161</v>
      </c>
      <c r="B202" s="10">
        <v>7</v>
      </c>
      <c r="C202" s="15">
        <v>35915.3828125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58">
        <f t="shared" si="22"/>
        <v>0</v>
      </c>
      <c r="J202" s="58">
        <f t="shared" si="23"/>
        <v>0</v>
      </c>
      <c r="K202" s="58">
        <f t="shared" si="24"/>
        <v>0</v>
      </c>
      <c r="L202" s="58">
        <f t="shared" si="25"/>
        <v>0</v>
      </c>
      <c r="M202" s="17">
        <f t="shared" si="26"/>
        <v>0</v>
      </c>
      <c r="N202" s="17">
        <f t="shared" si="27"/>
        <v>1422</v>
      </c>
      <c r="O202" s="59"/>
    </row>
    <row r="203" spans="1:15" ht="13.5" thickBot="1">
      <c r="A203" s="12" t="s">
        <v>161</v>
      </c>
      <c r="B203" s="10">
        <v>8</v>
      </c>
      <c r="C203" s="15">
        <v>37489.33203125</v>
      </c>
      <c r="D203" s="15">
        <v>32.4</v>
      </c>
      <c r="E203" s="15">
        <v>25.3</v>
      </c>
      <c r="F203" s="15">
        <v>12.552585315792999</v>
      </c>
      <c r="G203" s="15">
        <v>12.552585315792999</v>
      </c>
      <c r="H203" s="15">
        <v>0</v>
      </c>
      <c r="I203" s="58">
        <f t="shared" si="22"/>
        <v>1.3957394292691279E-2</v>
      </c>
      <c r="J203" s="58">
        <f t="shared" si="23"/>
        <v>1.3957394292691279E-2</v>
      </c>
      <c r="K203" s="58">
        <f t="shared" si="24"/>
        <v>8.9644266414957811E-3</v>
      </c>
      <c r="L203" s="58">
        <f t="shared" si="25"/>
        <v>8.9644266414957811E-3</v>
      </c>
      <c r="M203" s="17">
        <f t="shared" si="26"/>
        <v>1</v>
      </c>
      <c r="N203" s="17">
        <f t="shared" si="27"/>
        <v>1422</v>
      </c>
      <c r="O203" s="59"/>
    </row>
    <row r="204" spans="1:15" ht="13.5" thickBot="1">
      <c r="A204" s="12" t="s">
        <v>161</v>
      </c>
      <c r="B204" s="10">
        <v>9</v>
      </c>
      <c r="C204" s="15">
        <v>37177.80078125</v>
      </c>
      <c r="D204" s="15">
        <v>309.8</v>
      </c>
      <c r="E204" s="15">
        <v>304.60000000000002</v>
      </c>
      <c r="F204" s="15">
        <v>314.57437254971501</v>
      </c>
      <c r="G204" s="15">
        <v>314.57437254971501</v>
      </c>
      <c r="H204" s="15">
        <v>0</v>
      </c>
      <c r="I204" s="58">
        <f t="shared" si="22"/>
        <v>3.3575053092229231E-3</v>
      </c>
      <c r="J204" s="58">
        <f t="shared" si="23"/>
        <v>3.3575053092229231E-3</v>
      </c>
      <c r="K204" s="58">
        <f t="shared" si="24"/>
        <v>7.014326687563281E-3</v>
      </c>
      <c r="L204" s="58">
        <f t="shared" si="25"/>
        <v>7.014326687563281E-3</v>
      </c>
      <c r="M204" s="17">
        <f t="shared" si="26"/>
        <v>1</v>
      </c>
      <c r="N204" s="17">
        <f t="shared" si="27"/>
        <v>1422</v>
      </c>
      <c r="O204" s="59"/>
    </row>
    <row r="205" spans="1:15" ht="13.5" thickBot="1">
      <c r="A205" s="12" t="s">
        <v>161</v>
      </c>
      <c r="B205" s="10">
        <v>10</v>
      </c>
      <c r="C205" s="15">
        <v>37121.55078125</v>
      </c>
      <c r="D205" s="15">
        <v>748.6</v>
      </c>
      <c r="E205" s="15">
        <v>741.2</v>
      </c>
      <c r="F205" s="15">
        <v>688.68842282955995</v>
      </c>
      <c r="G205" s="15">
        <v>778.16499681963001</v>
      </c>
      <c r="H205" s="15">
        <v>89.476573990069994</v>
      </c>
      <c r="I205" s="58">
        <f t="shared" si="22"/>
        <v>2.0791137003959199E-2</v>
      </c>
      <c r="J205" s="58">
        <f t="shared" si="23"/>
        <v>4.2131910809029581E-2</v>
      </c>
      <c r="K205" s="58">
        <f t="shared" si="24"/>
        <v>2.5995075119289706E-2</v>
      </c>
      <c r="L205" s="58">
        <f t="shared" si="25"/>
        <v>3.6927972693699081E-2</v>
      </c>
      <c r="M205" s="17">
        <f t="shared" si="26"/>
        <v>1</v>
      </c>
      <c r="N205" s="17">
        <f t="shared" si="27"/>
        <v>1422</v>
      </c>
      <c r="O205" s="59"/>
    </row>
    <row r="206" spans="1:15" ht="13.5" thickBot="1">
      <c r="A206" s="12" t="s">
        <v>161</v>
      </c>
      <c r="B206" s="10">
        <v>11</v>
      </c>
      <c r="C206" s="15">
        <v>37075.30859375</v>
      </c>
      <c r="D206" s="15">
        <v>931.7</v>
      </c>
      <c r="E206" s="15">
        <v>923.4</v>
      </c>
      <c r="F206" s="15">
        <v>749.409263620366</v>
      </c>
      <c r="G206" s="15">
        <v>855.47236801637496</v>
      </c>
      <c r="H206" s="15">
        <v>106.063104396009</v>
      </c>
      <c r="I206" s="58">
        <f t="shared" si="22"/>
        <v>5.3605929664996547E-2</v>
      </c>
      <c r="J206" s="58">
        <f t="shared" si="23"/>
        <v>0.12819320420508723</v>
      </c>
      <c r="K206" s="58">
        <f t="shared" si="24"/>
        <v>4.7769080157260911E-2</v>
      </c>
      <c r="L206" s="58">
        <f t="shared" si="25"/>
        <v>0.12235635469735159</v>
      </c>
      <c r="M206" s="17">
        <f t="shared" si="26"/>
        <v>1</v>
      </c>
      <c r="N206" s="17">
        <f t="shared" si="27"/>
        <v>1422</v>
      </c>
      <c r="O206" s="59"/>
    </row>
    <row r="207" spans="1:15" ht="13.5" thickBot="1">
      <c r="A207" s="12" t="s">
        <v>161</v>
      </c>
      <c r="B207" s="10">
        <v>12</v>
      </c>
      <c r="C207" s="15">
        <v>36885.8515625</v>
      </c>
      <c r="D207" s="15">
        <v>973.6</v>
      </c>
      <c r="E207" s="15">
        <v>965.7</v>
      </c>
      <c r="F207" s="15">
        <v>717.67119959018805</v>
      </c>
      <c r="G207" s="15">
        <v>763.40267187861195</v>
      </c>
      <c r="H207" s="15">
        <v>45.731472288424001</v>
      </c>
      <c r="I207" s="58">
        <f t="shared" si="22"/>
        <v>0.14781809291236855</v>
      </c>
      <c r="J207" s="58">
        <f t="shared" si="23"/>
        <v>0.17997805935992403</v>
      </c>
      <c r="K207" s="58">
        <f t="shared" si="24"/>
        <v>0.14226253735681299</v>
      </c>
      <c r="L207" s="58">
        <f t="shared" si="25"/>
        <v>0.17442250380436849</v>
      </c>
      <c r="M207" s="17">
        <f t="shared" si="26"/>
        <v>1</v>
      </c>
      <c r="N207" s="17">
        <f t="shared" si="27"/>
        <v>1422</v>
      </c>
      <c r="O207" s="59"/>
    </row>
    <row r="208" spans="1:15" ht="13.5" thickBot="1">
      <c r="A208" s="12" t="s">
        <v>161</v>
      </c>
      <c r="B208" s="10">
        <v>13</v>
      </c>
      <c r="C208" s="15">
        <v>36614.890625</v>
      </c>
      <c r="D208" s="15">
        <v>989.9</v>
      </c>
      <c r="E208" s="15">
        <v>981.7</v>
      </c>
      <c r="F208" s="15">
        <v>833.64577980986303</v>
      </c>
      <c r="G208" s="15">
        <v>862.92348518477604</v>
      </c>
      <c r="H208" s="15">
        <v>29.277705374913001</v>
      </c>
      <c r="I208" s="58">
        <f t="shared" si="22"/>
        <v>8.9294314216050594E-2</v>
      </c>
      <c r="J208" s="58">
        <f t="shared" si="23"/>
        <v>0.10988341785522993</v>
      </c>
      <c r="K208" s="58">
        <f t="shared" si="24"/>
        <v>8.3527788196360059E-2</v>
      </c>
      <c r="L208" s="58">
        <f t="shared" si="25"/>
        <v>0.10411689183553939</v>
      </c>
      <c r="M208" s="17">
        <f t="shared" si="26"/>
        <v>1</v>
      </c>
      <c r="N208" s="17">
        <f t="shared" si="27"/>
        <v>1422</v>
      </c>
      <c r="O208" s="59"/>
    </row>
    <row r="209" spans="1:15" ht="13.5" thickBot="1">
      <c r="A209" s="12" t="s">
        <v>161</v>
      </c>
      <c r="B209" s="10">
        <v>14</v>
      </c>
      <c r="C209" s="15">
        <v>36582.359375</v>
      </c>
      <c r="D209" s="15">
        <v>964.8</v>
      </c>
      <c r="E209" s="15">
        <v>956.6</v>
      </c>
      <c r="F209" s="15">
        <v>830.32173058072999</v>
      </c>
      <c r="G209" s="15">
        <v>885.28466155634999</v>
      </c>
      <c r="H209" s="15">
        <v>54.962930975619997</v>
      </c>
      <c r="I209" s="58">
        <f t="shared" si="22"/>
        <v>5.5917959524367067E-2</v>
      </c>
      <c r="J209" s="58">
        <f t="shared" si="23"/>
        <v>9.4569809718192663E-2</v>
      </c>
      <c r="K209" s="58">
        <f t="shared" si="24"/>
        <v>5.0151433504676539E-2</v>
      </c>
      <c r="L209" s="58">
        <f t="shared" si="25"/>
        <v>8.8803283698502128E-2</v>
      </c>
      <c r="M209" s="17">
        <f t="shared" si="26"/>
        <v>1</v>
      </c>
      <c r="N209" s="17">
        <f t="shared" si="27"/>
        <v>1422</v>
      </c>
      <c r="O209" s="59"/>
    </row>
    <row r="210" spans="1:15" ht="13.5" thickBot="1">
      <c r="A210" s="12" t="s">
        <v>161</v>
      </c>
      <c r="B210" s="10">
        <v>15</v>
      </c>
      <c r="C210" s="15">
        <v>36421.51171875</v>
      </c>
      <c r="D210" s="15">
        <v>955.5</v>
      </c>
      <c r="E210" s="15">
        <v>947.7</v>
      </c>
      <c r="F210" s="15">
        <v>857.01399752145005</v>
      </c>
      <c r="G210" s="15">
        <v>958.33061155901999</v>
      </c>
      <c r="H210" s="15">
        <v>101.31661403757001</v>
      </c>
      <c r="I210" s="58">
        <f t="shared" si="22"/>
        <v>1.9905847813080062E-3</v>
      </c>
      <c r="J210" s="58">
        <f t="shared" si="23"/>
        <v>6.9258792179008405E-2</v>
      </c>
      <c r="K210" s="58">
        <f t="shared" si="24"/>
        <v>7.475816848818523E-3</v>
      </c>
      <c r="L210" s="58">
        <f t="shared" si="25"/>
        <v>6.3773560111497887E-2</v>
      </c>
      <c r="M210" s="17">
        <f t="shared" si="26"/>
        <v>1</v>
      </c>
      <c r="N210" s="17">
        <f t="shared" si="27"/>
        <v>1422</v>
      </c>
      <c r="O210" s="59"/>
    </row>
    <row r="211" spans="1:15" ht="13.5" thickBot="1">
      <c r="A211" s="12" t="s">
        <v>161</v>
      </c>
      <c r="B211" s="10">
        <v>16</v>
      </c>
      <c r="C211" s="15">
        <v>36325.69140625</v>
      </c>
      <c r="D211" s="15">
        <v>936.7</v>
      </c>
      <c r="E211" s="15">
        <v>929.2</v>
      </c>
      <c r="F211" s="15">
        <v>792.35377289216103</v>
      </c>
      <c r="G211" s="15">
        <v>831.75662147521996</v>
      </c>
      <c r="H211" s="15">
        <v>39.402848583058002</v>
      </c>
      <c r="I211" s="58">
        <f t="shared" si="22"/>
        <v>7.3799844250900207E-2</v>
      </c>
      <c r="J211" s="58">
        <f t="shared" si="23"/>
        <v>0.10150930176359987</v>
      </c>
      <c r="K211" s="58">
        <f t="shared" si="24"/>
        <v>6.8525582647524674E-2</v>
      </c>
      <c r="L211" s="58">
        <f t="shared" si="25"/>
        <v>9.6235040160224342E-2</v>
      </c>
      <c r="M211" s="17">
        <f t="shared" si="26"/>
        <v>1</v>
      </c>
      <c r="N211" s="17">
        <f t="shared" si="27"/>
        <v>1422</v>
      </c>
      <c r="O211" s="59"/>
    </row>
    <row r="212" spans="1:15" ht="13.5" thickBot="1">
      <c r="A212" s="12" t="s">
        <v>161</v>
      </c>
      <c r="B212" s="10">
        <v>17</v>
      </c>
      <c r="C212" s="15">
        <v>36440.02734375</v>
      </c>
      <c r="D212" s="15">
        <v>806.5</v>
      </c>
      <c r="E212" s="15">
        <v>800.2</v>
      </c>
      <c r="F212" s="15">
        <v>640.25383758532496</v>
      </c>
      <c r="G212" s="15">
        <v>644.60559781710299</v>
      </c>
      <c r="H212" s="15">
        <v>4.351760231778</v>
      </c>
      <c r="I212" s="58">
        <f t="shared" si="22"/>
        <v>0.11384979056462519</v>
      </c>
      <c r="J212" s="58">
        <f t="shared" si="23"/>
        <v>0.11691010015096698</v>
      </c>
      <c r="K212" s="58">
        <f t="shared" si="24"/>
        <v>0.10941941081778978</v>
      </c>
      <c r="L212" s="58">
        <f t="shared" si="25"/>
        <v>0.11247972040413157</v>
      </c>
      <c r="M212" s="17">
        <f t="shared" si="26"/>
        <v>1</v>
      </c>
      <c r="N212" s="17">
        <f t="shared" si="27"/>
        <v>1422</v>
      </c>
      <c r="O212" s="59"/>
    </row>
    <row r="213" spans="1:15" ht="13.5" thickBot="1">
      <c r="A213" s="12" t="s">
        <v>161</v>
      </c>
      <c r="B213" s="10">
        <v>18</v>
      </c>
      <c r="C213" s="15">
        <v>36449.19140625</v>
      </c>
      <c r="D213" s="15">
        <v>692.2</v>
      </c>
      <c r="E213" s="15">
        <v>687.2</v>
      </c>
      <c r="F213" s="15">
        <v>483.07780430085103</v>
      </c>
      <c r="G213" s="15">
        <v>484.52473773777501</v>
      </c>
      <c r="H213" s="15">
        <v>1.446933436923</v>
      </c>
      <c r="I213" s="58">
        <f t="shared" si="22"/>
        <v>0.14604448822941282</v>
      </c>
      <c r="J213" s="58">
        <f t="shared" si="23"/>
        <v>0.14706202229194726</v>
      </c>
      <c r="K213" s="58">
        <f t="shared" si="24"/>
        <v>0.14252831382716247</v>
      </c>
      <c r="L213" s="58">
        <f t="shared" si="25"/>
        <v>0.14354584788969693</v>
      </c>
      <c r="M213" s="17">
        <f t="shared" si="26"/>
        <v>1</v>
      </c>
      <c r="N213" s="17">
        <f t="shared" si="27"/>
        <v>1422</v>
      </c>
      <c r="O213" s="59"/>
    </row>
    <row r="214" spans="1:15" ht="13.5" thickBot="1">
      <c r="A214" s="12" t="s">
        <v>161</v>
      </c>
      <c r="B214" s="10">
        <v>19</v>
      </c>
      <c r="C214" s="15">
        <v>36521.67578125</v>
      </c>
      <c r="D214" s="15">
        <v>464.5</v>
      </c>
      <c r="E214" s="15">
        <v>457.3</v>
      </c>
      <c r="F214" s="15">
        <v>280.97309410813801</v>
      </c>
      <c r="G214" s="15">
        <v>280.97309410813801</v>
      </c>
      <c r="H214" s="15">
        <v>0</v>
      </c>
      <c r="I214" s="58">
        <f t="shared" si="22"/>
        <v>0.12906252172423488</v>
      </c>
      <c r="J214" s="58">
        <f t="shared" si="23"/>
        <v>0.12906252172423488</v>
      </c>
      <c r="K214" s="58">
        <f t="shared" si="24"/>
        <v>0.12399923058499437</v>
      </c>
      <c r="L214" s="58">
        <f t="shared" si="25"/>
        <v>0.12399923058499437</v>
      </c>
      <c r="M214" s="17">
        <f t="shared" si="26"/>
        <v>1</v>
      </c>
      <c r="N214" s="17">
        <f t="shared" si="27"/>
        <v>1422</v>
      </c>
      <c r="O214" s="59"/>
    </row>
    <row r="215" spans="1:15" ht="13.5" thickBot="1">
      <c r="A215" s="12" t="s">
        <v>161</v>
      </c>
      <c r="B215" s="10">
        <v>20</v>
      </c>
      <c r="C215" s="15">
        <v>37010.24609375</v>
      </c>
      <c r="D215" s="15">
        <v>96.6</v>
      </c>
      <c r="E215" s="15">
        <v>90.7</v>
      </c>
      <c r="F215" s="15">
        <v>71.788325464596994</v>
      </c>
      <c r="G215" s="15">
        <v>71.788937172793993</v>
      </c>
      <c r="H215" s="15">
        <v>6.1170819699999995E-4</v>
      </c>
      <c r="I215" s="58">
        <f t="shared" si="22"/>
        <v>1.7448004801129395E-2</v>
      </c>
      <c r="J215" s="58">
        <f t="shared" si="23"/>
        <v>1.7448434975670182E-2</v>
      </c>
      <c r="K215" s="58">
        <f t="shared" si="24"/>
        <v>1.3298919006473987E-2</v>
      </c>
      <c r="L215" s="58">
        <f t="shared" si="25"/>
        <v>1.3299349181014775E-2</v>
      </c>
      <c r="M215" s="17">
        <f t="shared" si="26"/>
        <v>1</v>
      </c>
      <c r="N215" s="17">
        <f t="shared" si="27"/>
        <v>1422</v>
      </c>
      <c r="O215" s="59"/>
    </row>
    <row r="216" spans="1:15" ht="13.5" thickBot="1">
      <c r="A216" s="12" t="s">
        <v>161</v>
      </c>
      <c r="B216" s="10">
        <v>21</v>
      </c>
      <c r="C216" s="15">
        <v>37980.1171875</v>
      </c>
      <c r="D216" s="15">
        <v>5.3</v>
      </c>
      <c r="E216" s="15">
        <v>4.5</v>
      </c>
      <c r="F216" s="15">
        <v>1.889767808063</v>
      </c>
      <c r="G216" s="15">
        <v>1.889767808063</v>
      </c>
      <c r="H216" s="15">
        <v>0</v>
      </c>
      <c r="I216" s="58">
        <f t="shared" si="22"/>
        <v>2.3981942278037973E-3</v>
      </c>
      <c r="J216" s="58">
        <f t="shared" si="23"/>
        <v>2.3981942278037973E-3</v>
      </c>
      <c r="K216" s="58">
        <f t="shared" si="24"/>
        <v>1.8356063234437412E-3</v>
      </c>
      <c r="L216" s="58">
        <f t="shared" si="25"/>
        <v>1.8356063234437412E-3</v>
      </c>
      <c r="M216" s="17">
        <f t="shared" si="26"/>
        <v>0</v>
      </c>
      <c r="N216" s="17">
        <f t="shared" si="27"/>
        <v>1422</v>
      </c>
      <c r="O216" s="59"/>
    </row>
    <row r="217" spans="1:15" ht="13.5" thickBot="1">
      <c r="A217" s="12" t="s">
        <v>161</v>
      </c>
      <c r="B217" s="10">
        <v>22</v>
      </c>
      <c r="C217" s="15">
        <v>36840.7421875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58">
        <f t="shared" si="22"/>
        <v>0</v>
      </c>
      <c r="J217" s="58">
        <f t="shared" si="23"/>
        <v>0</v>
      </c>
      <c r="K217" s="58">
        <f t="shared" si="24"/>
        <v>0</v>
      </c>
      <c r="L217" s="58">
        <f t="shared" si="25"/>
        <v>0</v>
      </c>
      <c r="M217" s="17">
        <f t="shared" si="26"/>
        <v>0</v>
      </c>
      <c r="N217" s="17">
        <f t="shared" si="27"/>
        <v>1422</v>
      </c>
      <c r="O217" s="59"/>
    </row>
    <row r="218" spans="1:15" ht="13.5" thickBot="1">
      <c r="A218" s="12" t="s">
        <v>161</v>
      </c>
      <c r="B218" s="10">
        <v>23</v>
      </c>
      <c r="C218" s="15">
        <v>34270.671875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58">
        <f t="shared" si="22"/>
        <v>0</v>
      </c>
      <c r="J218" s="58">
        <f t="shared" si="23"/>
        <v>0</v>
      </c>
      <c r="K218" s="58">
        <f t="shared" si="24"/>
        <v>0</v>
      </c>
      <c r="L218" s="58">
        <f t="shared" si="25"/>
        <v>0</v>
      </c>
      <c r="M218" s="17">
        <f t="shared" si="26"/>
        <v>0</v>
      </c>
      <c r="N218" s="17">
        <f t="shared" si="27"/>
        <v>1422</v>
      </c>
      <c r="O218" s="59"/>
    </row>
    <row r="219" spans="1:15" ht="13.5" thickBot="1">
      <c r="A219" s="12" t="s">
        <v>161</v>
      </c>
      <c r="B219" s="10">
        <v>24</v>
      </c>
      <c r="C219" s="15">
        <v>31666.193359375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58">
        <f t="shared" si="22"/>
        <v>0</v>
      </c>
      <c r="J219" s="58">
        <f t="shared" si="23"/>
        <v>0</v>
      </c>
      <c r="K219" s="58">
        <f t="shared" si="24"/>
        <v>0</v>
      </c>
      <c r="L219" s="58">
        <f t="shared" si="25"/>
        <v>0</v>
      </c>
      <c r="M219" s="17">
        <f t="shared" si="26"/>
        <v>0</v>
      </c>
      <c r="N219" s="17">
        <f t="shared" si="27"/>
        <v>1422</v>
      </c>
      <c r="O219" s="59"/>
    </row>
    <row r="220" spans="1:15" ht="13.5" thickBot="1">
      <c r="A220" s="12" t="s">
        <v>162</v>
      </c>
      <c r="B220" s="10">
        <v>1</v>
      </c>
      <c r="C220" s="15">
        <v>29895.998046875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58">
        <f t="shared" si="22"/>
        <v>0</v>
      </c>
      <c r="J220" s="58">
        <f t="shared" si="23"/>
        <v>0</v>
      </c>
      <c r="K220" s="58">
        <f t="shared" si="24"/>
        <v>0</v>
      </c>
      <c r="L220" s="58">
        <f t="shared" si="25"/>
        <v>0</v>
      </c>
      <c r="M220" s="17">
        <f t="shared" si="26"/>
        <v>0</v>
      </c>
      <c r="N220" s="17">
        <f t="shared" si="27"/>
        <v>1422</v>
      </c>
      <c r="O220" s="59"/>
    </row>
    <row r="221" spans="1:15" ht="13.5" thickBot="1">
      <c r="A221" s="12" t="s">
        <v>162</v>
      </c>
      <c r="B221" s="10">
        <v>2</v>
      </c>
      <c r="C221" s="15">
        <v>28942.5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58">
        <f t="shared" si="22"/>
        <v>0</v>
      </c>
      <c r="J221" s="58">
        <f t="shared" si="23"/>
        <v>0</v>
      </c>
      <c r="K221" s="58">
        <f t="shared" si="24"/>
        <v>0</v>
      </c>
      <c r="L221" s="58">
        <f t="shared" si="25"/>
        <v>0</v>
      </c>
      <c r="M221" s="17">
        <f t="shared" si="26"/>
        <v>0</v>
      </c>
      <c r="N221" s="17">
        <f t="shared" si="27"/>
        <v>1422</v>
      </c>
      <c r="O221" s="59"/>
    </row>
    <row r="222" spans="1:15" ht="13.5" thickBot="1">
      <c r="A222" s="12" t="s">
        <v>162</v>
      </c>
      <c r="B222" s="10">
        <v>3</v>
      </c>
      <c r="C222" s="15">
        <v>28473.265625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58">
        <f t="shared" si="22"/>
        <v>0</v>
      </c>
      <c r="J222" s="58">
        <f t="shared" si="23"/>
        <v>0</v>
      </c>
      <c r="K222" s="58">
        <f t="shared" si="24"/>
        <v>0</v>
      </c>
      <c r="L222" s="58">
        <f t="shared" si="25"/>
        <v>0</v>
      </c>
      <c r="M222" s="17">
        <f t="shared" si="26"/>
        <v>0</v>
      </c>
      <c r="N222" s="17">
        <f t="shared" si="27"/>
        <v>1422</v>
      </c>
      <c r="O222" s="59"/>
    </row>
    <row r="223" spans="1:15" ht="13.5" thickBot="1">
      <c r="A223" s="12" t="s">
        <v>162</v>
      </c>
      <c r="B223" s="10">
        <v>4</v>
      </c>
      <c r="C223" s="15">
        <v>28401.51171875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58">
        <f t="shared" si="22"/>
        <v>0</v>
      </c>
      <c r="J223" s="58">
        <f t="shared" si="23"/>
        <v>0</v>
      </c>
      <c r="K223" s="58">
        <f t="shared" si="24"/>
        <v>0</v>
      </c>
      <c r="L223" s="58">
        <f t="shared" si="25"/>
        <v>0</v>
      </c>
      <c r="M223" s="17">
        <f t="shared" si="26"/>
        <v>0</v>
      </c>
      <c r="N223" s="17">
        <f t="shared" si="27"/>
        <v>1422</v>
      </c>
      <c r="O223" s="59"/>
    </row>
    <row r="224" spans="1:15" ht="13.5" thickBot="1">
      <c r="A224" s="12" t="s">
        <v>162</v>
      </c>
      <c r="B224" s="10">
        <v>5</v>
      </c>
      <c r="C224" s="15">
        <v>29172.08984375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58">
        <f t="shared" si="22"/>
        <v>0</v>
      </c>
      <c r="J224" s="58">
        <f t="shared" si="23"/>
        <v>0</v>
      </c>
      <c r="K224" s="58">
        <f t="shared" si="24"/>
        <v>0</v>
      </c>
      <c r="L224" s="58">
        <f t="shared" si="25"/>
        <v>0</v>
      </c>
      <c r="M224" s="17">
        <f t="shared" si="26"/>
        <v>0</v>
      </c>
      <c r="N224" s="17">
        <f t="shared" si="27"/>
        <v>1422</v>
      </c>
      <c r="O224" s="59"/>
    </row>
    <row r="225" spans="1:15" ht="13.5" thickBot="1">
      <c r="A225" s="12" t="s">
        <v>162</v>
      </c>
      <c r="B225" s="10">
        <v>6</v>
      </c>
      <c r="C225" s="15">
        <v>31417.12109375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58">
        <f t="shared" si="22"/>
        <v>0</v>
      </c>
      <c r="J225" s="58">
        <f t="shared" si="23"/>
        <v>0</v>
      </c>
      <c r="K225" s="58">
        <f t="shared" si="24"/>
        <v>0</v>
      </c>
      <c r="L225" s="58">
        <f t="shared" si="25"/>
        <v>0</v>
      </c>
      <c r="M225" s="17">
        <f t="shared" si="26"/>
        <v>0</v>
      </c>
      <c r="N225" s="17">
        <f t="shared" si="27"/>
        <v>1422</v>
      </c>
      <c r="O225" s="59"/>
    </row>
    <row r="226" spans="1:15" ht="13.5" thickBot="1">
      <c r="A226" s="12" t="s">
        <v>162</v>
      </c>
      <c r="B226" s="10">
        <v>7</v>
      </c>
      <c r="C226" s="15">
        <v>35214.08984375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58">
        <f t="shared" si="22"/>
        <v>0</v>
      </c>
      <c r="J226" s="58">
        <f t="shared" si="23"/>
        <v>0</v>
      </c>
      <c r="K226" s="58">
        <f t="shared" si="24"/>
        <v>0</v>
      </c>
      <c r="L226" s="58">
        <f t="shared" si="25"/>
        <v>0</v>
      </c>
      <c r="M226" s="17">
        <f t="shared" si="26"/>
        <v>0</v>
      </c>
      <c r="N226" s="17">
        <f t="shared" si="27"/>
        <v>1422</v>
      </c>
      <c r="O226" s="59"/>
    </row>
    <row r="227" spans="1:15" ht="13.5" thickBot="1">
      <c r="A227" s="12" t="s">
        <v>162</v>
      </c>
      <c r="B227" s="10">
        <v>8</v>
      </c>
      <c r="C227" s="15">
        <v>36602.64453125</v>
      </c>
      <c r="D227" s="15">
        <v>34.700000000000003</v>
      </c>
      <c r="E227" s="15">
        <v>27.1</v>
      </c>
      <c r="F227" s="15">
        <v>24.986473390688001</v>
      </c>
      <c r="G227" s="15">
        <v>24.986473390688001</v>
      </c>
      <c r="H227" s="15">
        <v>0</v>
      </c>
      <c r="I227" s="58">
        <f t="shared" si="22"/>
        <v>6.8308907238481022E-3</v>
      </c>
      <c r="J227" s="58">
        <f t="shared" si="23"/>
        <v>6.8308907238481022E-3</v>
      </c>
      <c r="K227" s="58">
        <f t="shared" si="24"/>
        <v>1.486305632427567E-3</v>
      </c>
      <c r="L227" s="58">
        <f t="shared" si="25"/>
        <v>1.486305632427567E-3</v>
      </c>
      <c r="M227" s="17">
        <f t="shared" si="26"/>
        <v>1</v>
      </c>
      <c r="N227" s="17">
        <f t="shared" si="27"/>
        <v>1422</v>
      </c>
      <c r="O227" s="59"/>
    </row>
    <row r="228" spans="1:15" ht="13.5" thickBot="1">
      <c r="A228" s="12" t="s">
        <v>162</v>
      </c>
      <c r="B228" s="10">
        <v>9</v>
      </c>
      <c r="C228" s="15">
        <v>36161.9296875</v>
      </c>
      <c r="D228" s="15">
        <v>350.9</v>
      </c>
      <c r="E228" s="15">
        <v>349.7</v>
      </c>
      <c r="F228" s="15">
        <v>418.052427669498</v>
      </c>
      <c r="G228" s="15">
        <v>418.052427669498</v>
      </c>
      <c r="H228" s="15">
        <v>0</v>
      </c>
      <c r="I228" s="58">
        <f t="shared" si="22"/>
        <v>4.7223929444091435E-2</v>
      </c>
      <c r="J228" s="58">
        <f t="shared" si="23"/>
        <v>4.7223929444091435E-2</v>
      </c>
      <c r="K228" s="58">
        <f t="shared" si="24"/>
        <v>4.8067811300631515E-2</v>
      </c>
      <c r="L228" s="58">
        <f t="shared" si="25"/>
        <v>4.8067811300631515E-2</v>
      </c>
      <c r="M228" s="17">
        <f t="shared" si="26"/>
        <v>1</v>
      </c>
      <c r="N228" s="17">
        <f t="shared" si="27"/>
        <v>1422</v>
      </c>
      <c r="O228" s="59"/>
    </row>
    <row r="229" spans="1:15" ht="13.5" thickBot="1">
      <c r="A229" s="12" t="s">
        <v>162</v>
      </c>
      <c r="B229" s="10">
        <v>10</v>
      </c>
      <c r="C229" s="15">
        <v>35986.19921875</v>
      </c>
      <c r="D229" s="15">
        <v>793</v>
      </c>
      <c r="E229" s="15">
        <v>788.9</v>
      </c>
      <c r="F229" s="15">
        <v>950.53451657344897</v>
      </c>
      <c r="G229" s="15">
        <v>1045.7860623338499</v>
      </c>
      <c r="H229" s="15">
        <v>95.251545760398997</v>
      </c>
      <c r="I229" s="58">
        <f t="shared" si="22"/>
        <v>0.177767976324789</v>
      </c>
      <c r="J229" s="58">
        <f t="shared" si="23"/>
        <v>0.11078376692928901</v>
      </c>
      <c r="K229" s="58">
        <f t="shared" si="24"/>
        <v>0.18065123933463428</v>
      </c>
      <c r="L229" s="58">
        <f t="shared" si="25"/>
        <v>0.11366702993913431</v>
      </c>
      <c r="M229" s="17">
        <f t="shared" si="26"/>
        <v>1</v>
      </c>
      <c r="N229" s="17">
        <f t="shared" si="27"/>
        <v>1422</v>
      </c>
      <c r="O229" s="59"/>
    </row>
    <row r="230" spans="1:15" ht="13.5" thickBot="1">
      <c r="A230" s="12" t="s">
        <v>162</v>
      </c>
      <c r="B230" s="10">
        <v>11</v>
      </c>
      <c r="C230" s="15">
        <v>35982.86328125</v>
      </c>
      <c r="D230" s="15">
        <v>1042.5999999999999</v>
      </c>
      <c r="E230" s="15">
        <v>1036.9000000000001</v>
      </c>
      <c r="F230" s="15">
        <v>1030.83783539719</v>
      </c>
      <c r="G230" s="15">
        <v>1164.42188754929</v>
      </c>
      <c r="H230" s="15">
        <v>133.58405215210399</v>
      </c>
      <c r="I230" s="58">
        <f t="shared" si="22"/>
        <v>8.5669400526926912E-2</v>
      </c>
      <c r="J230" s="58">
        <f t="shared" si="23"/>
        <v>8.2715644182910619E-3</v>
      </c>
      <c r="K230" s="58">
        <f t="shared" si="24"/>
        <v>8.9677839345492186E-2</v>
      </c>
      <c r="L230" s="58">
        <f t="shared" si="25"/>
        <v>4.2631255997257885E-3</v>
      </c>
      <c r="M230" s="17">
        <f t="shared" si="26"/>
        <v>1</v>
      </c>
      <c r="N230" s="17">
        <f t="shared" si="27"/>
        <v>1422</v>
      </c>
      <c r="O230" s="59"/>
    </row>
    <row r="231" spans="1:15" ht="13.5" thickBot="1">
      <c r="A231" s="12" t="s">
        <v>162</v>
      </c>
      <c r="B231" s="10">
        <v>12</v>
      </c>
      <c r="C231" s="15">
        <v>35838.3515625</v>
      </c>
      <c r="D231" s="15">
        <v>1075.7</v>
      </c>
      <c r="E231" s="15">
        <v>1069.3</v>
      </c>
      <c r="F231" s="15">
        <v>1068.0570412100701</v>
      </c>
      <c r="G231" s="15">
        <v>1194.91219887733</v>
      </c>
      <c r="H231" s="15">
        <v>126.855157667266</v>
      </c>
      <c r="I231" s="58">
        <f t="shared" si="22"/>
        <v>8.3834176425689105E-2</v>
      </c>
      <c r="J231" s="58">
        <f t="shared" si="23"/>
        <v>5.3747952109211919E-3</v>
      </c>
      <c r="K231" s="58">
        <f t="shared" si="24"/>
        <v>8.8334879660569618E-2</v>
      </c>
      <c r="L231" s="58">
        <f t="shared" si="25"/>
        <v>8.7409197604067788E-4</v>
      </c>
      <c r="M231" s="17">
        <f t="shared" si="26"/>
        <v>1</v>
      </c>
      <c r="N231" s="17">
        <f t="shared" si="27"/>
        <v>1422</v>
      </c>
      <c r="O231" s="59"/>
    </row>
    <row r="232" spans="1:15" ht="13.5" thickBot="1">
      <c r="A232" s="12" t="s">
        <v>162</v>
      </c>
      <c r="B232" s="10">
        <v>13</v>
      </c>
      <c r="C232" s="15">
        <v>35855.8203125</v>
      </c>
      <c r="D232" s="15">
        <v>1108.0999999999999</v>
      </c>
      <c r="E232" s="15">
        <v>1101.2</v>
      </c>
      <c r="F232" s="15">
        <v>1080.0972392415999</v>
      </c>
      <c r="G232" s="15">
        <v>1202.40960788091</v>
      </c>
      <c r="H232" s="15">
        <v>122.31236863930999</v>
      </c>
      <c r="I232" s="58">
        <f t="shared" si="22"/>
        <v>6.6321805823424826E-2</v>
      </c>
      <c r="J232" s="58">
        <f t="shared" si="23"/>
        <v>1.9692518114205325E-2</v>
      </c>
      <c r="K232" s="58">
        <f t="shared" si="24"/>
        <v>7.1174126498530221E-2</v>
      </c>
      <c r="L232" s="58">
        <f t="shared" si="25"/>
        <v>1.4840197439099936E-2</v>
      </c>
      <c r="M232" s="17">
        <f t="shared" si="26"/>
        <v>1</v>
      </c>
      <c r="N232" s="17">
        <f t="shared" si="27"/>
        <v>1422</v>
      </c>
      <c r="O232" s="59"/>
    </row>
    <row r="233" spans="1:15" ht="13.5" thickBot="1">
      <c r="A233" s="12" t="s">
        <v>162</v>
      </c>
      <c r="B233" s="10">
        <v>14</v>
      </c>
      <c r="C233" s="15">
        <v>36110.08203125</v>
      </c>
      <c r="D233" s="15">
        <v>1201.5</v>
      </c>
      <c r="E233" s="15">
        <v>1193.7</v>
      </c>
      <c r="F233" s="15">
        <v>1093.97687879721</v>
      </c>
      <c r="G233" s="15">
        <v>1203.7727686733699</v>
      </c>
      <c r="H233" s="15">
        <v>109.79588987615401</v>
      </c>
      <c r="I233" s="58">
        <f t="shared" si="22"/>
        <v>1.5982902063079536E-3</v>
      </c>
      <c r="J233" s="58">
        <f t="shared" si="23"/>
        <v>7.5614009284662428E-2</v>
      </c>
      <c r="K233" s="58">
        <f t="shared" si="24"/>
        <v>7.0835222738184706E-3</v>
      </c>
      <c r="L233" s="58">
        <f t="shared" si="25"/>
        <v>7.0128777217151911E-2</v>
      </c>
      <c r="M233" s="17">
        <f t="shared" si="26"/>
        <v>1</v>
      </c>
      <c r="N233" s="17">
        <f t="shared" si="27"/>
        <v>1422</v>
      </c>
      <c r="O233" s="59"/>
    </row>
    <row r="234" spans="1:15" ht="13.5" thickBot="1">
      <c r="A234" s="12" t="s">
        <v>162</v>
      </c>
      <c r="B234" s="10">
        <v>15</v>
      </c>
      <c r="C234" s="15">
        <v>36441.921875</v>
      </c>
      <c r="D234" s="15">
        <v>1217.5999999999999</v>
      </c>
      <c r="E234" s="15">
        <v>1209.5999999999999</v>
      </c>
      <c r="F234" s="15">
        <v>1086.4637847640799</v>
      </c>
      <c r="G234" s="15">
        <v>1203.9571609115601</v>
      </c>
      <c r="H234" s="15">
        <v>117.493376147482</v>
      </c>
      <c r="I234" s="58">
        <f t="shared" si="22"/>
        <v>9.5941203153585182E-3</v>
      </c>
      <c r="J234" s="58">
        <f t="shared" si="23"/>
        <v>9.2219560644106871E-2</v>
      </c>
      <c r="K234" s="58">
        <f t="shared" si="24"/>
        <v>3.9682412717579564E-3</v>
      </c>
      <c r="L234" s="58">
        <f t="shared" si="25"/>
        <v>8.6593681600506303E-2</v>
      </c>
      <c r="M234" s="17">
        <f t="shared" si="26"/>
        <v>1</v>
      </c>
      <c r="N234" s="17">
        <f t="shared" si="27"/>
        <v>1422</v>
      </c>
      <c r="O234" s="59"/>
    </row>
    <row r="235" spans="1:15" ht="13.5" thickBot="1">
      <c r="A235" s="12" t="s">
        <v>162</v>
      </c>
      <c r="B235" s="10">
        <v>16</v>
      </c>
      <c r="C235" s="15">
        <v>36943.58984375</v>
      </c>
      <c r="D235" s="15">
        <v>1213.3</v>
      </c>
      <c r="E235" s="15">
        <v>1205.3</v>
      </c>
      <c r="F235" s="15">
        <v>1078.15950079971</v>
      </c>
      <c r="G235" s="15">
        <v>1201.9141574054299</v>
      </c>
      <c r="H235" s="15">
        <v>123.75465660572</v>
      </c>
      <c r="I235" s="58">
        <f t="shared" si="22"/>
        <v>8.0069216558157682E-3</v>
      </c>
      <c r="J235" s="58">
        <f t="shared" si="23"/>
        <v>9.5035512799078709E-2</v>
      </c>
      <c r="K235" s="58">
        <f t="shared" si="24"/>
        <v>2.3810426122152051E-3</v>
      </c>
      <c r="L235" s="58">
        <f t="shared" si="25"/>
        <v>8.9409633755478141E-2</v>
      </c>
      <c r="M235" s="17">
        <f t="shared" si="26"/>
        <v>1</v>
      </c>
      <c r="N235" s="17">
        <f t="shared" si="27"/>
        <v>1422</v>
      </c>
      <c r="O235" s="59"/>
    </row>
    <row r="236" spans="1:15" ht="13.5" thickBot="1">
      <c r="A236" s="12" t="s">
        <v>162</v>
      </c>
      <c r="B236" s="10">
        <v>17</v>
      </c>
      <c r="C236" s="15">
        <v>37717.09765625</v>
      </c>
      <c r="D236" s="15">
        <v>1230.5</v>
      </c>
      <c r="E236" s="15">
        <v>1222.4000000000001</v>
      </c>
      <c r="F236" s="15">
        <v>1074.6598863357799</v>
      </c>
      <c r="G236" s="15">
        <v>1185.54757897164</v>
      </c>
      <c r="H236" s="15">
        <v>110.88769263585399</v>
      </c>
      <c r="I236" s="58">
        <f t="shared" si="22"/>
        <v>3.1612110427820007E-2</v>
      </c>
      <c r="J236" s="58">
        <f t="shared" si="23"/>
        <v>0.10959220370198319</v>
      </c>
      <c r="K236" s="58">
        <f t="shared" si="24"/>
        <v>2.5915907896174501E-2</v>
      </c>
      <c r="L236" s="58">
        <f t="shared" si="25"/>
        <v>0.10389600117033769</v>
      </c>
      <c r="M236" s="17">
        <f t="shared" si="26"/>
        <v>1</v>
      </c>
      <c r="N236" s="17">
        <f t="shared" si="27"/>
        <v>1422</v>
      </c>
      <c r="O236" s="59"/>
    </row>
    <row r="237" spans="1:15" ht="13.5" thickBot="1">
      <c r="A237" s="12" t="s">
        <v>162</v>
      </c>
      <c r="B237" s="10">
        <v>18</v>
      </c>
      <c r="C237" s="15">
        <v>38207.34375</v>
      </c>
      <c r="D237" s="15">
        <v>1214.2</v>
      </c>
      <c r="E237" s="15">
        <v>1205.9000000000001</v>
      </c>
      <c r="F237" s="15">
        <v>1044.5180113904401</v>
      </c>
      <c r="G237" s="15">
        <v>1144.8556732218101</v>
      </c>
      <c r="H237" s="15">
        <v>100.33766183137899</v>
      </c>
      <c r="I237" s="58">
        <f t="shared" si="22"/>
        <v>4.8765349351751024E-2</v>
      </c>
      <c r="J237" s="58">
        <f t="shared" si="23"/>
        <v>0.11932629297437412</v>
      </c>
      <c r="K237" s="58">
        <f t="shared" si="24"/>
        <v>4.2928499844015471E-2</v>
      </c>
      <c r="L237" s="58">
        <f t="shared" si="25"/>
        <v>0.11348944346663857</v>
      </c>
      <c r="M237" s="17">
        <f t="shared" si="26"/>
        <v>1</v>
      </c>
      <c r="N237" s="17">
        <f t="shared" si="27"/>
        <v>1422</v>
      </c>
      <c r="O237" s="59"/>
    </row>
    <row r="238" spans="1:15" ht="13.5" thickBot="1">
      <c r="A238" s="12" t="s">
        <v>162</v>
      </c>
      <c r="B238" s="10">
        <v>19</v>
      </c>
      <c r="C238" s="15">
        <v>38135.15625</v>
      </c>
      <c r="D238" s="15">
        <v>951.1</v>
      </c>
      <c r="E238" s="15">
        <v>951.1</v>
      </c>
      <c r="F238" s="15">
        <v>848.86222349092202</v>
      </c>
      <c r="G238" s="15">
        <v>894.42800393101197</v>
      </c>
      <c r="H238" s="15">
        <v>45.565780440090002</v>
      </c>
      <c r="I238" s="58">
        <f t="shared" si="22"/>
        <v>3.9853724380441664E-2</v>
      </c>
      <c r="J238" s="58">
        <f t="shared" si="23"/>
        <v>7.1897170540842478E-2</v>
      </c>
      <c r="K238" s="58">
        <f t="shared" si="24"/>
        <v>3.9853724380441664E-2</v>
      </c>
      <c r="L238" s="58">
        <f t="shared" si="25"/>
        <v>7.1897170540842478E-2</v>
      </c>
      <c r="M238" s="17">
        <f t="shared" si="26"/>
        <v>1</v>
      </c>
      <c r="N238" s="17">
        <f t="shared" si="27"/>
        <v>1422</v>
      </c>
      <c r="O238" s="59"/>
    </row>
    <row r="239" spans="1:15" ht="13.5" thickBot="1">
      <c r="A239" s="12" t="s">
        <v>162</v>
      </c>
      <c r="B239" s="10">
        <v>20</v>
      </c>
      <c r="C239" s="15">
        <v>37773.9921875</v>
      </c>
      <c r="D239" s="15">
        <v>215.4</v>
      </c>
      <c r="E239" s="15">
        <v>198.2</v>
      </c>
      <c r="F239" s="15">
        <v>231.744376559355</v>
      </c>
      <c r="G239" s="15">
        <v>231.744376559355</v>
      </c>
      <c r="H239" s="15">
        <v>0</v>
      </c>
      <c r="I239" s="58">
        <f t="shared" si="22"/>
        <v>1.1493935695748945E-2</v>
      </c>
      <c r="J239" s="58">
        <f t="shared" si="23"/>
        <v>1.1493935695748945E-2</v>
      </c>
      <c r="K239" s="58">
        <f t="shared" si="24"/>
        <v>2.3589575639490167E-2</v>
      </c>
      <c r="L239" s="58">
        <f t="shared" si="25"/>
        <v>2.3589575639490167E-2</v>
      </c>
      <c r="M239" s="17">
        <f t="shared" si="26"/>
        <v>1</v>
      </c>
      <c r="N239" s="17">
        <f t="shared" si="27"/>
        <v>1422</v>
      </c>
      <c r="O239" s="59"/>
    </row>
    <row r="240" spans="1:15" ht="13.5" thickBot="1">
      <c r="A240" s="12" t="s">
        <v>162</v>
      </c>
      <c r="B240" s="10">
        <v>21</v>
      </c>
      <c r="C240" s="15">
        <v>38703.875</v>
      </c>
      <c r="D240" s="15">
        <v>8.1999999999999993</v>
      </c>
      <c r="E240" s="15">
        <v>6.5</v>
      </c>
      <c r="F240" s="15">
        <v>2.6913385894739998</v>
      </c>
      <c r="G240" s="15">
        <v>2.6913385894739998</v>
      </c>
      <c r="H240" s="15">
        <v>0</v>
      </c>
      <c r="I240" s="58">
        <f t="shared" si="22"/>
        <v>3.8738828484711665E-3</v>
      </c>
      <c r="J240" s="58">
        <f t="shared" si="23"/>
        <v>3.8738828484711665E-3</v>
      </c>
      <c r="K240" s="58">
        <f t="shared" si="24"/>
        <v>2.6783835517060479E-3</v>
      </c>
      <c r="L240" s="58">
        <f t="shared" si="25"/>
        <v>2.6783835517060479E-3</v>
      </c>
      <c r="M240" s="17">
        <f t="shared" si="26"/>
        <v>0</v>
      </c>
      <c r="N240" s="17">
        <f t="shared" si="27"/>
        <v>1422</v>
      </c>
      <c r="O240" s="59"/>
    </row>
    <row r="241" spans="1:15" ht="13.5" thickBot="1">
      <c r="A241" s="12" t="s">
        <v>162</v>
      </c>
      <c r="B241" s="10">
        <v>22</v>
      </c>
      <c r="C241" s="15">
        <v>37564.12890625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58">
        <f t="shared" si="22"/>
        <v>0</v>
      </c>
      <c r="J241" s="58">
        <f t="shared" si="23"/>
        <v>0</v>
      </c>
      <c r="K241" s="58">
        <f t="shared" si="24"/>
        <v>0</v>
      </c>
      <c r="L241" s="58">
        <f t="shared" si="25"/>
        <v>0</v>
      </c>
      <c r="M241" s="17">
        <f t="shared" si="26"/>
        <v>0</v>
      </c>
      <c r="N241" s="17">
        <f t="shared" si="27"/>
        <v>1422</v>
      </c>
      <c r="O241" s="59"/>
    </row>
    <row r="242" spans="1:15" ht="13.5" thickBot="1">
      <c r="A242" s="12" t="s">
        <v>162</v>
      </c>
      <c r="B242" s="10">
        <v>23</v>
      </c>
      <c r="C242" s="15">
        <v>34831.77734375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58">
        <f t="shared" si="22"/>
        <v>0</v>
      </c>
      <c r="J242" s="58">
        <f t="shared" si="23"/>
        <v>0</v>
      </c>
      <c r="K242" s="58">
        <f t="shared" si="24"/>
        <v>0</v>
      </c>
      <c r="L242" s="58">
        <f t="shared" si="25"/>
        <v>0</v>
      </c>
      <c r="M242" s="17">
        <f t="shared" si="26"/>
        <v>0</v>
      </c>
      <c r="N242" s="17">
        <f t="shared" si="27"/>
        <v>1422</v>
      </c>
      <c r="O242" s="59"/>
    </row>
    <row r="243" spans="1:15" ht="13.5" thickBot="1">
      <c r="A243" s="12" t="s">
        <v>162</v>
      </c>
      <c r="B243" s="10">
        <v>24</v>
      </c>
      <c r="C243" s="15">
        <v>32073.06640625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58">
        <f t="shared" si="22"/>
        <v>0</v>
      </c>
      <c r="J243" s="58">
        <f t="shared" si="23"/>
        <v>0</v>
      </c>
      <c r="K243" s="58">
        <f t="shared" si="24"/>
        <v>0</v>
      </c>
      <c r="L243" s="58">
        <f t="shared" si="25"/>
        <v>0</v>
      </c>
      <c r="M243" s="17">
        <f t="shared" si="26"/>
        <v>0</v>
      </c>
      <c r="N243" s="17">
        <f t="shared" si="27"/>
        <v>1422</v>
      </c>
      <c r="O243" s="59"/>
    </row>
    <row r="244" spans="1:15" ht="13.5" thickBot="1">
      <c r="A244" s="12" t="s">
        <v>163</v>
      </c>
      <c r="B244" s="10">
        <v>1</v>
      </c>
      <c r="C244" s="15">
        <v>29876.943359375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58">
        <f t="shared" si="22"/>
        <v>0</v>
      </c>
      <c r="J244" s="58">
        <f t="shared" si="23"/>
        <v>0</v>
      </c>
      <c r="K244" s="58">
        <f t="shared" si="24"/>
        <v>0</v>
      </c>
      <c r="L244" s="58">
        <f t="shared" si="25"/>
        <v>0</v>
      </c>
      <c r="M244" s="17">
        <f t="shared" si="26"/>
        <v>0</v>
      </c>
      <c r="N244" s="17">
        <f t="shared" si="27"/>
        <v>1422</v>
      </c>
      <c r="O244" s="59"/>
    </row>
    <row r="245" spans="1:15" ht="13.5" thickBot="1">
      <c r="A245" s="12" t="s">
        <v>163</v>
      </c>
      <c r="B245" s="10">
        <v>2</v>
      </c>
      <c r="C245" s="15">
        <v>28780.162109375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58">
        <f t="shared" si="22"/>
        <v>0</v>
      </c>
      <c r="J245" s="58">
        <f t="shared" si="23"/>
        <v>0</v>
      </c>
      <c r="K245" s="58">
        <f t="shared" si="24"/>
        <v>0</v>
      </c>
      <c r="L245" s="58">
        <f t="shared" si="25"/>
        <v>0</v>
      </c>
      <c r="M245" s="17">
        <f t="shared" si="26"/>
        <v>0</v>
      </c>
      <c r="N245" s="17">
        <f t="shared" si="27"/>
        <v>1422</v>
      </c>
      <c r="O245" s="59"/>
    </row>
    <row r="246" spans="1:15" ht="13.5" thickBot="1">
      <c r="A246" s="12" t="s">
        <v>163</v>
      </c>
      <c r="B246" s="10">
        <v>3</v>
      </c>
      <c r="C246" s="15">
        <v>28269.357421875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58">
        <f t="shared" si="22"/>
        <v>0</v>
      </c>
      <c r="J246" s="58">
        <f t="shared" si="23"/>
        <v>0</v>
      </c>
      <c r="K246" s="58">
        <f t="shared" si="24"/>
        <v>0</v>
      </c>
      <c r="L246" s="58">
        <f t="shared" si="25"/>
        <v>0</v>
      </c>
      <c r="M246" s="17">
        <f t="shared" si="26"/>
        <v>0</v>
      </c>
      <c r="N246" s="17">
        <f t="shared" si="27"/>
        <v>1422</v>
      </c>
      <c r="O246" s="59"/>
    </row>
    <row r="247" spans="1:15" ht="13.5" thickBot="1">
      <c r="A247" s="12" t="s">
        <v>163</v>
      </c>
      <c r="B247" s="10">
        <v>4</v>
      </c>
      <c r="C247" s="15">
        <v>28285.5078125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58">
        <f t="shared" si="22"/>
        <v>0</v>
      </c>
      <c r="J247" s="58">
        <f t="shared" si="23"/>
        <v>0</v>
      </c>
      <c r="K247" s="58">
        <f t="shared" si="24"/>
        <v>0</v>
      </c>
      <c r="L247" s="58">
        <f t="shared" si="25"/>
        <v>0</v>
      </c>
      <c r="M247" s="17">
        <f t="shared" si="26"/>
        <v>0</v>
      </c>
      <c r="N247" s="17">
        <f t="shared" si="27"/>
        <v>1422</v>
      </c>
      <c r="O247" s="59"/>
    </row>
    <row r="248" spans="1:15" ht="13.5" thickBot="1">
      <c r="A248" s="12" t="s">
        <v>163</v>
      </c>
      <c r="B248" s="10">
        <v>5</v>
      </c>
      <c r="C248" s="15">
        <v>28914.685546875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58">
        <f t="shared" si="22"/>
        <v>0</v>
      </c>
      <c r="J248" s="58">
        <f t="shared" si="23"/>
        <v>0</v>
      </c>
      <c r="K248" s="58">
        <f t="shared" si="24"/>
        <v>0</v>
      </c>
      <c r="L248" s="58">
        <f t="shared" si="25"/>
        <v>0</v>
      </c>
      <c r="M248" s="17">
        <f t="shared" si="26"/>
        <v>0</v>
      </c>
      <c r="N248" s="17">
        <f t="shared" si="27"/>
        <v>1422</v>
      </c>
      <c r="O248" s="59"/>
    </row>
    <row r="249" spans="1:15" ht="13.5" thickBot="1">
      <c r="A249" s="12" t="s">
        <v>163</v>
      </c>
      <c r="B249" s="10">
        <v>6</v>
      </c>
      <c r="C249" s="15">
        <v>31110.6171875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58">
        <f t="shared" si="22"/>
        <v>0</v>
      </c>
      <c r="J249" s="58">
        <f t="shared" si="23"/>
        <v>0</v>
      </c>
      <c r="K249" s="58">
        <f t="shared" si="24"/>
        <v>0</v>
      </c>
      <c r="L249" s="58">
        <f t="shared" si="25"/>
        <v>0</v>
      </c>
      <c r="M249" s="17">
        <f t="shared" si="26"/>
        <v>0</v>
      </c>
      <c r="N249" s="17">
        <f t="shared" si="27"/>
        <v>1422</v>
      </c>
      <c r="O249" s="59"/>
    </row>
    <row r="250" spans="1:15" ht="13.5" thickBot="1">
      <c r="A250" s="12" t="s">
        <v>163</v>
      </c>
      <c r="B250" s="10">
        <v>7</v>
      </c>
      <c r="C250" s="15">
        <v>34895.37109375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58">
        <f t="shared" si="22"/>
        <v>0</v>
      </c>
      <c r="J250" s="58">
        <f t="shared" si="23"/>
        <v>0</v>
      </c>
      <c r="K250" s="58">
        <f t="shared" si="24"/>
        <v>0</v>
      </c>
      <c r="L250" s="58">
        <f t="shared" si="25"/>
        <v>0</v>
      </c>
      <c r="M250" s="17">
        <f t="shared" si="26"/>
        <v>0</v>
      </c>
      <c r="N250" s="17">
        <f t="shared" si="27"/>
        <v>1422</v>
      </c>
      <c r="O250" s="59"/>
    </row>
    <row r="251" spans="1:15" ht="13.5" thickBot="1">
      <c r="A251" s="12" t="s">
        <v>163</v>
      </c>
      <c r="B251" s="10">
        <v>8</v>
      </c>
      <c r="C251" s="15">
        <v>36180.921875</v>
      </c>
      <c r="D251" s="15">
        <v>53.5</v>
      </c>
      <c r="E251" s="15">
        <v>47.7</v>
      </c>
      <c r="F251" s="15">
        <v>23.725919584134999</v>
      </c>
      <c r="G251" s="15">
        <v>23.727586199872999</v>
      </c>
      <c r="H251" s="15">
        <v>1.6666157370000001E-3</v>
      </c>
      <c r="I251" s="58">
        <f t="shared" si="22"/>
        <v>2.0936999859442335E-2</v>
      </c>
      <c r="J251" s="58">
        <f t="shared" si="23"/>
        <v>2.0938171881761603E-2</v>
      </c>
      <c r="K251" s="58">
        <f t="shared" si="24"/>
        <v>1.6858237552831931E-2</v>
      </c>
      <c r="L251" s="58">
        <f t="shared" si="25"/>
        <v>1.6859409575151196E-2</v>
      </c>
      <c r="M251" s="17">
        <f t="shared" si="26"/>
        <v>1</v>
      </c>
      <c r="N251" s="17">
        <f t="shared" si="27"/>
        <v>1422</v>
      </c>
      <c r="O251" s="59"/>
    </row>
    <row r="252" spans="1:15" ht="13.5" thickBot="1">
      <c r="A252" s="12" t="s">
        <v>163</v>
      </c>
      <c r="B252" s="10">
        <v>9</v>
      </c>
      <c r="C252" s="15">
        <v>35815.51953125</v>
      </c>
      <c r="D252" s="15">
        <v>496.8</v>
      </c>
      <c r="E252" s="15">
        <v>494.3</v>
      </c>
      <c r="F252" s="15">
        <v>391.486784216648</v>
      </c>
      <c r="G252" s="15">
        <v>402.31040178987001</v>
      </c>
      <c r="H252" s="15">
        <v>10.823617573221</v>
      </c>
      <c r="I252" s="58">
        <f t="shared" si="22"/>
        <v>6.6448381301075943E-2</v>
      </c>
      <c r="J252" s="58">
        <f t="shared" si="23"/>
        <v>7.4059926711218013E-2</v>
      </c>
      <c r="K252" s="58">
        <f t="shared" si="24"/>
        <v>6.4690294099950765E-2</v>
      </c>
      <c r="L252" s="58">
        <f t="shared" si="25"/>
        <v>7.2301839510092836E-2</v>
      </c>
      <c r="M252" s="17">
        <f t="shared" si="26"/>
        <v>1</v>
      </c>
      <c r="N252" s="17">
        <f t="shared" si="27"/>
        <v>1422</v>
      </c>
      <c r="O252" s="59"/>
    </row>
    <row r="253" spans="1:15" ht="13.5" thickBot="1">
      <c r="A253" s="12" t="s">
        <v>163</v>
      </c>
      <c r="B253" s="10">
        <v>10</v>
      </c>
      <c r="C253" s="15">
        <v>35958.96875</v>
      </c>
      <c r="D253" s="15">
        <v>1045.0999999999999</v>
      </c>
      <c r="E253" s="15">
        <v>1037.7</v>
      </c>
      <c r="F253" s="15">
        <v>729.36857021285095</v>
      </c>
      <c r="G253" s="15">
        <v>868.15035191047605</v>
      </c>
      <c r="H253" s="15">
        <v>138.78178169762501</v>
      </c>
      <c r="I253" s="58">
        <f t="shared" si="22"/>
        <v>0.12443716461991833</v>
      </c>
      <c r="J253" s="58">
        <f t="shared" si="23"/>
        <v>0.22203335428069546</v>
      </c>
      <c r="K253" s="58">
        <f t="shared" si="24"/>
        <v>0.1192332265045879</v>
      </c>
      <c r="L253" s="58">
        <f t="shared" si="25"/>
        <v>0.21682941616536505</v>
      </c>
      <c r="M253" s="17">
        <f t="shared" si="26"/>
        <v>1</v>
      </c>
      <c r="N253" s="17">
        <f t="shared" si="27"/>
        <v>1422</v>
      </c>
      <c r="O253" s="59"/>
    </row>
    <row r="254" spans="1:15" ht="13.5" thickBot="1">
      <c r="A254" s="12" t="s">
        <v>163</v>
      </c>
      <c r="B254" s="10">
        <v>11</v>
      </c>
      <c r="C254" s="15">
        <v>36218.31640625</v>
      </c>
      <c r="D254" s="15">
        <v>1219.5999999999999</v>
      </c>
      <c r="E254" s="15">
        <v>1211.3</v>
      </c>
      <c r="F254" s="15">
        <v>721.42914660618499</v>
      </c>
      <c r="G254" s="15">
        <v>1025.58507793784</v>
      </c>
      <c r="H254" s="15">
        <v>304.15593133165402</v>
      </c>
      <c r="I254" s="58">
        <f t="shared" si="22"/>
        <v>0.13643806052191276</v>
      </c>
      <c r="J254" s="58">
        <f t="shared" si="23"/>
        <v>0.35033112053010895</v>
      </c>
      <c r="K254" s="58">
        <f t="shared" si="24"/>
        <v>0.13060121101417721</v>
      </c>
      <c r="L254" s="58">
        <f t="shared" si="25"/>
        <v>0.3444942710223734</v>
      </c>
      <c r="M254" s="17">
        <f t="shared" si="26"/>
        <v>1</v>
      </c>
      <c r="N254" s="17">
        <f t="shared" si="27"/>
        <v>1422</v>
      </c>
      <c r="O254" s="59"/>
    </row>
    <row r="255" spans="1:15" ht="13.5" thickBot="1">
      <c r="A255" s="12" t="s">
        <v>163</v>
      </c>
      <c r="B255" s="10">
        <v>12</v>
      </c>
      <c r="C255" s="15">
        <v>36593.390625</v>
      </c>
      <c r="D255" s="15">
        <v>1237.5</v>
      </c>
      <c r="E255" s="15">
        <v>1229.5</v>
      </c>
      <c r="F255" s="15">
        <v>653.58650380493805</v>
      </c>
      <c r="G255" s="15">
        <v>1056.07362389935</v>
      </c>
      <c r="H255" s="15">
        <v>402.487120094408</v>
      </c>
      <c r="I255" s="58">
        <f t="shared" si="22"/>
        <v>0.12758535590763012</v>
      </c>
      <c r="J255" s="58">
        <f t="shared" si="23"/>
        <v>0.41062833768991697</v>
      </c>
      <c r="K255" s="58">
        <f t="shared" si="24"/>
        <v>0.12195947686402955</v>
      </c>
      <c r="L255" s="58">
        <f t="shared" si="25"/>
        <v>0.4050024586463164</v>
      </c>
      <c r="M255" s="17">
        <f t="shared" si="26"/>
        <v>1</v>
      </c>
      <c r="N255" s="17">
        <f t="shared" si="27"/>
        <v>1422</v>
      </c>
      <c r="O255" s="59"/>
    </row>
    <row r="256" spans="1:15" ht="13.5" thickBot="1">
      <c r="A256" s="12" t="s">
        <v>163</v>
      </c>
      <c r="B256" s="10">
        <v>13</v>
      </c>
      <c r="C256" s="15">
        <v>37095.015625</v>
      </c>
      <c r="D256" s="15">
        <v>1237.3</v>
      </c>
      <c r="E256" s="15">
        <v>1228.9000000000001</v>
      </c>
      <c r="F256" s="15">
        <v>656.87544299780495</v>
      </c>
      <c r="G256" s="15">
        <v>1073.1491605179699</v>
      </c>
      <c r="H256" s="15">
        <v>416.27371752016597</v>
      </c>
      <c r="I256" s="58">
        <f t="shared" si="22"/>
        <v>0.11543659597892408</v>
      </c>
      <c r="J256" s="58">
        <f t="shared" si="23"/>
        <v>0.40817479395372364</v>
      </c>
      <c r="K256" s="58">
        <f t="shared" si="24"/>
        <v>0.1095294229831436</v>
      </c>
      <c r="L256" s="58">
        <f t="shared" si="25"/>
        <v>0.40226762095794316</v>
      </c>
      <c r="M256" s="17">
        <f t="shared" si="26"/>
        <v>1</v>
      </c>
      <c r="N256" s="17">
        <f t="shared" si="27"/>
        <v>1422</v>
      </c>
      <c r="O256" s="59"/>
    </row>
    <row r="257" spans="1:15" ht="13.5" thickBot="1">
      <c r="A257" s="12" t="s">
        <v>163</v>
      </c>
      <c r="B257" s="10">
        <v>14</v>
      </c>
      <c r="C257" s="15">
        <v>37914.30859375</v>
      </c>
      <c r="D257" s="15">
        <v>1239.9000000000001</v>
      </c>
      <c r="E257" s="15">
        <v>1231.3</v>
      </c>
      <c r="F257" s="15">
        <v>640.11119547967303</v>
      </c>
      <c r="G257" s="15">
        <v>1088.42459133545</v>
      </c>
      <c r="H257" s="15">
        <v>448.31339585577598</v>
      </c>
      <c r="I257" s="58">
        <f t="shared" si="22"/>
        <v>0.10652279090334041</v>
      </c>
      <c r="J257" s="58">
        <f t="shared" si="23"/>
        <v>0.42179240824214281</v>
      </c>
      <c r="K257" s="58">
        <f t="shared" si="24"/>
        <v>0.1004749709314697</v>
      </c>
      <c r="L257" s="58">
        <f t="shared" si="25"/>
        <v>0.41574458827027211</v>
      </c>
      <c r="M257" s="17">
        <f t="shared" si="26"/>
        <v>1</v>
      </c>
      <c r="N257" s="17">
        <f t="shared" si="27"/>
        <v>1422</v>
      </c>
      <c r="O257" s="59"/>
    </row>
    <row r="258" spans="1:15" ht="13.5" thickBot="1">
      <c r="A258" s="12" t="s">
        <v>163</v>
      </c>
      <c r="B258" s="10">
        <v>15</v>
      </c>
      <c r="C258" s="15">
        <v>38834.2734375</v>
      </c>
      <c r="D258" s="15">
        <v>1234.7</v>
      </c>
      <c r="E258" s="15">
        <v>1226.3</v>
      </c>
      <c r="F258" s="15">
        <v>642.63455087313798</v>
      </c>
      <c r="G258" s="15">
        <v>1034.70622638342</v>
      </c>
      <c r="H258" s="15">
        <v>392.07167551028402</v>
      </c>
      <c r="I258" s="58">
        <f t="shared" si="22"/>
        <v>0.14064259748001409</v>
      </c>
      <c r="J258" s="58">
        <f t="shared" si="23"/>
        <v>0.41636107533534605</v>
      </c>
      <c r="K258" s="58">
        <f t="shared" si="24"/>
        <v>0.13473542448423342</v>
      </c>
      <c r="L258" s="58">
        <f t="shared" si="25"/>
        <v>0.41045390233956536</v>
      </c>
      <c r="M258" s="17">
        <f t="shared" si="26"/>
        <v>1</v>
      </c>
      <c r="N258" s="17">
        <f t="shared" si="27"/>
        <v>1422</v>
      </c>
      <c r="O258" s="59"/>
    </row>
    <row r="259" spans="1:15" ht="13.5" thickBot="1">
      <c r="A259" s="12" t="s">
        <v>163</v>
      </c>
      <c r="B259" s="10">
        <v>16</v>
      </c>
      <c r="C259" s="15">
        <v>39706.6328125</v>
      </c>
      <c r="D259" s="15">
        <v>1233.5999999999999</v>
      </c>
      <c r="E259" s="15">
        <v>1225.2</v>
      </c>
      <c r="F259" s="15">
        <v>682.34485254277797</v>
      </c>
      <c r="G259" s="15">
        <v>1061.2652953868001</v>
      </c>
      <c r="H259" s="15">
        <v>378.92044284401902</v>
      </c>
      <c r="I259" s="58">
        <f t="shared" si="22"/>
        <v>0.12119177539606178</v>
      </c>
      <c r="J259" s="58">
        <f t="shared" si="23"/>
        <v>0.38766184771956536</v>
      </c>
      <c r="K259" s="58">
        <f t="shared" si="24"/>
        <v>0.11528460240028128</v>
      </c>
      <c r="L259" s="58">
        <f t="shared" si="25"/>
        <v>0.38175467472378488</v>
      </c>
      <c r="M259" s="17">
        <f t="shared" si="26"/>
        <v>1</v>
      </c>
      <c r="N259" s="17">
        <f t="shared" si="27"/>
        <v>1422</v>
      </c>
      <c r="O259" s="59"/>
    </row>
    <row r="260" spans="1:15" ht="13.5" thickBot="1">
      <c r="A260" s="12" t="s">
        <v>163</v>
      </c>
      <c r="B260" s="10">
        <v>17</v>
      </c>
      <c r="C260" s="15">
        <v>40656.88671875</v>
      </c>
      <c r="D260" s="15">
        <v>1190.7</v>
      </c>
      <c r="E260" s="15">
        <v>1182.5999999999999</v>
      </c>
      <c r="F260" s="15">
        <v>632.36424634734999</v>
      </c>
      <c r="G260" s="15">
        <v>1044.0334293772701</v>
      </c>
      <c r="H260" s="15">
        <v>411.669183029924</v>
      </c>
      <c r="I260" s="58">
        <f t="shared" si="22"/>
        <v>0.10314104825789731</v>
      </c>
      <c r="J260" s="58">
        <f t="shared" si="23"/>
        <v>0.39264117697092127</v>
      </c>
      <c r="K260" s="58">
        <f t="shared" si="24"/>
        <v>9.7444845726251644E-2</v>
      </c>
      <c r="L260" s="58">
        <f t="shared" si="25"/>
        <v>0.38694497443927561</v>
      </c>
      <c r="M260" s="17">
        <f t="shared" si="26"/>
        <v>1</v>
      </c>
      <c r="N260" s="17">
        <f t="shared" si="27"/>
        <v>1422</v>
      </c>
      <c r="O260" s="59"/>
    </row>
    <row r="261" spans="1:15" ht="13.5" thickBot="1">
      <c r="A261" s="12" t="s">
        <v>163</v>
      </c>
      <c r="B261" s="10">
        <v>18</v>
      </c>
      <c r="C261" s="15">
        <v>41129.4140625</v>
      </c>
      <c r="D261" s="15">
        <v>1123.7</v>
      </c>
      <c r="E261" s="15">
        <v>1115.5</v>
      </c>
      <c r="F261" s="15">
        <v>632.62355770465797</v>
      </c>
      <c r="G261" s="15">
        <v>927.35390527878405</v>
      </c>
      <c r="H261" s="15">
        <v>294.73034757412597</v>
      </c>
      <c r="I261" s="58">
        <f t="shared" ref="I261:I324" si="28">ABS(D261-G261)/N261</f>
        <v>0.13807742244811252</v>
      </c>
      <c r="J261" s="58">
        <f t="shared" ref="J261:J324" si="29">ABS(D261-F261)/N261</f>
        <v>0.34534208318941073</v>
      </c>
      <c r="K261" s="58">
        <f t="shared" ref="K261:K324" si="30">ABS(E261-G261)/N261</f>
        <v>0.13231089642842189</v>
      </c>
      <c r="L261" s="58">
        <f t="shared" ref="L261:L324" si="31">ABS(E261-F261)/N261</f>
        <v>0.33957555716972015</v>
      </c>
      <c r="M261" s="17">
        <f t="shared" ref="M261:M324" si="32">IF(F261&gt;5,1,0)</f>
        <v>1</v>
      </c>
      <c r="N261" s="17">
        <f t="shared" ref="N261:N324" si="33">INDEX($Q$43:$Q$72,MATCH(A261,$P$43:$P$72,0))</f>
        <v>1422</v>
      </c>
      <c r="O261" s="59"/>
    </row>
    <row r="262" spans="1:15" ht="13.5" thickBot="1">
      <c r="A262" s="12" t="s">
        <v>163</v>
      </c>
      <c r="B262" s="10">
        <v>19</v>
      </c>
      <c r="C262" s="15">
        <v>40854.1953125</v>
      </c>
      <c r="D262" s="15">
        <v>849</v>
      </c>
      <c r="E262" s="15">
        <v>849</v>
      </c>
      <c r="F262" s="15">
        <v>545.88779925894403</v>
      </c>
      <c r="G262" s="15">
        <v>773.05144699800996</v>
      </c>
      <c r="H262" s="15">
        <v>227.16364773906599</v>
      </c>
      <c r="I262" s="58">
        <f t="shared" si="28"/>
        <v>5.3409671590710292E-2</v>
      </c>
      <c r="J262" s="58">
        <f t="shared" si="29"/>
        <v>0.21315907225109421</v>
      </c>
      <c r="K262" s="58">
        <f t="shared" si="30"/>
        <v>5.3409671590710292E-2</v>
      </c>
      <c r="L262" s="58">
        <f t="shared" si="31"/>
        <v>0.21315907225109421</v>
      </c>
      <c r="M262" s="17">
        <f t="shared" si="32"/>
        <v>1</v>
      </c>
      <c r="N262" s="17">
        <f t="shared" si="33"/>
        <v>1422</v>
      </c>
      <c r="O262" s="59"/>
    </row>
    <row r="263" spans="1:15" ht="13.5" thickBot="1">
      <c r="A263" s="12" t="s">
        <v>163</v>
      </c>
      <c r="B263" s="10">
        <v>20</v>
      </c>
      <c r="C263" s="15">
        <v>40154.23046875</v>
      </c>
      <c r="D263" s="15">
        <v>183.7</v>
      </c>
      <c r="E263" s="15">
        <v>181.1</v>
      </c>
      <c r="F263" s="15">
        <v>198.36110420924501</v>
      </c>
      <c r="G263" s="15">
        <v>221.66044595918299</v>
      </c>
      <c r="H263" s="15">
        <v>23.299341749938002</v>
      </c>
      <c r="I263" s="58">
        <f t="shared" si="28"/>
        <v>2.6695109675937415E-2</v>
      </c>
      <c r="J263" s="58">
        <f t="shared" si="29"/>
        <v>1.0310199865854448E-2</v>
      </c>
      <c r="K263" s="58">
        <f t="shared" si="30"/>
        <v>2.8523520365107594E-2</v>
      </c>
      <c r="L263" s="58">
        <f t="shared" si="31"/>
        <v>1.2138610555024626E-2</v>
      </c>
      <c r="M263" s="17">
        <f t="shared" si="32"/>
        <v>1</v>
      </c>
      <c r="N263" s="17">
        <f t="shared" si="33"/>
        <v>1422</v>
      </c>
      <c r="O263" s="59"/>
    </row>
    <row r="264" spans="1:15" ht="13.5" thickBot="1">
      <c r="A264" s="12" t="s">
        <v>163</v>
      </c>
      <c r="B264" s="10">
        <v>21</v>
      </c>
      <c r="C264" s="15">
        <v>40790.84765625</v>
      </c>
      <c r="D264" s="15">
        <v>7</v>
      </c>
      <c r="E264" s="15">
        <v>6.1</v>
      </c>
      <c r="F264" s="15">
        <v>1.7511284532369999</v>
      </c>
      <c r="G264" s="15">
        <v>3.2118009047910001</v>
      </c>
      <c r="H264" s="15">
        <v>1.4606724515539999</v>
      </c>
      <c r="I264" s="58">
        <f t="shared" si="28"/>
        <v>2.6639937378403655E-3</v>
      </c>
      <c r="J264" s="58">
        <f t="shared" si="29"/>
        <v>3.6911895546856543E-3</v>
      </c>
      <c r="K264" s="58">
        <f t="shared" si="30"/>
        <v>2.0310823454353019E-3</v>
      </c>
      <c r="L264" s="58">
        <f t="shared" si="31"/>
        <v>3.0582781622805907E-3</v>
      </c>
      <c r="M264" s="17">
        <f t="shared" si="32"/>
        <v>0</v>
      </c>
      <c r="N264" s="17">
        <f t="shared" si="33"/>
        <v>1422</v>
      </c>
      <c r="O264" s="59"/>
    </row>
    <row r="265" spans="1:15" ht="13.5" thickBot="1">
      <c r="A265" s="12" t="s">
        <v>163</v>
      </c>
      <c r="B265" s="10">
        <v>22</v>
      </c>
      <c r="C265" s="15">
        <v>39657.96875</v>
      </c>
      <c r="D265" s="15">
        <v>0</v>
      </c>
      <c r="E265" s="15">
        <v>0</v>
      </c>
      <c r="F265" s="15">
        <v>0.20000000298000001</v>
      </c>
      <c r="G265" s="15">
        <v>0.20000000298000001</v>
      </c>
      <c r="H265" s="15">
        <v>0</v>
      </c>
      <c r="I265" s="58">
        <f t="shared" si="28"/>
        <v>1.4064697818565403E-4</v>
      </c>
      <c r="J265" s="58">
        <f t="shared" si="29"/>
        <v>1.4064697818565403E-4</v>
      </c>
      <c r="K265" s="58">
        <f t="shared" si="30"/>
        <v>1.4064697818565403E-4</v>
      </c>
      <c r="L265" s="58">
        <f t="shared" si="31"/>
        <v>1.4064697818565403E-4</v>
      </c>
      <c r="M265" s="17">
        <f t="shared" si="32"/>
        <v>0</v>
      </c>
      <c r="N265" s="17">
        <f t="shared" si="33"/>
        <v>1422</v>
      </c>
      <c r="O265" s="59"/>
    </row>
    <row r="266" spans="1:15" ht="13.5" thickBot="1">
      <c r="A266" s="12" t="s">
        <v>163</v>
      </c>
      <c r="B266" s="10">
        <v>23</v>
      </c>
      <c r="C266" s="15">
        <v>36693.2421875</v>
      </c>
      <c r="D266" s="15">
        <v>0</v>
      </c>
      <c r="E266" s="15">
        <v>0</v>
      </c>
      <c r="F266" s="15">
        <v>0.20000000298000001</v>
      </c>
      <c r="G266" s="15">
        <v>0.20000000298000001</v>
      </c>
      <c r="H266" s="15">
        <v>0</v>
      </c>
      <c r="I266" s="58">
        <f t="shared" si="28"/>
        <v>1.4064697818565403E-4</v>
      </c>
      <c r="J266" s="58">
        <f t="shared" si="29"/>
        <v>1.4064697818565403E-4</v>
      </c>
      <c r="K266" s="58">
        <f t="shared" si="30"/>
        <v>1.4064697818565403E-4</v>
      </c>
      <c r="L266" s="58">
        <f t="shared" si="31"/>
        <v>1.4064697818565403E-4</v>
      </c>
      <c r="M266" s="17">
        <f t="shared" si="32"/>
        <v>0</v>
      </c>
      <c r="N266" s="17">
        <f t="shared" si="33"/>
        <v>1422</v>
      </c>
      <c r="O266" s="59"/>
    </row>
    <row r="267" spans="1:15" ht="13.5" thickBot="1">
      <c r="A267" s="12" t="s">
        <v>163</v>
      </c>
      <c r="B267" s="10">
        <v>24</v>
      </c>
      <c r="C267" s="15">
        <v>33446.28125</v>
      </c>
      <c r="D267" s="15">
        <v>0</v>
      </c>
      <c r="E267" s="15">
        <v>0</v>
      </c>
      <c r="F267" s="15">
        <v>0.20000000298000001</v>
      </c>
      <c r="G267" s="15">
        <v>0.20000000298000001</v>
      </c>
      <c r="H267" s="15">
        <v>0</v>
      </c>
      <c r="I267" s="58">
        <f t="shared" si="28"/>
        <v>1.4064697818565403E-4</v>
      </c>
      <c r="J267" s="58">
        <f t="shared" si="29"/>
        <v>1.4064697818565403E-4</v>
      </c>
      <c r="K267" s="58">
        <f t="shared" si="30"/>
        <v>1.4064697818565403E-4</v>
      </c>
      <c r="L267" s="58">
        <f t="shared" si="31"/>
        <v>1.4064697818565403E-4</v>
      </c>
      <c r="M267" s="17">
        <f t="shared" si="32"/>
        <v>0</v>
      </c>
      <c r="N267" s="17">
        <f t="shared" si="33"/>
        <v>1422</v>
      </c>
      <c r="O267" s="59"/>
    </row>
    <row r="268" spans="1:15" ht="13.5" thickBot="1">
      <c r="A268" s="12" t="s">
        <v>164</v>
      </c>
      <c r="B268" s="10">
        <v>1</v>
      </c>
      <c r="C268" s="15">
        <v>31114.623046875</v>
      </c>
      <c r="D268" s="15">
        <v>0</v>
      </c>
      <c r="E268" s="15">
        <v>0</v>
      </c>
      <c r="F268" s="15">
        <v>0.20000000298000001</v>
      </c>
      <c r="G268" s="15">
        <v>0.20000000298000001</v>
      </c>
      <c r="H268" s="15">
        <v>0</v>
      </c>
      <c r="I268" s="58">
        <f t="shared" si="28"/>
        <v>1.4064697818565403E-4</v>
      </c>
      <c r="J268" s="58">
        <f t="shared" si="29"/>
        <v>1.4064697818565403E-4</v>
      </c>
      <c r="K268" s="58">
        <f t="shared" si="30"/>
        <v>1.4064697818565403E-4</v>
      </c>
      <c r="L268" s="58">
        <f t="shared" si="31"/>
        <v>1.4064697818565403E-4</v>
      </c>
      <c r="M268" s="17">
        <f t="shared" si="32"/>
        <v>0</v>
      </c>
      <c r="N268" s="17">
        <f t="shared" si="33"/>
        <v>1422</v>
      </c>
      <c r="O268" s="59"/>
    </row>
    <row r="269" spans="1:15" ht="13.5" thickBot="1">
      <c r="A269" s="12" t="s">
        <v>164</v>
      </c>
      <c r="B269" s="10">
        <v>2</v>
      </c>
      <c r="C269" s="15">
        <v>29750.9765625</v>
      </c>
      <c r="D269" s="15">
        <v>0</v>
      </c>
      <c r="E269" s="15">
        <v>0</v>
      </c>
      <c r="F269" s="15">
        <v>0.20000000298000001</v>
      </c>
      <c r="G269" s="15">
        <v>0.20000000298000001</v>
      </c>
      <c r="H269" s="15">
        <v>0</v>
      </c>
      <c r="I269" s="58">
        <f t="shared" si="28"/>
        <v>1.4064697818565403E-4</v>
      </c>
      <c r="J269" s="58">
        <f t="shared" si="29"/>
        <v>1.4064697818565403E-4</v>
      </c>
      <c r="K269" s="58">
        <f t="shared" si="30"/>
        <v>1.4064697818565403E-4</v>
      </c>
      <c r="L269" s="58">
        <f t="shared" si="31"/>
        <v>1.4064697818565403E-4</v>
      </c>
      <c r="M269" s="17">
        <f t="shared" si="32"/>
        <v>0</v>
      </c>
      <c r="N269" s="17">
        <f t="shared" si="33"/>
        <v>1422</v>
      </c>
      <c r="O269" s="59"/>
    </row>
    <row r="270" spans="1:15" ht="13.5" thickBot="1">
      <c r="A270" s="12" t="s">
        <v>164</v>
      </c>
      <c r="B270" s="10">
        <v>3</v>
      </c>
      <c r="C270" s="15">
        <v>28968.541015625</v>
      </c>
      <c r="D270" s="15">
        <v>0</v>
      </c>
      <c r="E270" s="15">
        <v>0</v>
      </c>
      <c r="F270" s="15">
        <v>0.20000000298000001</v>
      </c>
      <c r="G270" s="15">
        <v>0.20000000298000001</v>
      </c>
      <c r="H270" s="15">
        <v>0</v>
      </c>
      <c r="I270" s="58">
        <f t="shared" si="28"/>
        <v>1.4064697818565403E-4</v>
      </c>
      <c r="J270" s="58">
        <f t="shared" si="29"/>
        <v>1.4064697818565403E-4</v>
      </c>
      <c r="K270" s="58">
        <f t="shared" si="30"/>
        <v>1.4064697818565403E-4</v>
      </c>
      <c r="L270" s="58">
        <f t="shared" si="31"/>
        <v>1.4064697818565403E-4</v>
      </c>
      <c r="M270" s="17">
        <f t="shared" si="32"/>
        <v>0</v>
      </c>
      <c r="N270" s="17">
        <f t="shared" si="33"/>
        <v>1422</v>
      </c>
      <c r="O270" s="59"/>
    </row>
    <row r="271" spans="1:15" ht="13.5" thickBot="1">
      <c r="A271" s="12" t="s">
        <v>164</v>
      </c>
      <c r="B271" s="10">
        <v>4</v>
      </c>
      <c r="C271" s="15">
        <v>28628.734375</v>
      </c>
      <c r="D271" s="15">
        <v>0</v>
      </c>
      <c r="E271" s="15">
        <v>0</v>
      </c>
      <c r="F271" s="15">
        <v>0.20000000298000001</v>
      </c>
      <c r="G271" s="15">
        <v>0.20000000298000001</v>
      </c>
      <c r="H271" s="15">
        <v>0</v>
      </c>
      <c r="I271" s="58">
        <f t="shared" si="28"/>
        <v>1.4064697818565403E-4</v>
      </c>
      <c r="J271" s="58">
        <f t="shared" si="29"/>
        <v>1.4064697818565403E-4</v>
      </c>
      <c r="K271" s="58">
        <f t="shared" si="30"/>
        <v>1.4064697818565403E-4</v>
      </c>
      <c r="L271" s="58">
        <f t="shared" si="31"/>
        <v>1.4064697818565403E-4</v>
      </c>
      <c r="M271" s="17">
        <f t="shared" si="32"/>
        <v>0</v>
      </c>
      <c r="N271" s="17">
        <f t="shared" si="33"/>
        <v>1422</v>
      </c>
      <c r="O271" s="59"/>
    </row>
    <row r="272" spans="1:15" ht="13.5" thickBot="1">
      <c r="A272" s="12" t="s">
        <v>164</v>
      </c>
      <c r="B272" s="10">
        <v>5</v>
      </c>
      <c r="C272" s="15">
        <v>29091.05859375</v>
      </c>
      <c r="D272" s="15">
        <v>0</v>
      </c>
      <c r="E272" s="15">
        <v>0</v>
      </c>
      <c r="F272" s="15">
        <v>0.20000000298000001</v>
      </c>
      <c r="G272" s="15">
        <v>0.20000000298000001</v>
      </c>
      <c r="H272" s="15">
        <v>0</v>
      </c>
      <c r="I272" s="58">
        <f t="shared" si="28"/>
        <v>1.4064697818565403E-4</v>
      </c>
      <c r="J272" s="58">
        <f t="shared" si="29"/>
        <v>1.4064697818565403E-4</v>
      </c>
      <c r="K272" s="58">
        <f t="shared" si="30"/>
        <v>1.4064697818565403E-4</v>
      </c>
      <c r="L272" s="58">
        <f t="shared" si="31"/>
        <v>1.4064697818565403E-4</v>
      </c>
      <c r="M272" s="17">
        <f t="shared" si="32"/>
        <v>0</v>
      </c>
      <c r="N272" s="17">
        <f t="shared" si="33"/>
        <v>1422</v>
      </c>
      <c r="O272" s="59"/>
    </row>
    <row r="273" spans="1:15" ht="13.5" thickBot="1">
      <c r="A273" s="12" t="s">
        <v>164</v>
      </c>
      <c r="B273" s="10">
        <v>6</v>
      </c>
      <c r="C273" s="15">
        <v>30985.93359375</v>
      </c>
      <c r="D273" s="15">
        <v>0</v>
      </c>
      <c r="E273" s="15">
        <v>0</v>
      </c>
      <c r="F273" s="15">
        <v>0.20000000298000001</v>
      </c>
      <c r="G273" s="15">
        <v>0.20000000298000001</v>
      </c>
      <c r="H273" s="15">
        <v>0</v>
      </c>
      <c r="I273" s="58">
        <f t="shared" si="28"/>
        <v>1.4064697818565403E-4</v>
      </c>
      <c r="J273" s="58">
        <f t="shared" si="29"/>
        <v>1.4064697818565403E-4</v>
      </c>
      <c r="K273" s="58">
        <f t="shared" si="30"/>
        <v>1.4064697818565403E-4</v>
      </c>
      <c r="L273" s="58">
        <f t="shared" si="31"/>
        <v>1.4064697818565403E-4</v>
      </c>
      <c r="M273" s="17">
        <f t="shared" si="32"/>
        <v>0</v>
      </c>
      <c r="N273" s="17">
        <f t="shared" si="33"/>
        <v>1422</v>
      </c>
      <c r="O273" s="59"/>
    </row>
    <row r="274" spans="1:15" ht="13.5" thickBot="1">
      <c r="A274" s="12" t="s">
        <v>164</v>
      </c>
      <c r="B274" s="10">
        <v>7</v>
      </c>
      <c r="C274" s="15">
        <v>34324.7109375</v>
      </c>
      <c r="D274" s="15">
        <v>0</v>
      </c>
      <c r="E274" s="15">
        <v>0</v>
      </c>
      <c r="F274" s="15">
        <v>0.20000000298000001</v>
      </c>
      <c r="G274" s="15">
        <v>0.20000000298000001</v>
      </c>
      <c r="H274" s="15">
        <v>0</v>
      </c>
      <c r="I274" s="58">
        <f t="shared" si="28"/>
        <v>1.4064697818565403E-4</v>
      </c>
      <c r="J274" s="58">
        <f t="shared" si="29"/>
        <v>1.4064697818565403E-4</v>
      </c>
      <c r="K274" s="58">
        <f t="shared" si="30"/>
        <v>1.4064697818565403E-4</v>
      </c>
      <c r="L274" s="58">
        <f t="shared" si="31"/>
        <v>1.4064697818565403E-4</v>
      </c>
      <c r="M274" s="17">
        <f t="shared" si="32"/>
        <v>0</v>
      </c>
      <c r="N274" s="17">
        <f t="shared" si="33"/>
        <v>1422</v>
      </c>
      <c r="O274" s="59"/>
    </row>
    <row r="275" spans="1:15" ht="13.5" thickBot="1">
      <c r="A275" s="12" t="s">
        <v>164</v>
      </c>
      <c r="B275" s="10">
        <v>8</v>
      </c>
      <c r="C275" s="15">
        <v>35566.0390625</v>
      </c>
      <c r="D275" s="15">
        <v>42.8</v>
      </c>
      <c r="E275" s="15">
        <v>38.4</v>
      </c>
      <c r="F275" s="15">
        <v>15.377499819325999</v>
      </c>
      <c r="G275" s="15">
        <v>19.119657442600001</v>
      </c>
      <c r="H275" s="15">
        <v>3.7421576232740001</v>
      </c>
      <c r="I275" s="58">
        <f t="shared" si="28"/>
        <v>1.6652842867369899E-2</v>
      </c>
      <c r="J275" s="58">
        <f t="shared" si="29"/>
        <v>1.9284458636198314E-2</v>
      </c>
      <c r="K275" s="58">
        <f t="shared" si="30"/>
        <v>1.3558609393389591E-2</v>
      </c>
      <c r="L275" s="58">
        <f t="shared" si="31"/>
        <v>1.6190225162218002E-2</v>
      </c>
      <c r="M275" s="17">
        <f t="shared" si="32"/>
        <v>1</v>
      </c>
      <c r="N275" s="17">
        <f t="shared" si="33"/>
        <v>1422</v>
      </c>
      <c r="O275" s="59"/>
    </row>
    <row r="276" spans="1:15" ht="13.5" thickBot="1">
      <c r="A276" s="12" t="s">
        <v>164</v>
      </c>
      <c r="B276" s="10">
        <v>9</v>
      </c>
      <c r="C276" s="15">
        <v>35938.77734375</v>
      </c>
      <c r="D276" s="15">
        <v>389.9</v>
      </c>
      <c r="E276" s="15">
        <v>387.3</v>
      </c>
      <c r="F276" s="15">
        <v>300.10104429571197</v>
      </c>
      <c r="G276" s="15">
        <v>311.61023388004998</v>
      </c>
      <c r="H276" s="15">
        <v>11.509189584337999</v>
      </c>
      <c r="I276" s="58">
        <f t="shared" si="28"/>
        <v>5.5056094317827008E-2</v>
      </c>
      <c r="J276" s="58">
        <f t="shared" si="29"/>
        <v>6.3149757879246135E-2</v>
      </c>
      <c r="K276" s="58">
        <f t="shared" si="30"/>
        <v>5.3227683628656847E-2</v>
      </c>
      <c r="L276" s="58">
        <f t="shared" si="31"/>
        <v>6.1321347190075974E-2</v>
      </c>
      <c r="M276" s="17">
        <f t="shared" si="32"/>
        <v>1</v>
      </c>
      <c r="N276" s="17">
        <f t="shared" si="33"/>
        <v>1422</v>
      </c>
      <c r="O276" s="59"/>
    </row>
    <row r="277" spans="1:15" ht="13.5" thickBot="1">
      <c r="A277" s="12" t="s">
        <v>164</v>
      </c>
      <c r="B277" s="10">
        <v>10</v>
      </c>
      <c r="C277" s="15">
        <v>37147.76953125</v>
      </c>
      <c r="D277" s="15">
        <v>823.2</v>
      </c>
      <c r="E277" s="15">
        <v>816.6</v>
      </c>
      <c r="F277" s="15">
        <v>718.53774487898602</v>
      </c>
      <c r="G277" s="15">
        <v>759.58158590596599</v>
      </c>
      <c r="H277" s="15">
        <v>41.043841026979997</v>
      </c>
      <c r="I277" s="58">
        <f t="shared" si="28"/>
        <v>4.4738687829841105E-2</v>
      </c>
      <c r="J277" s="58">
        <f t="shared" si="29"/>
        <v>7.3602148467661055E-2</v>
      </c>
      <c r="K277" s="58">
        <f t="shared" si="30"/>
        <v>4.0097337618870625E-2</v>
      </c>
      <c r="L277" s="58">
        <f t="shared" si="31"/>
        <v>6.8960798256690575E-2</v>
      </c>
      <c r="M277" s="17">
        <f t="shared" si="32"/>
        <v>1</v>
      </c>
      <c r="N277" s="17">
        <f t="shared" si="33"/>
        <v>1422</v>
      </c>
      <c r="O277" s="59"/>
    </row>
    <row r="278" spans="1:15" ht="13.5" thickBot="1">
      <c r="A278" s="12" t="s">
        <v>164</v>
      </c>
      <c r="B278" s="10">
        <v>11</v>
      </c>
      <c r="C278" s="15">
        <v>38210.76171875</v>
      </c>
      <c r="D278" s="15">
        <v>1085.2</v>
      </c>
      <c r="E278" s="15">
        <v>1077</v>
      </c>
      <c r="F278" s="15">
        <v>900.44146352233497</v>
      </c>
      <c r="G278" s="15">
        <v>925.01566492310803</v>
      </c>
      <c r="H278" s="15">
        <v>24.574201400772001</v>
      </c>
      <c r="I278" s="58">
        <f t="shared" si="28"/>
        <v>0.11264721172777216</v>
      </c>
      <c r="J278" s="58">
        <f t="shared" si="29"/>
        <v>0.12992864731200077</v>
      </c>
      <c r="K278" s="58">
        <f t="shared" si="30"/>
        <v>0.10688068570808155</v>
      </c>
      <c r="L278" s="58">
        <f t="shared" si="31"/>
        <v>0.12416212129231015</v>
      </c>
      <c r="M278" s="17">
        <f t="shared" si="32"/>
        <v>1</v>
      </c>
      <c r="N278" s="17">
        <f t="shared" si="33"/>
        <v>1422</v>
      </c>
      <c r="O278" s="59"/>
    </row>
    <row r="279" spans="1:15" ht="13.5" thickBot="1">
      <c r="A279" s="12" t="s">
        <v>164</v>
      </c>
      <c r="B279" s="10">
        <v>12</v>
      </c>
      <c r="C279" s="15">
        <v>39261.35546875</v>
      </c>
      <c r="D279" s="15">
        <v>1122.3</v>
      </c>
      <c r="E279" s="15">
        <v>1114.3</v>
      </c>
      <c r="F279" s="15">
        <v>976.17618339664102</v>
      </c>
      <c r="G279" s="15">
        <v>992.83825038075497</v>
      </c>
      <c r="H279" s="15">
        <v>16.662066984113999</v>
      </c>
      <c r="I279" s="58">
        <f t="shared" si="28"/>
        <v>9.1042018016346676E-2</v>
      </c>
      <c r="J279" s="58">
        <f t="shared" si="29"/>
        <v>0.10275936469997111</v>
      </c>
      <c r="K279" s="58">
        <f t="shared" si="30"/>
        <v>8.5416138972746122E-2</v>
      </c>
      <c r="L279" s="58">
        <f t="shared" si="31"/>
        <v>9.7133485656370561E-2</v>
      </c>
      <c r="M279" s="17">
        <f t="shared" si="32"/>
        <v>1</v>
      </c>
      <c r="N279" s="17">
        <f t="shared" si="33"/>
        <v>1422</v>
      </c>
      <c r="O279" s="59"/>
    </row>
    <row r="280" spans="1:15" ht="13.5" thickBot="1">
      <c r="A280" s="12" t="s">
        <v>164</v>
      </c>
      <c r="B280" s="10">
        <v>13</v>
      </c>
      <c r="C280" s="15">
        <v>40393.59765625</v>
      </c>
      <c r="D280" s="15">
        <v>1136.2</v>
      </c>
      <c r="E280" s="15">
        <v>1128</v>
      </c>
      <c r="F280" s="15">
        <v>998.61792963736605</v>
      </c>
      <c r="G280" s="15">
        <v>1103.6847453682999</v>
      </c>
      <c r="H280" s="15">
        <v>105.06681573093</v>
      </c>
      <c r="I280" s="58">
        <f t="shared" si="28"/>
        <v>2.2865861203727248E-2</v>
      </c>
      <c r="J280" s="58">
        <f t="shared" si="29"/>
        <v>9.6752510803540082E-2</v>
      </c>
      <c r="K280" s="58">
        <f t="shared" si="30"/>
        <v>1.7099335184036637E-2</v>
      </c>
      <c r="L280" s="58">
        <f t="shared" si="31"/>
        <v>9.0985984783849477E-2</v>
      </c>
      <c r="M280" s="17">
        <f t="shared" si="32"/>
        <v>1</v>
      </c>
      <c r="N280" s="17">
        <f t="shared" si="33"/>
        <v>1422</v>
      </c>
      <c r="O280" s="59"/>
    </row>
    <row r="281" spans="1:15" ht="13.5" thickBot="1">
      <c r="A281" s="12" t="s">
        <v>164</v>
      </c>
      <c r="B281" s="10">
        <v>14</v>
      </c>
      <c r="C281" s="15">
        <v>41933.6328125</v>
      </c>
      <c r="D281" s="15">
        <v>1149.5999999999999</v>
      </c>
      <c r="E281" s="15">
        <v>1141.2</v>
      </c>
      <c r="F281" s="15">
        <v>997.47833101421202</v>
      </c>
      <c r="G281" s="15">
        <v>1158.7932614538399</v>
      </c>
      <c r="H281" s="15">
        <v>161.31493043962899</v>
      </c>
      <c r="I281" s="58">
        <f t="shared" si="28"/>
        <v>6.4650221194374287E-3</v>
      </c>
      <c r="J281" s="58">
        <f t="shared" si="29"/>
        <v>0.10697726370308572</v>
      </c>
      <c r="K281" s="58">
        <f t="shared" si="30"/>
        <v>1.2372195115217923E-2</v>
      </c>
      <c r="L281" s="58">
        <f t="shared" si="31"/>
        <v>0.10107009070730523</v>
      </c>
      <c r="M281" s="17">
        <f t="shared" si="32"/>
        <v>1</v>
      </c>
      <c r="N281" s="17">
        <f t="shared" si="33"/>
        <v>1422</v>
      </c>
      <c r="O281" s="59"/>
    </row>
    <row r="282" spans="1:15" ht="13.5" thickBot="1">
      <c r="A282" s="12" t="s">
        <v>164</v>
      </c>
      <c r="B282" s="10">
        <v>15</v>
      </c>
      <c r="C282" s="15">
        <v>43279.56640625</v>
      </c>
      <c r="D282" s="15">
        <v>1155.5</v>
      </c>
      <c r="E282" s="15">
        <v>1147.2</v>
      </c>
      <c r="F282" s="15">
        <v>1011.41117861946</v>
      </c>
      <c r="G282" s="15">
        <v>1122.93269969894</v>
      </c>
      <c r="H282" s="15">
        <v>111.52152107947801</v>
      </c>
      <c r="I282" s="58">
        <f t="shared" si="28"/>
        <v>2.2902461533797439E-2</v>
      </c>
      <c r="J282" s="58">
        <f t="shared" si="29"/>
        <v>0.1013282850777356</v>
      </c>
      <c r="K282" s="58">
        <f t="shared" si="30"/>
        <v>1.7065612026061886E-2</v>
      </c>
      <c r="L282" s="58">
        <f t="shared" si="31"/>
        <v>9.5491435570000047E-2</v>
      </c>
      <c r="M282" s="17">
        <f t="shared" si="32"/>
        <v>1</v>
      </c>
      <c r="N282" s="17">
        <f t="shared" si="33"/>
        <v>1422</v>
      </c>
      <c r="O282" s="59"/>
    </row>
    <row r="283" spans="1:15" ht="13.5" thickBot="1">
      <c r="A283" s="12" t="s">
        <v>164</v>
      </c>
      <c r="B283" s="10">
        <v>16</v>
      </c>
      <c r="C283" s="15">
        <v>44619.2109375</v>
      </c>
      <c r="D283" s="15">
        <v>1144.5999999999999</v>
      </c>
      <c r="E283" s="15">
        <v>1136.2</v>
      </c>
      <c r="F283" s="15">
        <v>876.31583361038895</v>
      </c>
      <c r="G283" s="15">
        <v>991.73510891596402</v>
      </c>
      <c r="H283" s="15">
        <v>115.419275305575</v>
      </c>
      <c r="I283" s="58">
        <f t="shared" si="28"/>
        <v>0.107499923406495</v>
      </c>
      <c r="J283" s="58">
        <f t="shared" si="29"/>
        <v>0.18866678367764483</v>
      </c>
      <c r="K283" s="58">
        <f t="shared" si="30"/>
        <v>0.1015927504107145</v>
      </c>
      <c r="L283" s="58">
        <f t="shared" si="31"/>
        <v>0.18275961068186433</v>
      </c>
      <c r="M283" s="17">
        <f t="shared" si="32"/>
        <v>1</v>
      </c>
      <c r="N283" s="17">
        <f t="shared" si="33"/>
        <v>1422</v>
      </c>
      <c r="O283" s="59"/>
    </row>
    <row r="284" spans="1:15" ht="13.5" thickBot="1">
      <c r="A284" s="12" t="s">
        <v>164</v>
      </c>
      <c r="B284" s="10">
        <v>17</v>
      </c>
      <c r="C284" s="15">
        <v>45836.1953125</v>
      </c>
      <c r="D284" s="15">
        <v>960.5</v>
      </c>
      <c r="E284" s="15">
        <v>953.2</v>
      </c>
      <c r="F284" s="15">
        <v>775.50652203814502</v>
      </c>
      <c r="G284" s="15">
        <v>928.73514885732698</v>
      </c>
      <c r="H284" s="15">
        <v>153.22862681918301</v>
      </c>
      <c r="I284" s="58">
        <f t="shared" si="28"/>
        <v>2.2338151295831943E-2</v>
      </c>
      <c r="J284" s="58">
        <f t="shared" si="29"/>
        <v>0.13009386635854781</v>
      </c>
      <c r="K284" s="58">
        <f t="shared" si="30"/>
        <v>1.7204536668546461E-2</v>
      </c>
      <c r="L284" s="58">
        <f t="shared" si="31"/>
        <v>0.12496025173126232</v>
      </c>
      <c r="M284" s="17">
        <f t="shared" si="32"/>
        <v>1</v>
      </c>
      <c r="N284" s="17">
        <f t="shared" si="33"/>
        <v>1422</v>
      </c>
      <c r="O284" s="59"/>
    </row>
    <row r="285" spans="1:15" ht="13.5" thickBot="1">
      <c r="A285" s="12" t="s">
        <v>164</v>
      </c>
      <c r="B285" s="10">
        <v>18</v>
      </c>
      <c r="C285" s="15">
        <v>46090.4140625</v>
      </c>
      <c r="D285" s="15">
        <v>860.2</v>
      </c>
      <c r="E285" s="15">
        <v>853.2</v>
      </c>
      <c r="F285" s="15">
        <v>466.29666810113099</v>
      </c>
      <c r="G285" s="15">
        <v>592.74103567692998</v>
      </c>
      <c r="H285" s="15">
        <v>126.44436757579901</v>
      </c>
      <c r="I285" s="58">
        <f t="shared" si="28"/>
        <v>0.1880864728010338</v>
      </c>
      <c r="J285" s="58">
        <f t="shared" si="29"/>
        <v>0.27700656251678557</v>
      </c>
      <c r="K285" s="58">
        <f t="shared" si="30"/>
        <v>0.1831638286378833</v>
      </c>
      <c r="L285" s="58">
        <f t="shared" si="31"/>
        <v>0.27208391835363505</v>
      </c>
      <c r="M285" s="17">
        <f t="shared" si="32"/>
        <v>1</v>
      </c>
      <c r="N285" s="17">
        <f t="shared" si="33"/>
        <v>1422</v>
      </c>
      <c r="O285" s="59"/>
    </row>
    <row r="286" spans="1:15" ht="13.5" thickBot="1">
      <c r="A286" s="12" t="s">
        <v>164</v>
      </c>
      <c r="B286" s="10">
        <v>19</v>
      </c>
      <c r="C286" s="15">
        <v>45155.89453125</v>
      </c>
      <c r="D286" s="15">
        <v>617.20000000000005</v>
      </c>
      <c r="E286" s="15">
        <v>610.70000000000005</v>
      </c>
      <c r="F286" s="15">
        <v>296.045242534566</v>
      </c>
      <c r="G286" s="15">
        <v>357.95206985088299</v>
      </c>
      <c r="H286" s="15">
        <v>61.906827316316999</v>
      </c>
      <c r="I286" s="58">
        <f t="shared" si="28"/>
        <v>0.1823121871653425</v>
      </c>
      <c r="J286" s="58">
        <f t="shared" si="29"/>
        <v>0.22584722747217584</v>
      </c>
      <c r="K286" s="58">
        <f t="shared" si="30"/>
        <v>0.17774116044241706</v>
      </c>
      <c r="L286" s="58">
        <f t="shared" si="31"/>
        <v>0.22127620074925039</v>
      </c>
      <c r="M286" s="17">
        <f t="shared" si="32"/>
        <v>1</v>
      </c>
      <c r="N286" s="17">
        <f t="shared" si="33"/>
        <v>1422</v>
      </c>
      <c r="O286" s="59"/>
    </row>
    <row r="287" spans="1:15" ht="13.5" thickBot="1">
      <c r="A287" s="12" t="s">
        <v>164</v>
      </c>
      <c r="B287" s="10">
        <v>20</v>
      </c>
      <c r="C287" s="15">
        <v>44309.13671875</v>
      </c>
      <c r="D287" s="15">
        <v>103.2</v>
      </c>
      <c r="E287" s="15">
        <v>100.1</v>
      </c>
      <c r="F287" s="15">
        <v>63.903083099667001</v>
      </c>
      <c r="G287" s="15">
        <v>80.838752256079005</v>
      </c>
      <c r="H287" s="15">
        <v>16.935669156412001</v>
      </c>
      <c r="I287" s="58">
        <f t="shared" si="28"/>
        <v>1.5725209383910688E-2</v>
      </c>
      <c r="J287" s="58">
        <f t="shared" si="29"/>
        <v>2.7634962658462027E-2</v>
      </c>
      <c r="K287" s="58">
        <f t="shared" si="30"/>
        <v>1.3545181254515464E-2</v>
      </c>
      <c r="L287" s="58">
        <f t="shared" si="31"/>
        <v>2.5454934529066803E-2</v>
      </c>
      <c r="M287" s="17">
        <f t="shared" si="32"/>
        <v>1</v>
      </c>
      <c r="N287" s="17">
        <f t="shared" si="33"/>
        <v>1422</v>
      </c>
      <c r="O287" s="59"/>
    </row>
    <row r="288" spans="1:15" ht="13.5" thickBot="1">
      <c r="A288" s="12" t="s">
        <v>164</v>
      </c>
      <c r="B288" s="10">
        <v>21</v>
      </c>
      <c r="C288" s="15">
        <v>44768.98828125</v>
      </c>
      <c r="D288" s="15">
        <v>4.9000000000000004</v>
      </c>
      <c r="E288" s="15">
        <v>4</v>
      </c>
      <c r="F288" s="15">
        <v>0.54529390416199996</v>
      </c>
      <c r="G288" s="15">
        <v>0.88734567402999998</v>
      </c>
      <c r="H288" s="15">
        <v>0.34205176986699998</v>
      </c>
      <c r="I288" s="58">
        <f t="shared" si="28"/>
        <v>2.8218384852109709E-3</v>
      </c>
      <c r="J288" s="58">
        <f t="shared" si="29"/>
        <v>3.0623812207018291E-3</v>
      </c>
      <c r="K288" s="58">
        <f t="shared" si="30"/>
        <v>2.1889270928059073E-3</v>
      </c>
      <c r="L288" s="58">
        <f t="shared" si="31"/>
        <v>2.429469828296765E-3</v>
      </c>
      <c r="M288" s="17">
        <f t="shared" si="32"/>
        <v>0</v>
      </c>
      <c r="N288" s="17">
        <f t="shared" si="33"/>
        <v>1422</v>
      </c>
      <c r="O288" s="59"/>
    </row>
    <row r="289" spans="1:15" ht="13.5" thickBot="1">
      <c r="A289" s="12" t="s">
        <v>164</v>
      </c>
      <c r="B289" s="10">
        <v>22</v>
      </c>
      <c r="C289" s="15">
        <v>43411.51171875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58">
        <f t="shared" si="28"/>
        <v>0</v>
      </c>
      <c r="J289" s="58">
        <f t="shared" si="29"/>
        <v>0</v>
      </c>
      <c r="K289" s="58">
        <f t="shared" si="30"/>
        <v>0</v>
      </c>
      <c r="L289" s="58">
        <f t="shared" si="31"/>
        <v>0</v>
      </c>
      <c r="M289" s="17">
        <f t="shared" si="32"/>
        <v>0</v>
      </c>
      <c r="N289" s="17">
        <f t="shared" si="33"/>
        <v>1422</v>
      </c>
      <c r="O289" s="59"/>
    </row>
    <row r="290" spans="1:15" ht="13.5" thickBot="1">
      <c r="A290" s="12" t="s">
        <v>164</v>
      </c>
      <c r="B290" s="10">
        <v>23</v>
      </c>
      <c r="C290" s="15">
        <v>40470.265625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58">
        <f t="shared" si="28"/>
        <v>0</v>
      </c>
      <c r="J290" s="58">
        <f t="shared" si="29"/>
        <v>0</v>
      </c>
      <c r="K290" s="58">
        <f t="shared" si="30"/>
        <v>0</v>
      </c>
      <c r="L290" s="58">
        <f t="shared" si="31"/>
        <v>0</v>
      </c>
      <c r="M290" s="17">
        <f t="shared" si="32"/>
        <v>0</v>
      </c>
      <c r="N290" s="17">
        <f t="shared" si="33"/>
        <v>1422</v>
      </c>
      <c r="O290" s="59"/>
    </row>
    <row r="291" spans="1:15" ht="13.5" thickBot="1">
      <c r="A291" s="12" t="s">
        <v>164</v>
      </c>
      <c r="B291" s="10">
        <v>24</v>
      </c>
      <c r="C291" s="15">
        <v>37195.5859375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58">
        <f t="shared" si="28"/>
        <v>0</v>
      </c>
      <c r="J291" s="58">
        <f t="shared" si="29"/>
        <v>0</v>
      </c>
      <c r="K291" s="58">
        <f t="shared" si="30"/>
        <v>0</v>
      </c>
      <c r="L291" s="58">
        <f t="shared" si="31"/>
        <v>0</v>
      </c>
      <c r="M291" s="17">
        <f t="shared" si="32"/>
        <v>0</v>
      </c>
      <c r="N291" s="17">
        <f t="shared" si="33"/>
        <v>1422</v>
      </c>
      <c r="O291" s="59"/>
    </row>
    <row r="292" spans="1:15" ht="13.5" thickBot="1">
      <c r="A292" s="12" t="s">
        <v>165</v>
      </c>
      <c r="B292" s="10">
        <v>1</v>
      </c>
      <c r="C292" s="15">
        <v>34609.578125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58">
        <f t="shared" si="28"/>
        <v>0</v>
      </c>
      <c r="J292" s="58">
        <f t="shared" si="29"/>
        <v>0</v>
      </c>
      <c r="K292" s="58">
        <f t="shared" si="30"/>
        <v>0</v>
      </c>
      <c r="L292" s="58">
        <f t="shared" si="31"/>
        <v>0</v>
      </c>
      <c r="M292" s="17">
        <f t="shared" si="32"/>
        <v>0</v>
      </c>
      <c r="N292" s="17">
        <f t="shared" si="33"/>
        <v>1422</v>
      </c>
      <c r="O292" s="59"/>
    </row>
    <row r="293" spans="1:15" ht="13.5" thickBot="1">
      <c r="A293" s="12" t="s">
        <v>165</v>
      </c>
      <c r="B293" s="10">
        <v>2</v>
      </c>
      <c r="C293" s="15">
        <v>33046.77734375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58">
        <f t="shared" si="28"/>
        <v>0</v>
      </c>
      <c r="J293" s="58">
        <f t="shared" si="29"/>
        <v>0</v>
      </c>
      <c r="K293" s="58">
        <f t="shared" si="30"/>
        <v>0</v>
      </c>
      <c r="L293" s="58">
        <f t="shared" si="31"/>
        <v>0</v>
      </c>
      <c r="M293" s="17">
        <f t="shared" si="32"/>
        <v>0</v>
      </c>
      <c r="N293" s="17">
        <f t="shared" si="33"/>
        <v>1422</v>
      </c>
      <c r="O293" s="59"/>
    </row>
    <row r="294" spans="1:15" ht="13.5" thickBot="1">
      <c r="A294" s="12" t="s">
        <v>165</v>
      </c>
      <c r="B294" s="10">
        <v>3</v>
      </c>
      <c r="C294" s="15">
        <v>32164.52734375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58">
        <f t="shared" si="28"/>
        <v>0</v>
      </c>
      <c r="J294" s="58">
        <f t="shared" si="29"/>
        <v>0</v>
      </c>
      <c r="K294" s="58">
        <f t="shared" si="30"/>
        <v>0</v>
      </c>
      <c r="L294" s="58">
        <f t="shared" si="31"/>
        <v>0</v>
      </c>
      <c r="M294" s="17">
        <f t="shared" si="32"/>
        <v>0</v>
      </c>
      <c r="N294" s="17">
        <f t="shared" si="33"/>
        <v>1422</v>
      </c>
      <c r="O294" s="59"/>
    </row>
    <row r="295" spans="1:15" ht="13.5" thickBot="1">
      <c r="A295" s="12" t="s">
        <v>165</v>
      </c>
      <c r="B295" s="10">
        <v>4</v>
      </c>
      <c r="C295" s="15">
        <v>31749.458984375</v>
      </c>
      <c r="D295" s="15">
        <v>0</v>
      </c>
      <c r="E295" s="15">
        <v>0</v>
      </c>
      <c r="F295" s="15">
        <v>4.4844443499999999E-4</v>
      </c>
      <c r="G295" s="15">
        <v>4.4844443499999999E-4</v>
      </c>
      <c r="H295" s="15">
        <v>0</v>
      </c>
      <c r="I295" s="58">
        <f t="shared" si="28"/>
        <v>3.1536176863572432E-7</v>
      </c>
      <c r="J295" s="58">
        <f t="shared" si="29"/>
        <v>3.1536176863572432E-7</v>
      </c>
      <c r="K295" s="58">
        <f t="shared" si="30"/>
        <v>3.1536176863572432E-7</v>
      </c>
      <c r="L295" s="58">
        <f t="shared" si="31"/>
        <v>3.1536176863572432E-7</v>
      </c>
      <c r="M295" s="17">
        <f t="shared" si="32"/>
        <v>0</v>
      </c>
      <c r="N295" s="17">
        <f t="shared" si="33"/>
        <v>1422</v>
      </c>
      <c r="O295" s="59"/>
    </row>
    <row r="296" spans="1:15" ht="13.5" thickBot="1">
      <c r="A296" s="12" t="s">
        <v>165</v>
      </c>
      <c r="B296" s="10">
        <v>5</v>
      </c>
      <c r="C296" s="15">
        <v>32024.51171875</v>
      </c>
      <c r="D296" s="15">
        <v>0</v>
      </c>
      <c r="E296" s="15">
        <v>0</v>
      </c>
      <c r="F296" s="15">
        <v>1.8061110789999999E-3</v>
      </c>
      <c r="G296" s="15">
        <v>1.8061110789999999E-3</v>
      </c>
      <c r="H296" s="15">
        <v>0</v>
      </c>
      <c r="I296" s="58">
        <f t="shared" si="28"/>
        <v>1.2701203087201124E-6</v>
      </c>
      <c r="J296" s="58">
        <f t="shared" si="29"/>
        <v>1.2701203087201124E-6</v>
      </c>
      <c r="K296" s="58">
        <f t="shared" si="30"/>
        <v>1.2701203087201124E-6</v>
      </c>
      <c r="L296" s="58">
        <f t="shared" si="31"/>
        <v>1.2701203087201124E-6</v>
      </c>
      <c r="M296" s="17">
        <f t="shared" si="32"/>
        <v>0</v>
      </c>
      <c r="N296" s="17">
        <f t="shared" si="33"/>
        <v>1422</v>
      </c>
      <c r="O296" s="59"/>
    </row>
    <row r="297" spans="1:15" ht="13.5" thickBot="1">
      <c r="A297" s="12" t="s">
        <v>165</v>
      </c>
      <c r="B297" s="10">
        <v>6</v>
      </c>
      <c r="C297" s="15">
        <v>33836.61328125</v>
      </c>
      <c r="D297" s="15">
        <v>0</v>
      </c>
      <c r="E297" s="15">
        <v>0</v>
      </c>
      <c r="F297" s="15">
        <v>1.6881110760000001E-3</v>
      </c>
      <c r="G297" s="15">
        <v>1.6881110760000001E-3</v>
      </c>
      <c r="H297" s="15">
        <v>0</v>
      </c>
      <c r="I297" s="58">
        <f t="shared" si="28"/>
        <v>1.1871385907172997E-6</v>
      </c>
      <c r="J297" s="58">
        <f t="shared" si="29"/>
        <v>1.1871385907172997E-6</v>
      </c>
      <c r="K297" s="58">
        <f t="shared" si="30"/>
        <v>1.1871385907172997E-6</v>
      </c>
      <c r="L297" s="58">
        <f t="shared" si="31"/>
        <v>1.1871385907172997E-6</v>
      </c>
      <c r="M297" s="17">
        <f t="shared" si="32"/>
        <v>0</v>
      </c>
      <c r="N297" s="17">
        <f t="shared" si="33"/>
        <v>1422</v>
      </c>
      <c r="O297" s="59"/>
    </row>
    <row r="298" spans="1:15" ht="13.5" thickBot="1">
      <c r="A298" s="12" t="s">
        <v>165</v>
      </c>
      <c r="B298" s="10">
        <v>7</v>
      </c>
      <c r="C298" s="15">
        <v>37142.1328125</v>
      </c>
      <c r="D298" s="15">
        <v>0</v>
      </c>
      <c r="E298" s="15">
        <v>0</v>
      </c>
      <c r="F298" s="15">
        <v>1.125444422E-3</v>
      </c>
      <c r="G298" s="15">
        <v>1.125444422E-3</v>
      </c>
      <c r="H298" s="15">
        <v>0</v>
      </c>
      <c r="I298" s="58">
        <f t="shared" si="28"/>
        <v>7.914517735583685E-7</v>
      </c>
      <c r="J298" s="58">
        <f t="shared" si="29"/>
        <v>7.914517735583685E-7</v>
      </c>
      <c r="K298" s="58">
        <f t="shared" si="30"/>
        <v>7.914517735583685E-7</v>
      </c>
      <c r="L298" s="58">
        <f t="shared" si="31"/>
        <v>7.914517735583685E-7</v>
      </c>
      <c r="M298" s="17">
        <f t="shared" si="32"/>
        <v>0</v>
      </c>
      <c r="N298" s="17">
        <f t="shared" si="33"/>
        <v>1422</v>
      </c>
      <c r="O298" s="59"/>
    </row>
    <row r="299" spans="1:15" ht="13.5" thickBot="1">
      <c r="A299" s="12" t="s">
        <v>165</v>
      </c>
      <c r="B299" s="10">
        <v>8</v>
      </c>
      <c r="C299" s="15">
        <v>38512.04296875</v>
      </c>
      <c r="D299" s="15">
        <v>46.2</v>
      </c>
      <c r="E299" s="15">
        <v>42</v>
      </c>
      <c r="F299" s="15">
        <v>23.948882499713001</v>
      </c>
      <c r="G299" s="15">
        <v>23.948882499713001</v>
      </c>
      <c r="H299" s="15">
        <v>0</v>
      </c>
      <c r="I299" s="58">
        <f t="shared" si="28"/>
        <v>1.5647761955194798E-2</v>
      </c>
      <c r="J299" s="58">
        <f t="shared" si="29"/>
        <v>1.5647761955194798E-2</v>
      </c>
      <c r="K299" s="58">
        <f t="shared" si="30"/>
        <v>1.26941754573045E-2</v>
      </c>
      <c r="L299" s="58">
        <f t="shared" si="31"/>
        <v>1.26941754573045E-2</v>
      </c>
      <c r="M299" s="17">
        <f t="shared" si="32"/>
        <v>1</v>
      </c>
      <c r="N299" s="17">
        <f t="shared" si="33"/>
        <v>1422</v>
      </c>
      <c r="O299" s="59"/>
    </row>
    <row r="300" spans="1:15" ht="13.5" thickBot="1">
      <c r="A300" s="12" t="s">
        <v>165</v>
      </c>
      <c r="B300" s="10">
        <v>9</v>
      </c>
      <c r="C300" s="15">
        <v>39089.7265625</v>
      </c>
      <c r="D300" s="15">
        <v>441.9</v>
      </c>
      <c r="E300" s="15">
        <v>436.7</v>
      </c>
      <c r="F300" s="15">
        <v>349.750342574451</v>
      </c>
      <c r="G300" s="15">
        <v>368.37760448734099</v>
      </c>
      <c r="H300" s="15">
        <v>18.627261912889999</v>
      </c>
      <c r="I300" s="58">
        <f t="shared" si="28"/>
        <v>5.1703513018747531E-2</v>
      </c>
      <c r="J300" s="58">
        <f t="shared" si="29"/>
        <v>6.4802853323170873E-2</v>
      </c>
      <c r="K300" s="58">
        <f t="shared" si="30"/>
        <v>4.8046691640407174E-2</v>
      </c>
      <c r="L300" s="58">
        <f t="shared" si="31"/>
        <v>6.1146031944830516E-2</v>
      </c>
      <c r="M300" s="17">
        <f t="shared" si="32"/>
        <v>1</v>
      </c>
      <c r="N300" s="17">
        <f t="shared" si="33"/>
        <v>1422</v>
      </c>
      <c r="O300" s="59"/>
    </row>
    <row r="301" spans="1:15" ht="13.5" thickBot="1">
      <c r="A301" s="12" t="s">
        <v>165</v>
      </c>
      <c r="B301" s="10">
        <v>10</v>
      </c>
      <c r="C301" s="15">
        <v>40039.96875</v>
      </c>
      <c r="D301" s="15">
        <v>889.5</v>
      </c>
      <c r="E301" s="15">
        <v>881.9</v>
      </c>
      <c r="F301" s="15">
        <v>414.82525275750299</v>
      </c>
      <c r="G301" s="15">
        <v>563.03274684945302</v>
      </c>
      <c r="H301" s="15">
        <v>148.20749409195</v>
      </c>
      <c r="I301" s="58">
        <f t="shared" si="28"/>
        <v>0.22958315974018775</v>
      </c>
      <c r="J301" s="58">
        <f t="shared" si="29"/>
        <v>0.33380783912974471</v>
      </c>
      <c r="K301" s="58">
        <f t="shared" si="30"/>
        <v>0.2242385746487672</v>
      </c>
      <c r="L301" s="58">
        <f t="shared" si="31"/>
        <v>0.32846325403832416</v>
      </c>
      <c r="M301" s="17">
        <f t="shared" si="32"/>
        <v>1</v>
      </c>
      <c r="N301" s="17">
        <f t="shared" si="33"/>
        <v>1422</v>
      </c>
      <c r="O301" s="59"/>
    </row>
    <row r="302" spans="1:15" ht="13.5" thickBot="1">
      <c r="A302" s="12" t="s">
        <v>165</v>
      </c>
      <c r="B302" s="10">
        <v>11</v>
      </c>
      <c r="C302" s="15">
        <v>41113.7890625</v>
      </c>
      <c r="D302" s="15">
        <v>1099.5999999999999</v>
      </c>
      <c r="E302" s="15">
        <v>1091.5</v>
      </c>
      <c r="F302" s="15">
        <v>472.261553525068</v>
      </c>
      <c r="G302" s="15">
        <v>660.15258546082998</v>
      </c>
      <c r="H302" s="15">
        <v>187.89103193576099</v>
      </c>
      <c r="I302" s="58">
        <f t="shared" si="28"/>
        <v>0.30903475002754566</v>
      </c>
      <c r="J302" s="58">
        <f t="shared" si="29"/>
        <v>0.44116627740853165</v>
      </c>
      <c r="K302" s="58">
        <f t="shared" si="30"/>
        <v>0.30333854749590017</v>
      </c>
      <c r="L302" s="58">
        <f t="shared" si="31"/>
        <v>0.4354700748768861</v>
      </c>
      <c r="M302" s="17">
        <f t="shared" si="32"/>
        <v>1</v>
      </c>
      <c r="N302" s="17">
        <f t="shared" si="33"/>
        <v>1422</v>
      </c>
      <c r="O302" s="59"/>
    </row>
    <row r="303" spans="1:15" ht="13.5" thickBot="1">
      <c r="A303" s="12" t="s">
        <v>165</v>
      </c>
      <c r="B303" s="10">
        <v>12</v>
      </c>
      <c r="C303" s="15">
        <v>42229.2265625</v>
      </c>
      <c r="D303" s="15">
        <v>1147.5</v>
      </c>
      <c r="E303" s="15">
        <v>1139.5999999999999</v>
      </c>
      <c r="F303" s="15">
        <v>684.89956532619897</v>
      </c>
      <c r="G303" s="15">
        <v>829.86564030994896</v>
      </c>
      <c r="H303" s="15">
        <v>144.96607498374999</v>
      </c>
      <c r="I303" s="58">
        <f t="shared" si="28"/>
        <v>0.22337156096346769</v>
      </c>
      <c r="J303" s="58">
        <f t="shared" si="29"/>
        <v>0.32531676137398102</v>
      </c>
      <c r="K303" s="58">
        <f t="shared" si="30"/>
        <v>0.21781600540791207</v>
      </c>
      <c r="L303" s="58">
        <f t="shared" si="31"/>
        <v>0.31976120581842543</v>
      </c>
      <c r="M303" s="17">
        <f t="shared" si="32"/>
        <v>1</v>
      </c>
      <c r="N303" s="17">
        <f t="shared" si="33"/>
        <v>1422</v>
      </c>
      <c r="O303" s="59"/>
    </row>
    <row r="304" spans="1:15" ht="13.5" thickBot="1">
      <c r="A304" s="12" t="s">
        <v>165</v>
      </c>
      <c r="B304" s="10">
        <v>13</v>
      </c>
      <c r="C304" s="15">
        <v>42816.48828125</v>
      </c>
      <c r="D304" s="15">
        <v>1183.0999999999999</v>
      </c>
      <c r="E304" s="15">
        <v>1174.7</v>
      </c>
      <c r="F304" s="15">
        <v>860.36183023872604</v>
      </c>
      <c r="G304" s="15">
        <v>1002.31232219681</v>
      </c>
      <c r="H304" s="15">
        <v>141.95049195808599</v>
      </c>
      <c r="I304" s="58">
        <f t="shared" si="28"/>
        <v>0.12713620098677209</v>
      </c>
      <c r="J304" s="58">
        <f t="shared" si="29"/>
        <v>0.22696073822874394</v>
      </c>
      <c r="K304" s="58">
        <f t="shared" si="30"/>
        <v>0.1212290279909916</v>
      </c>
      <c r="L304" s="58">
        <f t="shared" si="31"/>
        <v>0.22105356523296343</v>
      </c>
      <c r="M304" s="17">
        <f t="shared" si="32"/>
        <v>1</v>
      </c>
      <c r="N304" s="17">
        <f t="shared" si="33"/>
        <v>1422</v>
      </c>
      <c r="O304" s="59"/>
    </row>
    <row r="305" spans="1:15" ht="13.5" thickBot="1">
      <c r="A305" s="12" t="s">
        <v>165</v>
      </c>
      <c r="B305" s="10">
        <v>14</v>
      </c>
      <c r="C305" s="15">
        <v>44185.23828125</v>
      </c>
      <c r="D305" s="15">
        <v>1233.9000000000001</v>
      </c>
      <c r="E305" s="15">
        <v>1225.3</v>
      </c>
      <c r="F305" s="15">
        <v>1006.6042327469401</v>
      </c>
      <c r="G305" s="15">
        <v>1117.94036429372</v>
      </c>
      <c r="H305" s="15">
        <v>111.33613154677801</v>
      </c>
      <c r="I305" s="58">
        <f t="shared" si="28"/>
        <v>8.1546860552939596E-2</v>
      </c>
      <c r="J305" s="58">
        <f t="shared" si="29"/>
        <v>0.15984231171101268</v>
      </c>
      <c r="K305" s="58">
        <f t="shared" si="30"/>
        <v>7.5499040581068891E-2</v>
      </c>
      <c r="L305" s="58">
        <f t="shared" si="31"/>
        <v>0.15379449173914198</v>
      </c>
      <c r="M305" s="17">
        <f t="shared" si="32"/>
        <v>1</v>
      </c>
      <c r="N305" s="17">
        <f t="shared" si="33"/>
        <v>1422</v>
      </c>
      <c r="O305" s="59"/>
    </row>
    <row r="306" spans="1:15" ht="13.5" thickBot="1">
      <c r="A306" s="12" t="s">
        <v>165</v>
      </c>
      <c r="B306" s="10">
        <v>15</v>
      </c>
      <c r="C306" s="15">
        <v>45506.37109375</v>
      </c>
      <c r="D306" s="15">
        <v>1240.8</v>
      </c>
      <c r="E306" s="15">
        <v>1232.3</v>
      </c>
      <c r="F306" s="15">
        <v>881.18672509799296</v>
      </c>
      <c r="G306" s="15">
        <v>1127.92821282159</v>
      </c>
      <c r="H306" s="15">
        <v>246.74148772359899</v>
      </c>
      <c r="I306" s="58">
        <f t="shared" si="28"/>
        <v>7.9375377762594887E-2</v>
      </c>
      <c r="J306" s="58">
        <f t="shared" si="29"/>
        <v>0.25289259838397116</v>
      </c>
      <c r="K306" s="58">
        <f t="shared" si="30"/>
        <v>7.3397881278769297E-2</v>
      </c>
      <c r="L306" s="58">
        <f t="shared" si="31"/>
        <v>0.24691510190014557</v>
      </c>
      <c r="M306" s="17">
        <f t="shared" si="32"/>
        <v>1</v>
      </c>
      <c r="N306" s="17">
        <f t="shared" si="33"/>
        <v>1422</v>
      </c>
      <c r="O306" s="59"/>
    </row>
    <row r="307" spans="1:15" ht="13.5" thickBot="1">
      <c r="A307" s="12" t="s">
        <v>165</v>
      </c>
      <c r="B307" s="10">
        <v>16</v>
      </c>
      <c r="C307" s="15">
        <v>46393.5859375</v>
      </c>
      <c r="D307" s="15">
        <v>1237</v>
      </c>
      <c r="E307" s="15">
        <v>1228.5</v>
      </c>
      <c r="F307" s="15">
        <v>675.74086974436204</v>
      </c>
      <c r="G307" s="15">
        <v>1090.0168985610301</v>
      </c>
      <c r="H307" s="15">
        <v>414.27602881666797</v>
      </c>
      <c r="I307" s="58">
        <f t="shared" si="28"/>
        <v>0.10336364376861458</v>
      </c>
      <c r="J307" s="58">
        <f t="shared" si="29"/>
        <v>0.394696997366834</v>
      </c>
      <c r="K307" s="58">
        <f t="shared" si="30"/>
        <v>9.7386147284788976E-2</v>
      </c>
      <c r="L307" s="58">
        <f t="shared" si="31"/>
        <v>0.38871950088300838</v>
      </c>
      <c r="M307" s="17">
        <f t="shared" si="32"/>
        <v>1</v>
      </c>
      <c r="N307" s="17">
        <f t="shared" si="33"/>
        <v>1422</v>
      </c>
      <c r="O307" s="59"/>
    </row>
    <row r="308" spans="1:15" ht="13.5" thickBot="1">
      <c r="A308" s="12" t="s">
        <v>165</v>
      </c>
      <c r="B308" s="10">
        <v>17</v>
      </c>
      <c r="C308" s="15">
        <v>46947.671875</v>
      </c>
      <c r="D308" s="15">
        <v>1239.5</v>
      </c>
      <c r="E308" s="15">
        <v>1231.4000000000001</v>
      </c>
      <c r="F308" s="15">
        <v>704.73183754875504</v>
      </c>
      <c r="G308" s="15">
        <v>1052.05748518787</v>
      </c>
      <c r="H308" s="15">
        <v>347.32564763911199</v>
      </c>
      <c r="I308" s="58">
        <f t="shared" si="28"/>
        <v>0.13181611449516875</v>
      </c>
      <c r="J308" s="58">
        <f t="shared" si="29"/>
        <v>0.37606762478990502</v>
      </c>
      <c r="K308" s="58">
        <f t="shared" si="30"/>
        <v>0.12611991196352323</v>
      </c>
      <c r="L308" s="58">
        <f t="shared" si="31"/>
        <v>0.37037142225825953</v>
      </c>
      <c r="M308" s="17">
        <f t="shared" si="32"/>
        <v>1</v>
      </c>
      <c r="N308" s="17">
        <f t="shared" si="33"/>
        <v>1422</v>
      </c>
      <c r="O308" s="59"/>
    </row>
    <row r="309" spans="1:15" ht="13.5" thickBot="1">
      <c r="A309" s="12" t="s">
        <v>165</v>
      </c>
      <c r="B309" s="10">
        <v>18</v>
      </c>
      <c r="C309" s="15">
        <v>46408.1171875</v>
      </c>
      <c r="D309" s="15">
        <v>1223.0999999999999</v>
      </c>
      <c r="E309" s="15">
        <v>1214.9000000000001</v>
      </c>
      <c r="F309" s="15">
        <v>601.87363005715702</v>
      </c>
      <c r="G309" s="15">
        <v>803.45335461091895</v>
      </c>
      <c r="H309" s="15">
        <v>201.57972455376199</v>
      </c>
      <c r="I309" s="58">
        <f t="shared" si="28"/>
        <v>0.29511015850146338</v>
      </c>
      <c r="J309" s="58">
        <f t="shared" si="29"/>
        <v>0.43686805199918627</v>
      </c>
      <c r="K309" s="58">
        <f t="shared" si="30"/>
        <v>0.28934363248177297</v>
      </c>
      <c r="L309" s="58">
        <f t="shared" si="31"/>
        <v>0.43110152597949586</v>
      </c>
      <c r="M309" s="17">
        <f t="shared" si="32"/>
        <v>1</v>
      </c>
      <c r="N309" s="17">
        <f t="shared" si="33"/>
        <v>1422</v>
      </c>
      <c r="O309" s="59"/>
    </row>
    <row r="310" spans="1:15" ht="13.5" thickBot="1">
      <c r="A310" s="12" t="s">
        <v>165</v>
      </c>
      <c r="B310" s="10">
        <v>19</v>
      </c>
      <c r="C310" s="15">
        <v>45247.57421875</v>
      </c>
      <c r="D310" s="15">
        <v>1017.8</v>
      </c>
      <c r="E310" s="15">
        <v>1009.8</v>
      </c>
      <c r="F310" s="15">
        <v>432.93845235602703</v>
      </c>
      <c r="G310" s="15">
        <v>492.83591374088502</v>
      </c>
      <c r="H310" s="15">
        <v>59.897461384857003</v>
      </c>
      <c r="I310" s="58">
        <f t="shared" si="28"/>
        <v>0.36917305644100912</v>
      </c>
      <c r="J310" s="58">
        <f t="shared" si="29"/>
        <v>0.41129504053725241</v>
      </c>
      <c r="K310" s="58">
        <f t="shared" si="30"/>
        <v>0.36354717739740855</v>
      </c>
      <c r="L310" s="58">
        <f t="shared" si="31"/>
        <v>0.40566916149365184</v>
      </c>
      <c r="M310" s="17">
        <f t="shared" si="32"/>
        <v>1</v>
      </c>
      <c r="N310" s="17">
        <f t="shared" si="33"/>
        <v>1422</v>
      </c>
      <c r="O310" s="59"/>
    </row>
    <row r="311" spans="1:15" ht="13.5" thickBot="1">
      <c r="A311" s="12" t="s">
        <v>165</v>
      </c>
      <c r="B311" s="10">
        <v>20</v>
      </c>
      <c r="C311" s="15">
        <v>44348.2265625</v>
      </c>
      <c r="D311" s="15">
        <v>244.8</v>
      </c>
      <c r="E311" s="15">
        <v>239.9</v>
      </c>
      <c r="F311" s="15">
        <v>136.91887734444799</v>
      </c>
      <c r="G311" s="15">
        <v>160.22417501071101</v>
      </c>
      <c r="H311" s="15">
        <v>23.305297666262</v>
      </c>
      <c r="I311" s="58">
        <f t="shared" si="28"/>
        <v>5.9476670175308721E-2</v>
      </c>
      <c r="J311" s="58">
        <f t="shared" si="29"/>
        <v>7.5865768393496499E-2</v>
      </c>
      <c r="K311" s="58">
        <f t="shared" si="30"/>
        <v>5.6030819261103371E-2</v>
      </c>
      <c r="L311" s="58">
        <f t="shared" si="31"/>
        <v>7.2419917479291149E-2</v>
      </c>
      <c r="M311" s="17">
        <f t="shared" si="32"/>
        <v>1</v>
      </c>
      <c r="N311" s="17">
        <f t="shared" si="33"/>
        <v>1422</v>
      </c>
      <c r="O311" s="59"/>
    </row>
    <row r="312" spans="1:15" ht="13.5" thickBot="1">
      <c r="A312" s="12" t="s">
        <v>165</v>
      </c>
      <c r="B312" s="10">
        <v>21</v>
      </c>
      <c r="C312" s="15">
        <v>44168.5</v>
      </c>
      <c r="D312" s="15">
        <v>11.4</v>
      </c>
      <c r="E312" s="15">
        <v>9.5</v>
      </c>
      <c r="F312" s="15">
        <v>2.316245064411</v>
      </c>
      <c r="G312" s="15">
        <v>3.3287247443219998</v>
      </c>
      <c r="H312" s="15">
        <v>1.01247967991</v>
      </c>
      <c r="I312" s="58">
        <f t="shared" si="28"/>
        <v>5.6760022895063289E-3</v>
      </c>
      <c r="J312" s="58">
        <f t="shared" si="29"/>
        <v>6.3880133161666672E-3</v>
      </c>
      <c r="K312" s="58">
        <f t="shared" si="30"/>
        <v>4.3398560166511956E-3</v>
      </c>
      <c r="L312" s="58">
        <f t="shared" si="31"/>
        <v>5.051867043311533E-3</v>
      </c>
      <c r="M312" s="17">
        <f t="shared" si="32"/>
        <v>0</v>
      </c>
      <c r="N312" s="17">
        <f t="shared" si="33"/>
        <v>1422</v>
      </c>
      <c r="O312" s="59"/>
    </row>
    <row r="313" spans="1:15" ht="13.5" thickBot="1">
      <c r="A313" s="12" t="s">
        <v>165</v>
      </c>
      <c r="B313" s="10">
        <v>22</v>
      </c>
      <c r="C313" s="15">
        <v>42873.8515625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58">
        <f t="shared" si="28"/>
        <v>0</v>
      </c>
      <c r="J313" s="58">
        <f t="shared" si="29"/>
        <v>0</v>
      </c>
      <c r="K313" s="58">
        <f t="shared" si="30"/>
        <v>0</v>
      </c>
      <c r="L313" s="58">
        <f t="shared" si="31"/>
        <v>0</v>
      </c>
      <c r="M313" s="17">
        <f t="shared" si="32"/>
        <v>0</v>
      </c>
      <c r="N313" s="17">
        <f t="shared" si="33"/>
        <v>1422</v>
      </c>
      <c r="O313" s="59"/>
    </row>
    <row r="314" spans="1:15" ht="13.5" thickBot="1">
      <c r="A314" s="12" t="s">
        <v>165</v>
      </c>
      <c r="B314" s="10">
        <v>23</v>
      </c>
      <c r="C314" s="15">
        <v>40239.171875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58">
        <f t="shared" si="28"/>
        <v>0</v>
      </c>
      <c r="J314" s="58">
        <f t="shared" si="29"/>
        <v>0</v>
      </c>
      <c r="K314" s="58">
        <f t="shared" si="30"/>
        <v>0</v>
      </c>
      <c r="L314" s="58">
        <f t="shared" si="31"/>
        <v>0</v>
      </c>
      <c r="M314" s="17">
        <f t="shared" si="32"/>
        <v>0</v>
      </c>
      <c r="N314" s="17">
        <f t="shared" si="33"/>
        <v>1422</v>
      </c>
      <c r="O314" s="59"/>
    </row>
    <row r="315" spans="1:15" ht="13.5" thickBot="1">
      <c r="A315" s="12" t="s">
        <v>165</v>
      </c>
      <c r="B315" s="10">
        <v>24</v>
      </c>
      <c r="C315" s="15">
        <v>37030.37890625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58">
        <f t="shared" si="28"/>
        <v>0</v>
      </c>
      <c r="J315" s="58">
        <f t="shared" si="29"/>
        <v>0</v>
      </c>
      <c r="K315" s="58">
        <f t="shared" si="30"/>
        <v>0</v>
      </c>
      <c r="L315" s="58">
        <f t="shared" si="31"/>
        <v>0</v>
      </c>
      <c r="M315" s="17">
        <f t="shared" si="32"/>
        <v>0</v>
      </c>
      <c r="N315" s="17">
        <f t="shared" si="33"/>
        <v>1422</v>
      </c>
      <c r="O315" s="59"/>
    </row>
    <row r="316" spans="1:15" ht="13.5" thickBot="1">
      <c r="A316" s="12" t="s">
        <v>166</v>
      </c>
      <c r="B316" s="10">
        <v>1</v>
      </c>
      <c r="C316" s="15">
        <v>33815.03125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58">
        <f t="shared" si="28"/>
        <v>0</v>
      </c>
      <c r="J316" s="58">
        <f t="shared" si="29"/>
        <v>0</v>
      </c>
      <c r="K316" s="58">
        <f t="shared" si="30"/>
        <v>0</v>
      </c>
      <c r="L316" s="58">
        <f t="shared" si="31"/>
        <v>0</v>
      </c>
      <c r="M316" s="17">
        <f t="shared" si="32"/>
        <v>0</v>
      </c>
      <c r="N316" s="17">
        <f t="shared" si="33"/>
        <v>1422</v>
      </c>
      <c r="O316" s="59"/>
    </row>
    <row r="317" spans="1:15" ht="13.5" thickBot="1">
      <c r="A317" s="12" t="s">
        <v>166</v>
      </c>
      <c r="B317" s="10">
        <v>2</v>
      </c>
      <c r="C317" s="15">
        <v>31588.095703125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58">
        <f t="shared" si="28"/>
        <v>0</v>
      </c>
      <c r="J317" s="58">
        <f t="shared" si="29"/>
        <v>0</v>
      </c>
      <c r="K317" s="58">
        <f t="shared" si="30"/>
        <v>0</v>
      </c>
      <c r="L317" s="58">
        <f t="shared" si="31"/>
        <v>0</v>
      </c>
      <c r="M317" s="17">
        <f t="shared" si="32"/>
        <v>0</v>
      </c>
      <c r="N317" s="17">
        <f t="shared" si="33"/>
        <v>1422</v>
      </c>
      <c r="O317" s="59"/>
    </row>
    <row r="318" spans="1:15" ht="13.5" thickBot="1">
      <c r="A318" s="12" t="s">
        <v>166</v>
      </c>
      <c r="B318" s="10">
        <v>3</v>
      </c>
      <c r="C318" s="15">
        <v>29763.109375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58">
        <f t="shared" si="28"/>
        <v>0</v>
      </c>
      <c r="J318" s="58">
        <f t="shared" si="29"/>
        <v>0</v>
      </c>
      <c r="K318" s="58">
        <f t="shared" si="30"/>
        <v>0</v>
      </c>
      <c r="L318" s="58">
        <f t="shared" si="31"/>
        <v>0</v>
      </c>
      <c r="M318" s="17">
        <f t="shared" si="32"/>
        <v>0</v>
      </c>
      <c r="N318" s="17">
        <f t="shared" si="33"/>
        <v>1422</v>
      </c>
      <c r="O318" s="59"/>
    </row>
    <row r="319" spans="1:15" ht="13.5" thickBot="1">
      <c r="A319" s="12" t="s">
        <v>166</v>
      </c>
      <c r="B319" s="10">
        <v>4</v>
      </c>
      <c r="C319" s="15">
        <v>28650.46484375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58">
        <f t="shared" si="28"/>
        <v>0</v>
      </c>
      <c r="J319" s="58">
        <f t="shared" si="29"/>
        <v>0</v>
      </c>
      <c r="K319" s="58">
        <f t="shared" si="30"/>
        <v>0</v>
      </c>
      <c r="L319" s="58">
        <f t="shared" si="31"/>
        <v>0</v>
      </c>
      <c r="M319" s="17">
        <f t="shared" si="32"/>
        <v>0</v>
      </c>
      <c r="N319" s="17">
        <f t="shared" si="33"/>
        <v>1422</v>
      </c>
      <c r="O319" s="59"/>
    </row>
    <row r="320" spans="1:15" ht="13.5" thickBot="1">
      <c r="A320" s="12" t="s">
        <v>166</v>
      </c>
      <c r="B320" s="10">
        <v>5</v>
      </c>
      <c r="C320" s="15">
        <v>28232.86328125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58">
        <f t="shared" si="28"/>
        <v>0</v>
      </c>
      <c r="J320" s="58">
        <f t="shared" si="29"/>
        <v>0</v>
      </c>
      <c r="K320" s="58">
        <f t="shared" si="30"/>
        <v>0</v>
      </c>
      <c r="L320" s="58">
        <f t="shared" si="31"/>
        <v>0</v>
      </c>
      <c r="M320" s="17">
        <f t="shared" si="32"/>
        <v>0</v>
      </c>
      <c r="N320" s="17">
        <f t="shared" si="33"/>
        <v>1422</v>
      </c>
      <c r="O320" s="59"/>
    </row>
    <row r="321" spans="1:15" ht="13.5" thickBot="1">
      <c r="A321" s="12" t="s">
        <v>166</v>
      </c>
      <c r="B321" s="10">
        <v>6</v>
      </c>
      <c r="C321" s="15">
        <v>28575.9921875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58">
        <f t="shared" si="28"/>
        <v>0</v>
      </c>
      <c r="J321" s="58">
        <f t="shared" si="29"/>
        <v>0</v>
      </c>
      <c r="K321" s="58">
        <f t="shared" si="30"/>
        <v>0</v>
      </c>
      <c r="L321" s="58">
        <f t="shared" si="31"/>
        <v>0</v>
      </c>
      <c r="M321" s="17">
        <f t="shared" si="32"/>
        <v>0</v>
      </c>
      <c r="N321" s="17">
        <f t="shared" si="33"/>
        <v>1422</v>
      </c>
      <c r="O321" s="59"/>
    </row>
    <row r="322" spans="1:15" ht="13.5" thickBot="1">
      <c r="A322" s="12" t="s">
        <v>166</v>
      </c>
      <c r="B322" s="10">
        <v>7</v>
      </c>
      <c r="C322" s="15">
        <v>29612.244140625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58">
        <f t="shared" si="28"/>
        <v>0</v>
      </c>
      <c r="J322" s="58">
        <f t="shared" si="29"/>
        <v>0</v>
      </c>
      <c r="K322" s="58">
        <f t="shared" si="30"/>
        <v>0</v>
      </c>
      <c r="L322" s="58">
        <f t="shared" si="31"/>
        <v>0</v>
      </c>
      <c r="M322" s="17">
        <f t="shared" si="32"/>
        <v>0</v>
      </c>
      <c r="N322" s="17">
        <f t="shared" si="33"/>
        <v>1422</v>
      </c>
      <c r="O322" s="59"/>
    </row>
    <row r="323" spans="1:15" ht="13.5" thickBot="1">
      <c r="A323" s="12" t="s">
        <v>166</v>
      </c>
      <c r="B323" s="10">
        <v>8</v>
      </c>
      <c r="C323" s="15">
        <v>30669.55859375</v>
      </c>
      <c r="D323" s="15">
        <v>57</v>
      </c>
      <c r="E323" s="15">
        <v>42.6</v>
      </c>
      <c r="F323" s="15">
        <v>37.462274605406002</v>
      </c>
      <c r="G323" s="15">
        <v>37.462220350045001</v>
      </c>
      <c r="H323" s="15">
        <v>-5.4255360737442997E-5</v>
      </c>
      <c r="I323" s="58">
        <f t="shared" si="28"/>
        <v>1.3739648136395921E-2</v>
      </c>
      <c r="J323" s="58">
        <f t="shared" si="29"/>
        <v>1.3739609982133614E-2</v>
      </c>
      <c r="K323" s="58">
        <f t="shared" si="30"/>
        <v>3.6130658579149088E-3</v>
      </c>
      <c r="L323" s="58">
        <f t="shared" si="31"/>
        <v>3.6130277036526019E-3</v>
      </c>
      <c r="M323" s="17">
        <f t="shared" si="32"/>
        <v>1</v>
      </c>
      <c r="N323" s="17">
        <f t="shared" si="33"/>
        <v>1422</v>
      </c>
      <c r="O323" s="59"/>
    </row>
    <row r="324" spans="1:15" ht="13.5" thickBot="1">
      <c r="A324" s="12" t="s">
        <v>166</v>
      </c>
      <c r="B324" s="10">
        <v>9</v>
      </c>
      <c r="C324" s="15">
        <v>32268.0234375</v>
      </c>
      <c r="D324" s="15">
        <v>531.70000000000005</v>
      </c>
      <c r="E324" s="15">
        <v>528.20000000000005</v>
      </c>
      <c r="F324" s="15">
        <v>457.20592804087499</v>
      </c>
      <c r="G324" s="15">
        <v>457.20592804087499</v>
      </c>
      <c r="H324" s="15">
        <v>0</v>
      </c>
      <c r="I324" s="58">
        <f t="shared" si="28"/>
        <v>5.2386829788414239E-2</v>
      </c>
      <c r="J324" s="58">
        <f t="shared" si="29"/>
        <v>5.2386829788414239E-2</v>
      </c>
      <c r="K324" s="58">
        <f t="shared" si="30"/>
        <v>4.9925507706838998E-2</v>
      </c>
      <c r="L324" s="58">
        <f t="shared" si="31"/>
        <v>4.9925507706838998E-2</v>
      </c>
      <c r="M324" s="17">
        <f t="shared" si="32"/>
        <v>1</v>
      </c>
      <c r="N324" s="17">
        <f t="shared" si="33"/>
        <v>1422</v>
      </c>
      <c r="O324" s="59"/>
    </row>
    <row r="325" spans="1:15" ht="13.5" thickBot="1">
      <c r="A325" s="12" t="s">
        <v>166</v>
      </c>
      <c r="B325" s="10">
        <v>10</v>
      </c>
      <c r="C325" s="15">
        <v>33851.41796875</v>
      </c>
      <c r="D325" s="15">
        <v>1014.8</v>
      </c>
      <c r="E325" s="15">
        <v>1006.9</v>
      </c>
      <c r="F325" s="15">
        <v>889.32869939876696</v>
      </c>
      <c r="G325" s="15">
        <v>1042.67441433353</v>
      </c>
      <c r="H325" s="15">
        <v>153.34571493476699</v>
      </c>
      <c r="I325" s="58">
        <f t="shared" ref="I325:I388" si="34">ABS(D325-G325)/N325</f>
        <v>1.9602260431455704E-2</v>
      </c>
      <c r="J325" s="58">
        <f t="shared" ref="J325:J388" si="35">ABS(D325-F325)/N325</f>
        <v>8.823579507822292E-2</v>
      </c>
      <c r="K325" s="58">
        <f t="shared" ref="K325:K388" si="36">ABS(E325-G325)/N325</f>
        <v>2.5157815987011244E-2</v>
      </c>
      <c r="L325" s="58">
        <f t="shared" ref="L325:L388" si="37">ABS(E325-F325)/N325</f>
        <v>8.2680239522667384E-2</v>
      </c>
      <c r="M325" s="17">
        <f t="shared" ref="M325:M388" si="38">IF(F325&gt;5,1,0)</f>
        <v>1</v>
      </c>
      <c r="N325" s="17">
        <f t="shared" ref="N325:N388" si="39">INDEX($Q$43:$Q$72,MATCH(A325,$P$43:$P$72,0))</f>
        <v>1422</v>
      </c>
      <c r="O325" s="59"/>
    </row>
    <row r="326" spans="1:15" ht="13.5" thickBot="1">
      <c r="A326" s="12" t="s">
        <v>166</v>
      </c>
      <c r="B326" s="10">
        <v>11</v>
      </c>
      <c r="C326" s="15">
        <v>34714.98046875</v>
      </c>
      <c r="D326" s="15">
        <v>1251.7</v>
      </c>
      <c r="E326" s="15">
        <v>1243.7</v>
      </c>
      <c r="F326" s="15">
        <v>741.57629133487603</v>
      </c>
      <c r="G326" s="15">
        <v>1124.2170869152501</v>
      </c>
      <c r="H326" s="15">
        <v>382.64079558037702</v>
      </c>
      <c r="I326" s="58">
        <f t="shared" si="34"/>
        <v>8.9650431142580839E-2</v>
      </c>
      <c r="J326" s="58">
        <f t="shared" si="35"/>
        <v>0.35873678527786501</v>
      </c>
      <c r="K326" s="58">
        <f t="shared" si="36"/>
        <v>8.4024552098980271E-2</v>
      </c>
      <c r="L326" s="58">
        <f t="shared" si="37"/>
        <v>0.35311090623426444</v>
      </c>
      <c r="M326" s="17">
        <f t="shared" si="38"/>
        <v>1</v>
      </c>
      <c r="N326" s="17">
        <f t="shared" si="39"/>
        <v>1422</v>
      </c>
      <c r="O326" s="59"/>
    </row>
    <row r="327" spans="1:15" ht="13.5" thickBot="1">
      <c r="A327" s="12" t="s">
        <v>166</v>
      </c>
      <c r="B327" s="10">
        <v>12</v>
      </c>
      <c r="C327" s="15">
        <v>34886.52734375</v>
      </c>
      <c r="D327" s="15">
        <v>1273.4000000000001</v>
      </c>
      <c r="E327" s="15">
        <v>1265.4000000000001</v>
      </c>
      <c r="F327" s="15">
        <v>732.32380197116095</v>
      </c>
      <c r="G327" s="15">
        <v>1151.10208808174</v>
      </c>
      <c r="H327" s="15">
        <v>418.77828611057902</v>
      </c>
      <c r="I327" s="58">
        <f t="shared" si="34"/>
        <v>8.6004157467130846E-2</v>
      </c>
      <c r="J327" s="58">
        <f t="shared" si="35"/>
        <v>0.38050365543518927</v>
      </c>
      <c r="K327" s="58">
        <f t="shared" si="36"/>
        <v>8.0378278423530292E-2</v>
      </c>
      <c r="L327" s="58">
        <f t="shared" si="37"/>
        <v>0.3748777763915887</v>
      </c>
      <c r="M327" s="17">
        <f t="shared" si="38"/>
        <v>1</v>
      </c>
      <c r="N327" s="17">
        <f t="shared" si="39"/>
        <v>1422</v>
      </c>
      <c r="O327" s="59"/>
    </row>
    <row r="328" spans="1:15" ht="13.5" thickBot="1">
      <c r="A328" s="12" t="s">
        <v>166</v>
      </c>
      <c r="B328" s="10">
        <v>13</v>
      </c>
      <c r="C328" s="15">
        <v>34575.2734375</v>
      </c>
      <c r="D328" s="15">
        <v>1269.3</v>
      </c>
      <c r="E328" s="15">
        <v>1260.7</v>
      </c>
      <c r="F328" s="15">
        <v>834.76705495333499</v>
      </c>
      <c r="G328" s="15">
        <v>1189.50833550261</v>
      </c>
      <c r="H328" s="15">
        <v>354.74128054927002</v>
      </c>
      <c r="I328" s="58">
        <f t="shared" si="34"/>
        <v>5.6112281643734177E-2</v>
      </c>
      <c r="J328" s="58">
        <f t="shared" si="35"/>
        <v>0.3055787236615084</v>
      </c>
      <c r="K328" s="58">
        <f t="shared" si="36"/>
        <v>5.0064461671863639E-2</v>
      </c>
      <c r="L328" s="58">
        <f t="shared" si="37"/>
        <v>0.29953090368963786</v>
      </c>
      <c r="M328" s="17">
        <f t="shared" si="38"/>
        <v>1</v>
      </c>
      <c r="N328" s="17">
        <f t="shared" si="39"/>
        <v>1422</v>
      </c>
      <c r="O328" s="59"/>
    </row>
    <row r="329" spans="1:15" ht="13.5" thickBot="1">
      <c r="A329" s="12" t="s">
        <v>166</v>
      </c>
      <c r="B329" s="10">
        <v>14</v>
      </c>
      <c r="C329" s="15">
        <v>34135.1640625</v>
      </c>
      <c r="D329" s="15">
        <v>1262.2</v>
      </c>
      <c r="E329" s="15">
        <v>1253.5</v>
      </c>
      <c r="F329" s="15">
        <v>985.41253890669998</v>
      </c>
      <c r="G329" s="15">
        <v>1323.1453253330101</v>
      </c>
      <c r="H329" s="15">
        <v>337.73278642631197</v>
      </c>
      <c r="I329" s="58">
        <f t="shared" si="34"/>
        <v>4.2858878574549952E-2</v>
      </c>
      <c r="J329" s="58">
        <f t="shared" si="35"/>
        <v>0.19464659711202537</v>
      </c>
      <c r="K329" s="58">
        <f t="shared" si="36"/>
        <v>4.8977022034465599E-2</v>
      </c>
      <c r="L329" s="58">
        <f t="shared" si="37"/>
        <v>0.18852845365210971</v>
      </c>
      <c r="M329" s="17">
        <f t="shared" si="38"/>
        <v>1</v>
      </c>
      <c r="N329" s="17">
        <f t="shared" si="39"/>
        <v>1422</v>
      </c>
      <c r="O329" s="59"/>
    </row>
    <row r="330" spans="1:15" ht="13.5" thickBot="1">
      <c r="A330" s="12" t="s">
        <v>166</v>
      </c>
      <c r="B330" s="10">
        <v>15</v>
      </c>
      <c r="C330" s="15">
        <v>33724.15625</v>
      </c>
      <c r="D330" s="15">
        <v>1264.4000000000001</v>
      </c>
      <c r="E330" s="15">
        <v>1255.8</v>
      </c>
      <c r="F330" s="15">
        <v>1057.76015966978</v>
      </c>
      <c r="G330" s="15">
        <v>1336.55629588021</v>
      </c>
      <c r="H330" s="15">
        <v>278.79613621042802</v>
      </c>
      <c r="I330" s="58">
        <f t="shared" si="34"/>
        <v>5.07428241070393E-2</v>
      </c>
      <c r="J330" s="58">
        <f t="shared" si="35"/>
        <v>0.14531634341084393</v>
      </c>
      <c r="K330" s="58">
        <f t="shared" si="36"/>
        <v>5.6790644078909998E-2</v>
      </c>
      <c r="L330" s="58">
        <f t="shared" si="37"/>
        <v>0.13926852343897322</v>
      </c>
      <c r="M330" s="17">
        <f t="shared" si="38"/>
        <v>1</v>
      </c>
      <c r="N330" s="17">
        <f t="shared" si="39"/>
        <v>1422</v>
      </c>
      <c r="O330" s="59"/>
    </row>
    <row r="331" spans="1:15" ht="13.5" thickBot="1">
      <c r="A331" s="12" t="s">
        <v>166</v>
      </c>
      <c r="B331" s="10">
        <v>16</v>
      </c>
      <c r="C331" s="15">
        <v>33530.68359375</v>
      </c>
      <c r="D331" s="15">
        <v>1261.0999999999999</v>
      </c>
      <c r="E331" s="15">
        <v>1252.5999999999999</v>
      </c>
      <c r="F331" s="15">
        <v>1107.19905984501</v>
      </c>
      <c r="G331" s="15">
        <v>1326.44490548306</v>
      </c>
      <c r="H331" s="15">
        <v>219.24584563805001</v>
      </c>
      <c r="I331" s="58">
        <f t="shared" si="34"/>
        <v>4.5952816795400898E-2</v>
      </c>
      <c r="J331" s="58">
        <f t="shared" si="35"/>
        <v>0.10822850925104778</v>
      </c>
      <c r="K331" s="58">
        <f t="shared" si="36"/>
        <v>5.1930313279226495E-2</v>
      </c>
      <c r="L331" s="58">
        <f t="shared" si="37"/>
        <v>0.10225101276722218</v>
      </c>
      <c r="M331" s="17">
        <f t="shared" si="38"/>
        <v>1</v>
      </c>
      <c r="N331" s="17">
        <f t="shared" si="39"/>
        <v>1422</v>
      </c>
      <c r="O331" s="59"/>
    </row>
    <row r="332" spans="1:15" ht="13.5" thickBot="1">
      <c r="A332" s="12" t="s">
        <v>166</v>
      </c>
      <c r="B332" s="10">
        <v>17</v>
      </c>
      <c r="C332" s="15">
        <v>33534.7421875</v>
      </c>
      <c r="D332" s="15">
        <v>1201.9000000000001</v>
      </c>
      <c r="E332" s="15">
        <v>1193.8</v>
      </c>
      <c r="F332" s="15">
        <v>979.95883745441802</v>
      </c>
      <c r="G332" s="15">
        <v>1264.41585419986</v>
      </c>
      <c r="H332" s="15">
        <v>284.45701674544102</v>
      </c>
      <c r="I332" s="58">
        <f t="shared" si="34"/>
        <v>4.3963329254472473E-2</v>
      </c>
      <c r="J332" s="58">
        <f t="shared" si="35"/>
        <v>0.15607676690969202</v>
      </c>
      <c r="K332" s="58">
        <f t="shared" si="36"/>
        <v>4.9659531786118143E-2</v>
      </c>
      <c r="L332" s="58">
        <f t="shared" si="37"/>
        <v>0.15038056437804637</v>
      </c>
      <c r="M332" s="17">
        <f t="shared" si="38"/>
        <v>1</v>
      </c>
      <c r="N332" s="17">
        <f t="shared" si="39"/>
        <v>1422</v>
      </c>
      <c r="O332" s="59"/>
    </row>
    <row r="333" spans="1:15" ht="13.5" thickBot="1">
      <c r="A333" s="12" t="s">
        <v>166</v>
      </c>
      <c r="B333" s="10">
        <v>18</v>
      </c>
      <c r="C333" s="15">
        <v>33606.484375</v>
      </c>
      <c r="D333" s="15">
        <v>1175.4000000000001</v>
      </c>
      <c r="E333" s="15">
        <v>1167.2</v>
      </c>
      <c r="F333" s="15">
        <v>904.29772094047701</v>
      </c>
      <c r="G333" s="15">
        <v>1205.25354053622</v>
      </c>
      <c r="H333" s="15">
        <v>300.95581959574099</v>
      </c>
      <c r="I333" s="58">
        <f t="shared" si="34"/>
        <v>2.0994051009999966E-2</v>
      </c>
      <c r="J333" s="58">
        <f t="shared" si="35"/>
        <v>0.19064857880416533</v>
      </c>
      <c r="K333" s="58">
        <f t="shared" si="36"/>
        <v>2.6760577029690574E-2</v>
      </c>
      <c r="L333" s="58">
        <f t="shared" si="37"/>
        <v>0.1848820527844747</v>
      </c>
      <c r="M333" s="17">
        <f t="shared" si="38"/>
        <v>1</v>
      </c>
      <c r="N333" s="17">
        <f t="shared" si="39"/>
        <v>1422</v>
      </c>
      <c r="O333" s="59"/>
    </row>
    <row r="334" spans="1:15" ht="13.5" thickBot="1">
      <c r="A334" s="12" t="s">
        <v>166</v>
      </c>
      <c r="B334" s="10">
        <v>19</v>
      </c>
      <c r="C334" s="15">
        <v>33574.2890625</v>
      </c>
      <c r="D334" s="15">
        <v>954.7</v>
      </c>
      <c r="E334" s="15">
        <v>946.6</v>
      </c>
      <c r="F334" s="15">
        <v>631.19805717566805</v>
      </c>
      <c r="G334" s="15">
        <v>845.78825822415195</v>
      </c>
      <c r="H334" s="15">
        <v>214.59020104848301</v>
      </c>
      <c r="I334" s="58">
        <f t="shared" si="34"/>
        <v>7.6590535707347474E-2</v>
      </c>
      <c r="J334" s="58">
        <f t="shared" si="35"/>
        <v>0.22749785008743459</v>
      </c>
      <c r="K334" s="58">
        <f t="shared" si="36"/>
        <v>7.0894333175701887E-2</v>
      </c>
      <c r="L334" s="58">
        <f t="shared" si="37"/>
        <v>0.22180164755578902</v>
      </c>
      <c r="M334" s="17">
        <f t="shared" si="38"/>
        <v>1</v>
      </c>
      <c r="N334" s="17">
        <f t="shared" si="39"/>
        <v>1422</v>
      </c>
      <c r="O334" s="59"/>
    </row>
    <row r="335" spans="1:15" ht="13.5" thickBot="1">
      <c r="A335" s="12" t="s">
        <v>166</v>
      </c>
      <c r="B335" s="10">
        <v>20</v>
      </c>
      <c r="C335" s="15">
        <v>33691.953125</v>
      </c>
      <c r="D335" s="15">
        <v>211.5</v>
      </c>
      <c r="E335" s="15">
        <v>206.5</v>
      </c>
      <c r="F335" s="15">
        <v>252.18845551723399</v>
      </c>
      <c r="G335" s="15">
        <v>320.13013072049398</v>
      </c>
      <c r="H335" s="15">
        <v>67.941675203260004</v>
      </c>
      <c r="I335" s="58">
        <f t="shared" si="34"/>
        <v>7.6392496990502101E-2</v>
      </c>
      <c r="J335" s="58">
        <f t="shared" si="35"/>
        <v>2.8613541151360049E-2</v>
      </c>
      <c r="K335" s="58">
        <f t="shared" si="36"/>
        <v>7.9908671392752442E-2</v>
      </c>
      <c r="L335" s="58">
        <f t="shared" si="37"/>
        <v>3.2129715553610404E-2</v>
      </c>
      <c r="M335" s="17">
        <f t="shared" si="38"/>
        <v>1</v>
      </c>
      <c r="N335" s="17">
        <f t="shared" si="39"/>
        <v>1422</v>
      </c>
      <c r="O335" s="59"/>
    </row>
    <row r="336" spans="1:15" ht="13.5" thickBot="1">
      <c r="A336" s="12" t="s">
        <v>166</v>
      </c>
      <c r="B336" s="10">
        <v>21</v>
      </c>
      <c r="C336" s="15">
        <v>34904.14453125</v>
      </c>
      <c r="D336" s="15">
        <v>10.7</v>
      </c>
      <c r="E336" s="15">
        <v>7.4</v>
      </c>
      <c r="F336" s="15">
        <v>4.695443280918</v>
      </c>
      <c r="G336" s="15">
        <v>7.9293189448029997</v>
      </c>
      <c r="H336" s="15">
        <v>3.2338756638840001</v>
      </c>
      <c r="I336" s="58">
        <f t="shared" si="34"/>
        <v>1.9484395606167368E-3</v>
      </c>
      <c r="J336" s="58">
        <f t="shared" si="35"/>
        <v>4.2226137264992965E-3</v>
      </c>
      <c r="K336" s="58">
        <f t="shared" si="36"/>
        <v>3.7223554486849462E-4</v>
      </c>
      <c r="L336" s="58">
        <f t="shared" si="37"/>
        <v>1.901938621014065E-3</v>
      </c>
      <c r="M336" s="17">
        <f t="shared" si="38"/>
        <v>0</v>
      </c>
      <c r="N336" s="17">
        <f t="shared" si="39"/>
        <v>1422</v>
      </c>
      <c r="O336" s="59"/>
    </row>
    <row r="337" spans="1:15" ht="13.5" thickBot="1">
      <c r="A337" s="12" t="s">
        <v>166</v>
      </c>
      <c r="B337" s="10">
        <v>22</v>
      </c>
      <c r="C337" s="15">
        <v>34473.87890625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58">
        <f t="shared" si="34"/>
        <v>0</v>
      </c>
      <c r="J337" s="58">
        <f t="shared" si="35"/>
        <v>0</v>
      </c>
      <c r="K337" s="58">
        <f t="shared" si="36"/>
        <v>0</v>
      </c>
      <c r="L337" s="58">
        <f t="shared" si="37"/>
        <v>0</v>
      </c>
      <c r="M337" s="17">
        <f t="shared" si="38"/>
        <v>0</v>
      </c>
      <c r="N337" s="17">
        <f t="shared" si="39"/>
        <v>1422</v>
      </c>
      <c r="O337" s="59"/>
    </row>
    <row r="338" spans="1:15" ht="13.5" thickBot="1">
      <c r="A338" s="12" t="s">
        <v>166</v>
      </c>
      <c r="B338" s="10">
        <v>23</v>
      </c>
      <c r="C338" s="15">
        <v>33198.52734375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58">
        <f t="shared" si="34"/>
        <v>0</v>
      </c>
      <c r="J338" s="58">
        <f t="shared" si="35"/>
        <v>0</v>
      </c>
      <c r="K338" s="58">
        <f t="shared" si="36"/>
        <v>0</v>
      </c>
      <c r="L338" s="58">
        <f t="shared" si="37"/>
        <v>0</v>
      </c>
      <c r="M338" s="17">
        <f t="shared" si="38"/>
        <v>0</v>
      </c>
      <c r="N338" s="17">
        <f t="shared" si="39"/>
        <v>1422</v>
      </c>
      <c r="O338" s="59"/>
    </row>
    <row r="339" spans="1:15" ht="13.5" thickBot="1">
      <c r="A339" s="12" t="s">
        <v>166</v>
      </c>
      <c r="B339" s="10">
        <v>24</v>
      </c>
      <c r="C339" s="15">
        <v>31532.8046875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58">
        <f t="shared" si="34"/>
        <v>0</v>
      </c>
      <c r="J339" s="58">
        <f t="shared" si="35"/>
        <v>0</v>
      </c>
      <c r="K339" s="58">
        <f t="shared" si="36"/>
        <v>0</v>
      </c>
      <c r="L339" s="58">
        <f t="shared" si="37"/>
        <v>0</v>
      </c>
      <c r="M339" s="17">
        <f t="shared" si="38"/>
        <v>0</v>
      </c>
      <c r="N339" s="17">
        <f t="shared" si="39"/>
        <v>1422</v>
      </c>
      <c r="O339" s="59"/>
    </row>
    <row r="340" spans="1:15" ht="13.5" thickBot="1">
      <c r="A340" s="12" t="s">
        <v>167</v>
      </c>
      <c r="B340" s="10">
        <v>1</v>
      </c>
      <c r="C340" s="15">
        <v>30181.7578125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58">
        <f t="shared" si="34"/>
        <v>0</v>
      </c>
      <c r="J340" s="58">
        <f t="shared" si="35"/>
        <v>0</v>
      </c>
      <c r="K340" s="58">
        <f t="shared" si="36"/>
        <v>0</v>
      </c>
      <c r="L340" s="58">
        <f t="shared" si="37"/>
        <v>0</v>
      </c>
      <c r="M340" s="17">
        <f t="shared" si="38"/>
        <v>0</v>
      </c>
      <c r="N340" s="17">
        <f t="shared" si="39"/>
        <v>1422</v>
      </c>
      <c r="O340" s="59"/>
    </row>
    <row r="341" spans="1:15" ht="13.5" thickBot="1">
      <c r="A341" s="12" t="s">
        <v>167</v>
      </c>
      <c r="B341" s="10">
        <v>2</v>
      </c>
      <c r="C341" s="15">
        <v>29429.87890625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58">
        <f t="shared" si="34"/>
        <v>0</v>
      </c>
      <c r="J341" s="58">
        <f t="shared" si="35"/>
        <v>0</v>
      </c>
      <c r="K341" s="58">
        <f t="shared" si="36"/>
        <v>0</v>
      </c>
      <c r="L341" s="58">
        <f t="shared" si="37"/>
        <v>0</v>
      </c>
      <c r="M341" s="17">
        <f t="shared" si="38"/>
        <v>0</v>
      </c>
      <c r="N341" s="17">
        <f t="shared" si="39"/>
        <v>1422</v>
      </c>
      <c r="O341" s="59"/>
    </row>
    <row r="342" spans="1:15" ht="13.5" thickBot="1">
      <c r="A342" s="12" t="s">
        <v>167</v>
      </c>
      <c r="B342" s="10">
        <v>3</v>
      </c>
      <c r="C342" s="15">
        <v>29059.83203125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58">
        <f t="shared" si="34"/>
        <v>0</v>
      </c>
      <c r="J342" s="58">
        <f t="shared" si="35"/>
        <v>0</v>
      </c>
      <c r="K342" s="58">
        <f t="shared" si="36"/>
        <v>0</v>
      </c>
      <c r="L342" s="58">
        <f t="shared" si="37"/>
        <v>0</v>
      </c>
      <c r="M342" s="17">
        <f t="shared" si="38"/>
        <v>0</v>
      </c>
      <c r="N342" s="17">
        <f t="shared" si="39"/>
        <v>1422</v>
      </c>
      <c r="O342" s="59"/>
    </row>
    <row r="343" spans="1:15" ht="13.5" thickBot="1">
      <c r="A343" s="12" t="s">
        <v>167</v>
      </c>
      <c r="B343" s="10">
        <v>4</v>
      </c>
      <c r="C343" s="15">
        <v>28965.443359375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58">
        <f t="shared" si="34"/>
        <v>0</v>
      </c>
      <c r="J343" s="58">
        <f t="shared" si="35"/>
        <v>0</v>
      </c>
      <c r="K343" s="58">
        <f t="shared" si="36"/>
        <v>0</v>
      </c>
      <c r="L343" s="58">
        <f t="shared" si="37"/>
        <v>0</v>
      </c>
      <c r="M343" s="17">
        <f t="shared" si="38"/>
        <v>0</v>
      </c>
      <c r="N343" s="17">
        <f t="shared" si="39"/>
        <v>1422</v>
      </c>
      <c r="O343" s="59"/>
    </row>
    <row r="344" spans="1:15" ht="13.5" thickBot="1">
      <c r="A344" s="12" t="s">
        <v>167</v>
      </c>
      <c r="B344" s="10">
        <v>5</v>
      </c>
      <c r="C344" s="15">
        <v>29293.744140625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58">
        <f t="shared" si="34"/>
        <v>0</v>
      </c>
      <c r="J344" s="58">
        <f t="shared" si="35"/>
        <v>0</v>
      </c>
      <c r="K344" s="58">
        <f t="shared" si="36"/>
        <v>0</v>
      </c>
      <c r="L344" s="58">
        <f t="shared" si="37"/>
        <v>0</v>
      </c>
      <c r="M344" s="17">
        <f t="shared" si="38"/>
        <v>0</v>
      </c>
      <c r="N344" s="17">
        <f t="shared" si="39"/>
        <v>1422</v>
      </c>
      <c r="O344" s="59"/>
    </row>
    <row r="345" spans="1:15" ht="13.5" thickBot="1">
      <c r="A345" s="12" t="s">
        <v>167</v>
      </c>
      <c r="B345" s="10">
        <v>6</v>
      </c>
      <c r="C345" s="15">
        <v>30057.30859375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58">
        <f t="shared" si="34"/>
        <v>0</v>
      </c>
      <c r="J345" s="58">
        <f t="shared" si="35"/>
        <v>0</v>
      </c>
      <c r="K345" s="58">
        <f t="shared" si="36"/>
        <v>0</v>
      </c>
      <c r="L345" s="58">
        <f t="shared" si="37"/>
        <v>0</v>
      </c>
      <c r="M345" s="17">
        <f t="shared" si="38"/>
        <v>0</v>
      </c>
      <c r="N345" s="17">
        <f t="shared" si="39"/>
        <v>1422</v>
      </c>
      <c r="O345" s="59"/>
    </row>
    <row r="346" spans="1:15" ht="13.5" thickBot="1">
      <c r="A346" s="12" t="s">
        <v>167</v>
      </c>
      <c r="B346" s="10">
        <v>7</v>
      </c>
      <c r="C346" s="15">
        <v>31331.744140625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58">
        <f t="shared" si="34"/>
        <v>0</v>
      </c>
      <c r="J346" s="58">
        <f t="shared" si="35"/>
        <v>0</v>
      </c>
      <c r="K346" s="58">
        <f t="shared" si="36"/>
        <v>0</v>
      </c>
      <c r="L346" s="58">
        <f t="shared" si="37"/>
        <v>0</v>
      </c>
      <c r="M346" s="17">
        <f t="shared" si="38"/>
        <v>0</v>
      </c>
      <c r="N346" s="17">
        <f t="shared" si="39"/>
        <v>1422</v>
      </c>
      <c r="O346" s="59"/>
    </row>
    <row r="347" spans="1:15" ht="13.5" thickBot="1">
      <c r="A347" s="12" t="s">
        <v>167</v>
      </c>
      <c r="B347" s="10">
        <v>8</v>
      </c>
      <c r="C347" s="15">
        <v>32455.630859375</v>
      </c>
      <c r="D347" s="15">
        <v>67.099999999999994</v>
      </c>
      <c r="E347" s="15">
        <v>54.6</v>
      </c>
      <c r="F347" s="15">
        <v>37.987710130228997</v>
      </c>
      <c r="G347" s="15">
        <v>49.856743205958999</v>
      </c>
      <c r="H347" s="15">
        <v>11.86903307573</v>
      </c>
      <c r="I347" s="58">
        <f t="shared" si="34"/>
        <v>1.2126059630127282E-2</v>
      </c>
      <c r="J347" s="58">
        <f t="shared" si="35"/>
        <v>2.0472777686196202E-2</v>
      </c>
      <c r="K347" s="58">
        <f t="shared" si="36"/>
        <v>3.3356236245014083E-3</v>
      </c>
      <c r="L347" s="58">
        <f t="shared" si="37"/>
        <v>1.1682341680570326E-2</v>
      </c>
      <c r="M347" s="17">
        <f t="shared" si="38"/>
        <v>1</v>
      </c>
      <c r="N347" s="17">
        <f t="shared" si="39"/>
        <v>1422</v>
      </c>
      <c r="O347" s="59"/>
    </row>
    <row r="348" spans="1:15" ht="13.5" thickBot="1">
      <c r="A348" s="12" t="s">
        <v>167</v>
      </c>
      <c r="B348" s="10">
        <v>9</v>
      </c>
      <c r="C348" s="15">
        <v>33953.45703125</v>
      </c>
      <c r="D348" s="15">
        <v>637.9</v>
      </c>
      <c r="E348" s="15">
        <v>634.29999999999995</v>
      </c>
      <c r="F348" s="15">
        <v>532.38626908286199</v>
      </c>
      <c r="G348" s="15">
        <v>624.93701392292996</v>
      </c>
      <c r="H348" s="15">
        <v>92.550744840068006</v>
      </c>
      <c r="I348" s="58">
        <f t="shared" si="34"/>
        <v>9.1160239641842576E-3</v>
      </c>
      <c r="J348" s="58">
        <f t="shared" si="35"/>
        <v>7.4200935947354427E-2</v>
      </c>
      <c r="K348" s="58">
        <f t="shared" si="36"/>
        <v>6.5843783945639875E-3</v>
      </c>
      <c r="L348" s="58">
        <f t="shared" si="37"/>
        <v>7.166929037773416E-2</v>
      </c>
      <c r="M348" s="17">
        <f t="shared" si="38"/>
        <v>1</v>
      </c>
      <c r="N348" s="17">
        <f t="shared" si="39"/>
        <v>1422</v>
      </c>
      <c r="O348" s="59"/>
    </row>
    <row r="349" spans="1:15" ht="13.5" thickBot="1">
      <c r="A349" s="12" t="s">
        <v>167</v>
      </c>
      <c r="B349" s="10">
        <v>10</v>
      </c>
      <c r="C349" s="15">
        <v>34830.28125</v>
      </c>
      <c r="D349" s="15">
        <v>1212</v>
      </c>
      <c r="E349" s="15">
        <v>1147.2</v>
      </c>
      <c r="F349" s="15">
        <v>1002.49311557618</v>
      </c>
      <c r="G349" s="15">
        <v>1171.2819742499501</v>
      </c>
      <c r="H349" s="15">
        <v>168.78885867377099</v>
      </c>
      <c r="I349" s="58">
        <f t="shared" si="34"/>
        <v>2.8634335970499258E-2</v>
      </c>
      <c r="J349" s="58">
        <f t="shared" si="35"/>
        <v>0.14733254882125177</v>
      </c>
      <c r="K349" s="58">
        <f t="shared" si="36"/>
        <v>1.6935284282665265E-2</v>
      </c>
      <c r="L349" s="58">
        <f t="shared" si="37"/>
        <v>0.10176292856808723</v>
      </c>
      <c r="M349" s="17">
        <f t="shared" si="38"/>
        <v>1</v>
      </c>
      <c r="N349" s="17">
        <f t="shared" si="39"/>
        <v>1422</v>
      </c>
      <c r="O349" s="59"/>
    </row>
    <row r="350" spans="1:15" ht="13.5" thickBot="1">
      <c r="A350" s="12" t="s">
        <v>167</v>
      </c>
      <c r="B350" s="10">
        <v>11</v>
      </c>
      <c r="C350" s="15">
        <v>34854.2421875</v>
      </c>
      <c r="D350" s="15">
        <v>1340.7</v>
      </c>
      <c r="E350" s="15">
        <v>1272.2</v>
      </c>
      <c r="F350" s="15">
        <v>1138.5575929710801</v>
      </c>
      <c r="G350" s="15">
        <v>1337.8194205408199</v>
      </c>
      <c r="H350" s="15">
        <v>199.261827569736</v>
      </c>
      <c r="I350" s="58">
        <f t="shared" si="34"/>
        <v>2.0257239516034641E-3</v>
      </c>
      <c r="J350" s="58">
        <f t="shared" si="35"/>
        <v>0.14215359144087197</v>
      </c>
      <c r="K350" s="58">
        <f t="shared" si="36"/>
        <v>4.6145865359226351E-2</v>
      </c>
      <c r="L350" s="58">
        <f t="shared" si="37"/>
        <v>9.3982002130042153E-2</v>
      </c>
      <c r="M350" s="17">
        <f t="shared" si="38"/>
        <v>1</v>
      </c>
      <c r="N350" s="17">
        <f t="shared" si="39"/>
        <v>1422</v>
      </c>
      <c r="O350" s="59"/>
    </row>
    <row r="351" spans="1:15" ht="13.5" thickBot="1">
      <c r="A351" s="12" t="s">
        <v>167</v>
      </c>
      <c r="B351" s="10">
        <v>12</v>
      </c>
      <c r="C351" s="15">
        <v>34581.765625</v>
      </c>
      <c r="D351" s="15">
        <v>1372.6</v>
      </c>
      <c r="E351" s="15">
        <v>1294.5</v>
      </c>
      <c r="F351" s="15">
        <v>1155.4054003285</v>
      </c>
      <c r="G351" s="15">
        <v>1360.31225834317</v>
      </c>
      <c r="H351" s="15">
        <v>204.90685801466299</v>
      </c>
      <c r="I351" s="58">
        <f t="shared" si="34"/>
        <v>8.6411685350421194E-3</v>
      </c>
      <c r="J351" s="58">
        <f t="shared" si="35"/>
        <v>0.1527388183343881</v>
      </c>
      <c r="K351" s="58">
        <f t="shared" si="36"/>
        <v>4.6281475628108311E-2</v>
      </c>
      <c r="L351" s="58">
        <f t="shared" si="37"/>
        <v>9.7816174171237669E-2</v>
      </c>
      <c r="M351" s="17">
        <f t="shared" si="38"/>
        <v>1</v>
      </c>
      <c r="N351" s="17">
        <f t="shared" si="39"/>
        <v>1422</v>
      </c>
      <c r="O351" s="59"/>
    </row>
    <row r="352" spans="1:15" ht="13.5" thickBot="1">
      <c r="A352" s="12" t="s">
        <v>167</v>
      </c>
      <c r="B352" s="10">
        <v>13</v>
      </c>
      <c r="C352" s="15">
        <v>34223.65234375</v>
      </c>
      <c r="D352" s="15">
        <v>1370.2</v>
      </c>
      <c r="E352" s="15">
        <v>1291.5999999999999</v>
      </c>
      <c r="F352" s="15">
        <v>1166.1903764835199</v>
      </c>
      <c r="G352" s="15">
        <v>1372.15526574824</v>
      </c>
      <c r="H352" s="15">
        <v>205.96488926471901</v>
      </c>
      <c r="I352" s="58">
        <f t="shared" si="34"/>
        <v>1.3750110747116602E-3</v>
      </c>
      <c r="J352" s="58">
        <f t="shared" si="35"/>
        <v>0.14346668320427577</v>
      </c>
      <c r="K352" s="58">
        <f t="shared" si="36"/>
        <v>5.6649272678087281E-2</v>
      </c>
      <c r="L352" s="58">
        <f t="shared" si="37"/>
        <v>8.8192421600900142E-2</v>
      </c>
      <c r="M352" s="17">
        <f t="shared" si="38"/>
        <v>1</v>
      </c>
      <c r="N352" s="17">
        <f t="shared" si="39"/>
        <v>1422</v>
      </c>
      <c r="O352" s="59"/>
    </row>
    <row r="353" spans="1:15" ht="13.5" thickBot="1">
      <c r="A353" s="12" t="s">
        <v>167</v>
      </c>
      <c r="B353" s="10">
        <v>14</v>
      </c>
      <c r="C353" s="15">
        <v>33986.46875</v>
      </c>
      <c r="D353" s="15">
        <v>1368.6</v>
      </c>
      <c r="E353" s="15">
        <v>1289.8</v>
      </c>
      <c r="F353" s="15">
        <v>1167.7880527048301</v>
      </c>
      <c r="G353" s="15">
        <v>1366.76206659953</v>
      </c>
      <c r="H353" s="15">
        <v>198.97401389469701</v>
      </c>
      <c r="I353" s="58">
        <f t="shared" si="34"/>
        <v>1.2924988751546167E-3</v>
      </c>
      <c r="J353" s="58">
        <f t="shared" si="35"/>
        <v>0.14121796574906459</v>
      </c>
      <c r="K353" s="58">
        <f t="shared" si="36"/>
        <v>5.4122409704310891E-2</v>
      </c>
      <c r="L353" s="58">
        <f t="shared" si="37"/>
        <v>8.5803057169599073E-2</v>
      </c>
      <c r="M353" s="17">
        <f t="shared" si="38"/>
        <v>1</v>
      </c>
      <c r="N353" s="17">
        <f t="shared" si="39"/>
        <v>1422</v>
      </c>
      <c r="O353" s="59"/>
    </row>
    <row r="354" spans="1:15" ht="13.5" thickBot="1">
      <c r="A354" s="12" t="s">
        <v>167</v>
      </c>
      <c r="B354" s="10">
        <v>15</v>
      </c>
      <c r="C354" s="15">
        <v>33748.98046875</v>
      </c>
      <c r="D354" s="15">
        <v>1367</v>
      </c>
      <c r="E354" s="15">
        <v>1288.4000000000001</v>
      </c>
      <c r="F354" s="15">
        <v>1166.9660566248499</v>
      </c>
      <c r="G354" s="15">
        <v>1353.5825434303299</v>
      </c>
      <c r="H354" s="15">
        <v>186.61648680547901</v>
      </c>
      <c r="I354" s="58">
        <f t="shared" si="34"/>
        <v>9.4356234667159599E-3</v>
      </c>
      <c r="J354" s="58">
        <f t="shared" si="35"/>
        <v>0.14067084625537982</v>
      </c>
      <c r="K354" s="58">
        <f t="shared" si="36"/>
        <v>4.5838638136659504E-2</v>
      </c>
      <c r="L354" s="58">
        <f t="shared" si="37"/>
        <v>8.5396584652004351E-2</v>
      </c>
      <c r="M354" s="17">
        <f t="shared" si="38"/>
        <v>1</v>
      </c>
      <c r="N354" s="17">
        <f t="shared" si="39"/>
        <v>1422</v>
      </c>
      <c r="O354" s="59"/>
    </row>
    <row r="355" spans="1:15" ht="13.5" thickBot="1">
      <c r="A355" s="12" t="s">
        <v>167</v>
      </c>
      <c r="B355" s="10">
        <v>16</v>
      </c>
      <c r="C355" s="15">
        <v>33771.796875</v>
      </c>
      <c r="D355" s="15">
        <v>1366.3</v>
      </c>
      <c r="E355" s="15">
        <v>1287.8</v>
      </c>
      <c r="F355" s="15">
        <v>1157.5033138052299</v>
      </c>
      <c r="G355" s="15">
        <v>1335.2327733325999</v>
      </c>
      <c r="H355" s="15">
        <v>177.729459527366</v>
      </c>
      <c r="I355" s="58">
        <f t="shared" si="34"/>
        <v>2.1847557431364319E-2</v>
      </c>
      <c r="J355" s="58">
        <f t="shared" si="35"/>
        <v>0.14683311265454993</v>
      </c>
      <c r="K355" s="58">
        <f t="shared" si="36"/>
        <v>3.3356380683966201E-2</v>
      </c>
      <c r="L355" s="58">
        <f t="shared" si="37"/>
        <v>9.1629174539219427E-2</v>
      </c>
      <c r="M355" s="17">
        <f t="shared" si="38"/>
        <v>1</v>
      </c>
      <c r="N355" s="17">
        <f t="shared" si="39"/>
        <v>1422</v>
      </c>
      <c r="O355" s="59"/>
    </row>
    <row r="356" spans="1:15" ht="13.5" thickBot="1">
      <c r="A356" s="12" t="s">
        <v>167</v>
      </c>
      <c r="B356" s="10">
        <v>17</v>
      </c>
      <c r="C356" s="15">
        <v>34193.80078125</v>
      </c>
      <c r="D356" s="15">
        <v>1364.3</v>
      </c>
      <c r="E356" s="15">
        <v>1286.0999999999999</v>
      </c>
      <c r="F356" s="15">
        <v>1149.6595400005599</v>
      </c>
      <c r="G356" s="15">
        <v>1312.3741826491901</v>
      </c>
      <c r="H356" s="15">
        <v>162.71464264863101</v>
      </c>
      <c r="I356" s="58">
        <f t="shared" si="34"/>
        <v>3.651604595696898E-2</v>
      </c>
      <c r="J356" s="58">
        <f t="shared" si="35"/>
        <v>0.15094265822745434</v>
      </c>
      <c r="K356" s="58">
        <f t="shared" si="36"/>
        <v>1.8476921694226548E-2</v>
      </c>
      <c r="L356" s="58">
        <f t="shared" si="37"/>
        <v>9.5949690576258795E-2</v>
      </c>
      <c r="M356" s="17">
        <f t="shared" si="38"/>
        <v>1</v>
      </c>
      <c r="N356" s="17">
        <f t="shared" si="39"/>
        <v>1422</v>
      </c>
      <c r="O356" s="59"/>
    </row>
    <row r="357" spans="1:15" ht="13.5" thickBot="1">
      <c r="A357" s="12" t="s">
        <v>167</v>
      </c>
      <c r="B357" s="10">
        <v>18</v>
      </c>
      <c r="C357" s="15">
        <v>34769.29296875</v>
      </c>
      <c r="D357" s="15">
        <v>1350.5</v>
      </c>
      <c r="E357" s="15">
        <v>1272.3</v>
      </c>
      <c r="F357" s="15">
        <v>1123.50266445238</v>
      </c>
      <c r="G357" s="15">
        <v>1268.6891194621701</v>
      </c>
      <c r="H357" s="15">
        <v>145.186455009795</v>
      </c>
      <c r="I357" s="58">
        <f t="shared" si="34"/>
        <v>5.7532264794535805E-2</v>
      </c>
      <c r="J357" s="58">
        <f t="shared" si="35"/>
        <v>0.15963244412631503</v>
      </c>
      <c r="K357" s="58">
        <f t="shared" si="36"/>
        <v>2.5392971433402752E-3</v>
      </c>
      <c r="L357" s="58">
        <f t="shared" si="37"/>
        <v>0.10463947647511949</v>
      </c>
      <c r="M357" s="17">
        <f t="shared" si="38"/>
        <v>1</v>
      </c>
      <c r="N357" s="17">
        <f t="shared" si="39"/>
        <v>1422</v>
      </c>
      <c r="O357" s="59"/>
    </row>
    <row r="358" spans="1:15" ht="13.5" thickBot="1">
      <c r="A358" s="12" t="s">
        <v>167</v>
      </c>
      <c r="B358" s="10">
        <v>19</v>
      </c>
      <c r="C358" s="15">
        <v>35084.87109375</v>
      </c>
      <c r="D358" s="15">
        <v>1114.8</v>
      </c>
      <c r="E358" s="15">
        <v>1052.7</v>
      </c>
      <c r="F358" s="15">
        <v>936.57575858273105</v>
      </c>
      <c r="G358" s="15">
        <v>1030.54548395501</v>
      </c>
      <c r="H358" s="15">
        <v>93.969725372279996</v>
      </c>
      <c r="I358" s="58">
        <f t="shared" si="34"/>
        <v>5.9250714518277035E-2</v>
      </c>
      <c r="J358" s="58">
        <f t="shared" si="35"/>
        <v>0.12533350310637756</v>
      </c>
      <c r="K358" s="58">
        <f t="shared" si="36"/>
        <v>1.557982844232773E-2</v>
      </c>
      <c r="L358" s="58">
        <f t="shared" si="37"/>
        <v>8.1662617030428264E-2</v>
      </c>
      <c r="M358" s="17">
        <f t="shared" si="38"/>
        <v>1</v>
      </c>
      <c r="N358" s="17">
        <f t="shared" si="39"/>
        <v>1422</v>
      </c>
      <c r="O358" s="59"/>
    </row>
    <row r="359" spans="1:15" ht="13.5" thickBot="1">
      <c r="A359" s="12" t="s">
        <v>167</v>
      </c>
      <c r="B359" s="10">
        <v>20</v>
      </c>
      <c r="C359" s="15">
        <v>35105.2421875</v>
      </c>
      <c r="D359" s="15">
        <v>240.6</v>
      </c>
      <c r="E359" s="15">
        <v>235.3</v>
      </c>
      <c r="F359" s="15">
        <v>286.59639670683703</v>
      </c>
      <c r="G359" s="15">
        <v>325.70529698684697</v>
      </c>
      <c r="H359" s="15">
        <v>39.108900280009003</v>
      </c>
      <c r="I359" s="58">
        <f t="shared" si="34"/>
        <v>5.9849013352213064E-2</v>
      </c>
      <c r="J359" s="58">
        <f t="shared" si="35"/>
        <v>3.2346270539266551E-2</v>
      </c>
      <c r="K359" s="58">
        <f t="shared" si="36"/>
        <v>6.3576158218598425E-2</v>
      </c>
      <c r="L359" s="58">
        <f t="shared" si="37"/>
        <v>3.6073415405651912E-2</v>
      </c>
      <c r="M359" s="17">
        <f t="shared" si="38"/>
        <v>1</v>
      </c>
      <c r="N359" s="17">
        <f t="shared" si="39"/>
        <v>1422</v>
      </c>
      <c r="O359" s="59"/>
    </row>
    <row r="360" spans="1:15" ht="13.5" thickBot="1">
      <c r="A360" s="12" t="s">
        <v>167</v>
      </c>
      <c r="B360" s="10">
        <v>21</v>
      </c>
      <c r="C360" s="15">
        <v>36345.5546875</v>
      </c>
      <c r="D360" s="15">
        <v>13.4</v>
      </c>
      <c r="E360" s="15">
        <v>11.2</v>
      </c>
      <c r="F360" s="15">
        <v>4.555731971987</v>
      </c>
      <c r="G360" s="15">
        <v>7.0805238674439996</v>
      </c>
      <c r="H360" s="15">
        <v>2.524791895456</v>
      </c>
      <c r="I360" s="58">
        <f t="shared" si="34"/>
        <v>4.4440760425850916E-3</v>
      </c>
      <c r="J360" s="58">
        <f t="shared" si="35"/>
        <v>6.219597769348102E-3</v>
      </c>
      <c r="K360" s="58">
        <f t="shared" si="36"/>
        <v>2.8969593055949367E-3</v>
      </c>
      <c r="L360" s="58">
        <f t="shared" si="37"/>
        <v>4.6724810323579462E-3</v>
      </c>
      <c r="M360" s="17">
        <f t="shared" si="38"/>
        <v>0</v>
      </c>
      <c r="N360" s="17">
        <f t="shared" si="39"/>
        <v>1422</v>
      </c>
      <c r="O360" s="59"/>
    </row>
    <row r="361" spans="1:15" ht="13.5" thickBot="1">
      <c r="A361" s="12" t="s">
        <v>167</v>
      </c>
      <c r="B361" s="10">
        <v>22</v>
      </c>
      <c r="C361" s="15">
        <v>35794.79296875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58">
        <f t="shared" si="34"/>
        <v>0</v>
      </c>
      <c r="J361" s="58">
        <f t="shared" si="35"/>
        <v>0</v>
      </c>
      <c r="K361" s="58">
        <f t="shared" si="36"/>
        <v>0</v>
      </c>
      <c r="L361" s="58">
        <f t="shared" si="37"/>
        <v>0</v>
      </c>
      <c r="M361" s="17">
        <f t="shared" si="38"/>
        <v>0</v>
      </c>
      <c r="N361" s="17">
        <f t="shared" si="39"/>
        <v>1422</v>
      </c>
      <c r="O361" s="59"/>
    </row>
    <row r="362" spans="1:15" ht="13.5" thickBot="1">
      <c r="A362" s="12" t="s">
        <v>167</v>
      </c>
      <c r="B362" s="10">
        <v>23</v>
      </c>
      <c r="C362" s="15">
        <v>33834.12890625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58">
        <f t="shared" si="34"/>
        <v>0</v>
      </c>
      <c r="J362" s="58">
        <f t="shared" si="35"/>
        <v>0</v>
      </c>
      <c r="K362" s="58">
        <f t="shared" si="36"/>
        <v>0</v>
      </c>
      <c r="L362" s="58">
        <f t="shared" si="37"/>
        <v>0</v>
      </c>
      <c r="M362" s="17">
        <f t="shared" si="38"/>
        <v>0</v>
      </c>
      <c r="N362" s="17">
        <f t="shared" si="39"/>
        <v>1422</v>
      </c>
      <c r="O362" s="59"/>
    </row>
    <row r="363" spans="1:15" ht="13.5" thickBot="1">
      <c r="A363" s="12" t="s">
        <v>167</v>
      </c>
      <c r="B363" s="10">
        <v>24</v>
      </c>
      <c r="C363" s="15">
        <v>31308.208984375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58">
        <f t="shared" si="34"/>
        <v>0</v>
      </c>
      <c r="J363" s="58">
        <f t="shared" si="35"/>
        <v>0</v>
      </c>
      <c r="K363" s="58">
        <f t="shared" si="36"/>
        <v>0</v>
      </c>
      <c r="L363" s="58">
        <f t="shared" si="37"/>
        <v>0</v>
      </c>
      <c r="M363" s="17">
        <f t="shared" si="38"/>
        <v>0</v>
      </c>
      <c r="N363" s="17">
        <f t="shared" si="39"/>
        <v>1422</v>
      </c>
      <c r="O363" s="59"/>
    </row>
    <row r="364" spans="1:15" ht="13.5" thickBot="1">
      <c r="A364" s="12" t="s">
        <v>168</v>
      </c>
      <c r="B364" s="10">
        <v>1</v>
      </c>
      <c r="C364" s="15">
        <v>29594.41015625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58">
        <f t="shared" si="34"/>
        <v>0</v>
      </c>
      <c r="J364" s="58">
        <f t="shared" si="35"/>
        <v>0</v>
      </c>
      <c r="K364" s="58">
        <f t="shared" si="36"/>
        <v>0</v>
      </c>
      <c r="L364" s="58">
        <f t="shared" si="37"/>
        <v>0</v>
      </c>
      <c r="M364" s="17">
        <f t="shared" si="38"/>
        <v>0</v>
      </c>
      <c r="N364" s="17">
        <f t="shared" si="39"/>
        <v>1422</v>
      </c>
      <c r="O364" s="59"/>
    </row>
    <row r="365" spans="1:15" ht="13.5" thickBot="1">
      <c r="A365" s="12" t="s">
        <v>168</v>
      </c>
      <c r="B365" s="10">
        <v>2</v>
      </c>
      <c r="C365" s="15">
        <v>28818.63671875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58">
        <f t="shared" si="34"/>
        <v>0</v>
      </c>
      <c r="J365" s="58">
        <f t="shared" si="35"/>
        <v>0</v>
      </c>
      <c r="K365" s="58">
        <f t="shared" si="36"/>
        <v>0</v>
      </c>
      <c r="L365" s="58">
        <f t="shared" si="37"/>
        <v>0</v>
      </c>
      <c r="M365" s="17">
        <f t="shared" si="38"/>
        <v>0</v>
      </c>
      <c r="N365" s="17">
        <f t="shared" si="39"/>
        <v>1422</v>
      </c>
      <c r="O365" s="59"/>
    </row>
    <row r="366" spans="1:15" ht="13.5" thickBot="1">
      <c r="A366" s="12" t="s">
        <v>168</v>
      </c>
      <c r="B366" s="10">
        <v>3</v>
      </c>
      <c r="C366" s="15">
        <v>28552.859375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58">
        <f t="shared" si="34"/>
        <v>0</v>
      </c>
      <c r="J366" s="58">
        <f t="shared" si="35"/>
        <v>0</v>
      </c>
      <c r="K366" s="58">
        <f t="shared" si="36"/>
        <v>0</v>
      </c>
      <c r="L366" s="58">
        <f t="shared" si="37"/>
        <v>0</v>
      </c>
      <c r="M366" s="17">
        <f t="shared" si="38"/>
        <v>0</v>
      </c>
      <c r="N366" s="17">
        <f t="shared" si="39"/>
        <v>1422</v>
      </c>
      <c r="O366" s="59"/>
    </row>
    <row r="367" spans="1:15" ht="13.5" thickBot="1">
      <c r="A367" s="12" t="s">
        <v>168</v>
      </c>
      <c r="B367" s="10">
        <v>4</v>
      </c>
      <c r="C367" s="15">
        <v>28606.083984375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58">
        <f t="shared" si="34"/>
        <v>0</v>
      </c>
      <c r="J367" s="58">
        <f t="shared" si="35"/>
        <v>0</v>
      </c>
      <c r="K367" s="58">
        <f t="shared" si="36"/>
        <v>0</v>
      </c>
      <c r="L367" s="58">
        <f t="shared" si="37"/>
        <v>0</v>
      </c>
      <c r="M367" s="17">
        <f t="shared" si="38"/>
        <v>0</v>
      </c>
      <c r="N367" s="17">
        <f t="shared" si="39"/>
        <v>1422</v>
      </c>
      <c r="O367" s="59"/>
    </row>
    <row r="368" spans="1:15" ht="13.5" thickBot="1">
      <c r="A368" s="12" t="s">
        <v>168</v>
      </c>
      <c r="B368" s="10">
        <v>5</v>
      </c>
      <c r="C368" s="15">
        <v>29525.525390625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58">
        <f t="shared" si="34"/>
        <v>0</v>
      </c>
      <c r="J368" s="58">
        <f t="shared" si="35"/>
        <v>0</v>
      </c>
      <c r="K368" s="58">
        <f t="shared" si="36"/>
        <v>0</v>
      </c>
      <c r="L368" s="58">
        <f t="shared" si="37"/>
        <v>0</v>
      </c>
      <c r="M368" s="17">
        <f t="shared" si="38"/>
        <v>0</v>
      </c>
      <c r="N368" s="17">
        <f t="shared" si="39"/>
        <v>1422</v>
      </c>
      <c r="O368" s="59"/>
    </row>
    <row r="369" spans="1:15" ht="13.5" thickBot="1">
      <c r="A369" s="12" t="s">
        <v>168</v>
      </c>
      <c r="B369" s="10">
        <v>6</v>
      </c>
      <c r="C369" s="15">
        <v>32060.150390625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58">
        <f t="shared" si="34"/>
        <v>0</v>
      </c>
      <c r="J369" s="58">
        <f t="shared" si="35"/>
        <v>0</v>
      </c>
      <c r="K369" s="58">
        <f t="shared" si="36"/>
        <v>0</v>
      </c>
      <c r="L369" s="58">
        <f t="shared" si="37"/>
        <v>0</v>
      </c>
      <c r="M369" s="17">
        <f t="shared" si="38"/>
        <v>0</v>
      </c>
      <c r="N369" s="17">
        <f t="shared" si="39"/>
        <v>1422</v>
      </c>
      <c r="O369" s="59"/>
    </row>
    <row r="370" spans="1:15" ht="13.5" thickBot="1">
      <c r="A370" s="12" t="s">
        <v>168</v>
      </c>
      <c r="B370" s="10">
        <v>7</v>
      </c>
      <c r="C370" s="15">
        <v>35970.52734375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58">
        <f t="shared" si="34"/>
        <v>0</v>
      </c>
      <c r="J370" s="58">
        <f t="shared" si="35"/>
        <v>0</v>
      </c>
      <c r="K370" s="58">
        <f t="shared" si="36"/>
        <v>0</v>
      </c>
      <c r="L370" s="58">
        <f t="shared" si="37"/>
        <v>0</v>
      </c>
      <c r="M370" s="17">
        <f t="shared" si="38"/>
        <v>0</v>
      </c>
      <c r="N370" s="17">
        <f t="shared" si="39"/>
        <v>1422</v>
      </c>
      <c r="O370" s="59"/>
    </row>
    <row r="371" spans="1:15" ht="13.5" thickBot="1">
      <c r="A371" s="12" t="s">
        <v>168</v>
      </c>
      <c r="B371" s="10">
        <v>8</v>
      </c>
      <c r="C371" s="15">
        <v>37278.96875</v>
      </c>
      <c r="D371" s="15">
        <v>71</v>
      </c>
      <c r="E371" s="15">
        <v>63.6</v>
      </c>
      <c r="F371" s="15">
        <v>46.880398231386998</v>
      </c>
      <c r="G371" s="15">
        <v>48.430511120745003</v>
      </c>
      <c r="H371" s="15">
        <v>1.550112889357</v>
      </c>
      <c r="I371" s="58">
        <f t="shared" si="34"/>
        <v>1.587165181382208E-2</v>
      </c>
      <c r="J371" s="58">
        <f t="shared" si="35"/>
        <v>1.696174526625387E-2</v>
      </c>
      <c r="K371" s="58">
        <f t="shared" si="36"/>
        <v>1.066771369849156E-2</v>
      </c>
      <c r="L371" s="58">
        <f t="shared" si="37"/>
        <v>1.1757807150923351E-2</v>
      </c>
      <c r="M371" s="17">
        <f t="shared" si="38"/>
        <v>1</v>
      </c>
      <c r="N371" s="17">
        <f t="shared" si="39"/>
        <v>1422</v>
      </c>
      <c r="O371" s="59"/>
    </row>
    <row r="372" spans="1:15" ht="13.5" thickBot="1">
      <c r="A372" s="12" t="s">
        <v>168</v>
      </c>
      <c r="B372" s="10">
        <v>9</v>
      </c>
      <c r="C372" s="15">
        <v>36845.48046875</v>
      </c>
      <c r="D372" s="15">
        <v>630.9</v>
      </c>
      <c r="E372" s="15">
        <v>627.70000000000005</v>
      </c>
      <c r="F372" s="15">
        <v>557.15496139526203</v>
      </c>
      <c r="G372" s="15">
        <v>618.79163588324195</v>
      </c>
      <c r="H372" s="15">
        <v>61.636674487980002</v>
      </c>
      <c r="I372" s="58">
        <f t="shared" si="34"/>
        <v>8.5150239920942505E-3</v>
      </c>
      <c r="J372" s="58">
        <f t="shared" si="35"/>
        <v>5.1860083406988708E-2</v>
      </c>
      <c r="K372" s="58">
        <f t="shared" si="36"/>
        <v>6.264672374654074E-3</v>
      </c>
      <c r="L372" s="58">
        <f t="shared" si="37"/>
        <v>4.9609731789548528E-2</v>
      </c>
      <c r="M372" s="17">
        <f t="shared" si="38"/>
        <v>1</v>
      </c>
      <c r="N372" s="17">
        <f t="shared" si="39"/>
        <v>1422</v>
      </c>
      <c r="O372" s="59"/>
    </row>
    <row r="373" spans="1:15" ht="13.5" thickBot="1">
      <c r="A373" s="12" t="s">
        <v>168</v>
      </c>
      <c r="B373" s="10">
        <v>10</v>
      </c>
      <c r="C373" s="15">
        <v>36593.96875</v>
      </c>
      <c r="D373" s="15">
        <v>1194.4000000000001</v>
      </c>
      <c r="E373" s="15">
        <v>1186.8</v>
      </c>
      <c r="F373" s="15">
        <v>884.41527305617296</v>
      </c>
      <c r="G373" s="15">
        <v>1168.0639969818701</v>
      </c>
      <c r="H373" s="15">
        <v>283.64872392569998</v>
      </c>
      <c r="I373" s="58">
        <f t="shared" si="34"/>
        <v>1.852039593398733E-2</v>
      </c>
      <c r="J373" s="58">
        <f t="shared" si="35"/>
        <v>0.21799207239368995</v>
      </c>
      <c r="K373" s="58">
        <f t="shared" si="36"/>
        <v>1.3175810842566702E-2</v>
      </c>
      <c r="L373" s="58">
        <f t="shared" si="37"/>
        <v>0.21264748730226934</v>
      </c>
      <c r="M373" s="17">
        <f t="shared" si="38"/>
        <v>1</v>
      </c>
      <c r="N373" s="17">
        <f t="shared" si="39"/>
        <v>1422</v>
      </c>
      <c r="O373" s="59"/>
    </row>
    <row r="374" spans="1:15" ht="13.5" thickBot="1">
      <c r="A374" s="12" t="s">
        <v>168</v>
      </c>
      <c r="B374" s="10">
        <v>11</v>
      </c>
      <c r="C374" s="15">
        <v>36648.6796875</v>
      </c>
      <c r="D374" s="15">
        <v>1340.2</v>
      </c>
      <c r="E374" s="15">
        <v>1332.1</v>
      </c>
      <c r="F374" s="15">
        <v>733.04880163687005</v>
      </c>
      <c r="G374" s="15">
        <v>1163.3048347936201</v>
      </c>
      <c r="H374" s="15">
        <v>430.25603315675397</v>
      </c>
      <c r="I374" s="58">
        <f t="shared" si="34"/>
        <v>0.12439885035610404</v>
      </c>
      <c r="J374" s="58">
        <f t="shared" si="35"/>
        <v>0.42696990039601268</v>
      </c>
      <c r="K374" s="58">
        <f t="shared" si="36"/>
        <v>0.11870264782445837</v>
      </c>
      <c r="L374" s="58">
        <f t="shared" si="37"/>
        <v>0.42127369786436697</v>
      </c>
      <c r="M374" s="17">
        <f t="shared" si="38"/>
        <v>1</v>
      </c>
      <c r="N374" s="17">
        <f t="shared" si="39"/>
        <v>1422</v>
      </c>
      <c r="O374" s="59"/>
    </row>
    <row r="375" spans="1:15" ht="13.5" thickBot="1">
      <c r="A375" s="12" t="s">
        <v>168</v>
      </c>
      <c r="B375" s="10">
        <v>12</v>
      </c>
      <c r="C375" s="15">
        <v>36762.90234375</v>
      </c>
      <c r="D375" s="15">
        <v>1370.6</v>
      </c>
      <c r="E375" s="15">
        <v>1362.5</v>
      </c>
      <c r="F375" s="15">
        <v>659.48701609933505</v>
      </c>
      <c r="G375" s="15">
        <v>1101.1531292171101</v>
      </c>
      <c r="H375" s="15">
        <v>441.666113117777</v>
      </c>
      <c r="I375" s="58">
        <f t="shared" si="34"/>
        <v>0.18948443796265108</v>
      </c>
      <c r="J375" s="58">
        <f t="shared" si="35"/>
        <v>0.50007945421987687</v>
      </c>
      <c r="K375" s="58">
        <f t="shared" si="36"/>
        <v>0.18378823543100559</v>
      </c>
      <c r="L375" s="58">
        <f t="shared" si="37"/>
        <v>0.49438325168823133</v>
      </c>
      <c r="M375" s="17">
        <f t="shared" si="38"/>
        <v>1</v>
      </c>
      <c r="N375" s="17">
        <f t="shared" si="39"/>
        <v>1422</v>
      </c>
      <c r="O375" s="59"/>
    </row>
    <row r="376" spans="1:15" ht="13.5" thickBot="1">
      <c r="A376" s="12" t="s">
        <v>168</v>
      </c>
      <c r="B376" s="10">
        <v>13</v>
      </c>
      <c r="C376" s="15">
        <v>36992.875</v>
      </c>
      <c r="D376" s="15">
        <v>1367.5</v>
      </c>
      <c r="E376" s="15">
        <v>1358.9</v>
      </c>
      <c r="F376" s="15">
        <v>659.76792183157102</v>
      </c>
      <c r="G376" s="15">
        <v>1166.0681194431299</v>
      </c>
      <c r="H376" s="15">
        <v>506.30019761156098</v>
      </c>
      <c r="I376" s="58">
        <f t="shared" si="34"/>
        <v>0.14165392444224337</v>
      </c>
      <c r="J376" s="58">
        <f t="shared" si="35"/>
        <v>0.49770188338145499</v>
      </c>
      <c r="K376" s="58">
        <f t="shared" si="36"/>
        <v>0.13560610447037283</v>
      </c>
      <c r="L376" s="58">
        <f t="shared" si="37"/>
        <v>0.49165406340958445</v>
      </c>
      <c r="M376" s="17">
        <f t="shared" si="38"/>
        <v>1</v>
      </c>
      <c r="N376" s="17">
        <f t="shared" si="39"/>
        <v>1422</v>
      </c>
      <c r="O376" s="59"/>
    </row>
    <row r="377" spans="1:15" ht="13.5" thickBot="1">
      <c r="A377" s="12" t="s">
        <v>168</v>
      </c>
      <c r="B377" s="10">
        <v>14</v>
      </c>
      <c r="C377" s="15">
        <v>37583.6171875</v>
      </c>
      <c r="D377" s="15">
        <v>1366.5</v>
      </c>
      <c r="E377" s="15">
        <v>1357.8</v>
      </c>
      <c r="F377" s="15">
        <v>676.189427101364</v>
      </c>
      <c r="G377" s="15">
        <v>1180.8992710694699</v>
      </c>
      <c r="H377" s="15">
        <v>504.70984396810599</v>
      </c>
      <c r="I377" s="58">
        <f t="shared" si="34"/>
        <v>0.13052090642090722</v>
      </c>
      <c r="J377" s="58">
        <f t="shared" si="35"/>
        <v>0.48545047320579182</v>
      </c>
      <c r="K377" s="58">
        <f t="shared" si="36"/>
        <v>0.12440276296099158</v>
      </c>
      <c r="L377" s="58">
        <f t="shared" si="37"/>
        <v>0.4793323297458762</v>
      </c>
      <c r="M377" s="17">
        <f t="shared" si="38"/>
        <v>1</v>
      </c>
      <c r="N377" s="17">
        <f t="shared" si="39"/>
        <v>1422</v>
      </c>
      <c r="O377" s="59"/>
    </row>
    <row r="378" spans="1:15" ht="13.5" thickBot="1">
      <c r="A378" s="12" t="s">
        <v>168</v>
      </c>
      <c r="B378" s="10">
        <v>15</v>
      </c>
      <c r="C378" s="15">
        <v>38261.08984375</v>
      </c>
      <c r="D378" s="15">
        <v>1365.3</v>
      </c>
      <c r="E378" s="15">
        <v>1356.7</v>
      </c>
      <c r="F378" s="15">
        <v>711.81268911685299</v>
      </c>
      <c r="G378" s="15">
        <v>1199.7842193398101</v>
      </c>
      <c r="H378" s="15">
        <v>487.97153022295203</v>
      </c>
      <c r="I378" s="58">
        <f t="shared" si="34"/>
        <v>0.11639647022516869</v>
      </c>
      <c r="J378" s="58">
        <f t="shared" si="35"/>
        <v>0.45955507094454778</v>
      </c>
      <c r="K378" s="58">
        <f t="shared" si="36"/>
        <v>0.11034865025329815</v>
      </c>
      <c r="L378" s="58">
        <f t="shared" si="37"/>
        <v>0.45350725097267724</v>
      </c>
      <c r="M378" s="17">
        <f t="shared" si="38"/>
        <v>1</v>
      </c>
      <c r="N378" s="17">
        <f t="shared" si="39"/>
        <v>1422</v>
      </c>
      <c r="O378" s="59"/>
    </row>
    <row r="379" spans="1:15" ht="13.5" thickBot="1">
      <c r="A379" s="12" t="s">
        <v>168</v>
      </c>
      <c r="B379" s="10">
        <v>16</v>
      </c>
      <c r="C379" s="15">
        <v>39066.921875</v>
      </c>
      <c r="D379" s="15">
        <v>1365.6</v>
      </c>
      <c r="E379" s="15">
        <v>1357.1</v>
      </c>
      <c r="F379" s="15">
        <v>760.38378497956501</v>
      </c>
      <c r="G379" s="15">
        <v>1181.756847505</v>
      </c>
      <c r="H379" s="15">
        <v>421.37306252543999</v>
      </c>
      <c r="I379" s="58">
        <f t="shared" si="34"/>
        <v>0.12928491736638531</v>
      </c>
      <c r="J379" s="58">
        <f t="shared" si="35"/>
        <v>0.42560915261633958</v>
      </c>
      <c r="K379" s="58">
        <f t="shared" si="36"/>
        <v>0.12330742088255972</v>
      </c>
      <c r="L379" s="58">
        <f t="shared" si="37"/>
        <v>0.41963165613251402</v>
      </c>
      <c r="M379" s="17">
        <f t="shared" si="38"/>
        <v>1</v>
      </c>
      <c r="N379" s="17">
        <f t="shared" si="39"/>
        <v>1422</v>
      </c>
      <c r="O379" s="59"/>
    </row>
    <row r="380" spans="1:15" ht="13.5" thickBot="1">
      <c r="A380" s="12" t="s">
        <v>168</v>
      </c>
      <c r="B380" s="10">
        <v>17</v>
      </c>
      <c r="C380" s="15">
        <v>40052.0546875</v>
      </c>
      <c r="D380" s="15">
        <v>1354.8</v>
      </c>
      <c r="E380" s="15">
        <v>1346.6</v>
      </c>
      <c r="F380" s="15">
        <v>713.10302981681195</v>
      </c>
      <c r="G380" s="15">
        <v>1148.77693895371</v>
      </c>
      <c r="H380" s="15">
        <v>435.67390913690201</v>
      </c>
      <c r="I380" s="58">
        <f t="shared" si="34"/>
        <v>0.14488260270484526</v>
      </c>
      <c r="J380" s="58">
        <f t="shared" si="35"/>
        <v>0.45126369211194656</v>
      </c>
      <c r="K380" s="58">
        <f t="shared" si="36"/>
        <v>0.13911607668515466</v>
      </c>
      <c r="L380" s="58">
        <f t="shared" si="37"/>
        <v>0.44549716609225593</v>
      </c>
      <c r="M380" s="17">
        <f t="shared" si="38"/>
        <v>1</v>
      </c>
      <c r="N380" s="17">
        <f t="shared" si="39"/>
        <v>1422</v>
      </c>
      <c r="O380" s="59"/>
    </row>
    <row r="381" spans="1:15" ht="13.5" thickBot="1">
      <c r="A381" s="12" t="s">
        <v>168</v>
      </c>
      <c r="B381" s="10">
        <v>18</v>
      </c>
      <c r="C381" s="15">
        <v>40586.65234375</v>
      </c>
      <c r="D381" s="15">
        <v>1185.0999999999999</v>
      </c>
      <c r="E381" s="15">
        <v>1176.9000000000001</v>
      </c>
      <c r="F381" s="15">
        <v>746.26238265689597</v>
      </c>
      <c r="G381" s="15">
        <v>1030.6306510591901</v>
      </c>
      <c r="H381" s="15">
        <v>284.36826840229401</v>
      </c>
      <c r="I381" s="58">
        <f t="shared" si="34"/>
        <v>0.1086282341355906</v>
      </c>
      <c r="J381" s="58">
        <f t="shared" si="35"/>
        <v>0.3086059193692714</v>
      </c>
      <c r="K381" s="58">
        <f t="shared" si="36"/>
        <v>0.10286170811590015</v>
      </c>
      <c r="L381" s="58">
        <f t="shared" si="37"/>
        <v>0.30283939334958099</v>
      </c>
      <c r="M381" s="17">
        <f t="shared" si="38"/>
        <v>1</v>
      </c>
      <c r="N381" s="17">
        <f t="shared" si="39"/>
        <v>1422</v>
      </c>
      <c r="O381" s="59"/>
    </row>
    <row r="382" spans="1:15" ht="13.5" thickBot="1">
      <c r="A382" s="12" t="s">
        <v>168</v>
      </c>
      <c r="B382" s="10">
        <v>19</v>
      </c>
      <c r="C382" s="15">
        <v>40502.28125</v>
      </c>
      <c r="D382" s="15">
        <v>958.5</v>
      </c>
      <c r="E382" s="15">
        <v>950.6</v>
      </c>
      <c r="F382" s="15">
        <v>686.13820460577801</v>
      </c>
      <c r="G382" s="15">
        <v>791.75290588405301</v>
      </c>
      <c r="H382" s="15">
        <v>105.614701278276</v>
      </c>
      <c r="I382" s="58">
        <f t="shared" si="34"/>
        <v>0.11726237279602461</v>
      </c>
      <c r="J382" s="58">
        <f t="shared" si="35"/>
        <v>0.19153431462322221</v>
      </c>
      <c r="K382" s="58">
        <f t="shared" si="36"/>
        <v>0.11170681724046908</v>
      </c>
      <c r="L382" s="58">
        <f t="shared" si="37"/>
        <v>0.18597875906766667</v>
      </c>
      <c r="M382" s="17">
        <f t="shared" si="38"/>
        <v>1</v>
      </c>
      <c r="N382" s="17">
        <f t="shared" si="39"/>
        <v>1422</v>
      </c>
      <c r="O382" s="59"/>
    </row>
    <row r="383" spans="1:15" ht="13.5" thickBot="1">
      <c r="A383" s="12" t="s">
        <v>168</v>
      </c>
      <c r="B383" s="10">
        <v>20</v>
      </c>
      <c r="C383" s="15">
        <v>39912.71875</v>
      </c>
      <c r="D383" s="15">
        <v>226.6</v>
      </c>
      <c r="E383" s="15">
        <v>223.7</v>
      </c>
      <c r="F383" s="15">
        <v>219.972551899064</v>
      </c>
      <c r="G383" s="15">
        <v>224.217390020897</v>
      </c>
      <c r="H383" s="15">
        <v>4.2448381218330002</v>
      </c>
      <c r="I383" s="58">
        <f t="shared" si="34"/>
        <v>1.6755344438136391E-3</v>
      </c>
      <c r="J383" s="58">
        <f t="shared" si="35"/>
        <v>4.6606526729507684E-3</v>
      </c>
      <c r="K383" s="58">
        <f t="shared" si="36"/>
        <v>3.6384670949156893E-4</v>
      </c>
      <c r="L383" s="58">
        <f t="shared" si="37"/>
        <v>2.6212715196455606E-3</v>
      </c>
      <c r="M383" s="17">
        <f t="shared" si="38"/>
        <v>1</v>
      </c>
      <c r="N383" s="17">
        <f t="shared" si="39"/>
        <v>1422</v>
      </c>
      <c r="O383" s="59"/>
    </row>
    <row r="384" spans="1:15" ht="13.5" thickBot="1">
      <c r="A384" s="12" t="s">
        <v>168</v>
      </c>
      <c r="B384" s="10">
        <v>21</v>
      </c>
      <c r="C384" s="15">
        <v>40527.56640625</v>
      </c>
      <c r="D384" s="15">
        <v>12.2</v>
      </c>
      <c r="E384" s="15">
        <v>10.4</v>
      </c>
      <c r="F384" s="15">
        <v>2.1755643083699998</v>
      </c>
      <c r="G384" s="15">
        <v>3.0252632893659999</v>
      </c>
      <c r="H384" s="15">
        <v>0.84969898099600005</v>
      </c>
      <c r="I384" s="58">
        <f t="shared" si="34"/>
        <v>6.4519948738635717E-3</v>
      </c>
      <c r="J384" s="58">
        <f t="shared" si="35"/>
        <v>7.0495328351828411E-3</v>
      </c>
      <c r="K384" s="58">
        <f t="shared" si="36"/>
        <v>5.1861720890534462E-3</v>
      </c>
      <c r="L384" s="58">
        <f t="shared" si="37"/>
        <v>5.7837100503727156E-3</v>
      </c>
      <c r="M384" s="17">
        <f t="shared" si="38"/>
        <v>0</v>
      </c>
      <c r="N384" s="17">
        <f t="shared" si="39"/>
        <v>1422</v>
      </c>
      <c r="O384" s="59"/>
    </row>
    <row r="385" spans="1:15" ht="13.5" thickBot="1">
      <c r="A385" s="12" t="s">
        <v>168</v>
      </c>
      <c r="B385" s="10">
        <v>22</v>
      </c>
      <c r="C385" s="15">
        <v>39256.6015625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58">
        <f t="shared" si="34"/>
        <v>0</v>
      </c>
      <c r="J385" s="58">
        <f t="shared" si="35"/>
        <v>0</v>
      </c>
      <c r="K385" s="58">
        <f t="shared" si="36"/>
        <v>0</v>
      </c>
      <c r="L385" s="58">
        <f t="shared" si="37"/>
        <v>0</v>
      </c>
      <c r="M385" s="17">
        <f t="shared" si="38"/>
        <v>0</v>
      </c>
      <c r="N385" s="17">
        <f t="shared" si="39"/>
        <v>1422</v>
      </c>
      <c r="O385" s="59"/>
    </row>
    <row r="386" spans="1:15" ht="13.5" thickBot="1">
      <c r="A386" s="12" t="s">
        <v>168</v>
      </c>
      <c r="B386" s="10">
        <v>23</v>
      </c>
      <c r="C386" s="15">
        <v>36393.8359375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58">
        <f t="shared" si="34"/>
        <v>0</v>
      </c>
      <c r="J386" s="58">
        <f t="shared" si="35"/>
        <v>0</v>
      </c>
      <c r="K386" s="58">
        <f t="shared" si="36"/>
        <v>0</v>
      </c>
      <c r="L386" s="58">
        <f t="shared" si="37"/>
        <v>0</v>
      </c>
      <c r="M386" s="17">
        <f t="shared" si="38"/>
        <v>0</v>
      </c>
      <c r="N386" s="17">
        <f t="shared" si="39"/>
        <v>1422</v>
      </c>
      <c r="O386" s="59"/>
    </row>
    <row r="387" spans="1:15" ht="13.5" thickBot="1">
      <c r="A387" s="12" t="s">
        <v>168</v>
      </c>
      <c r="B387" s="10">
        <v>24</v>
      </c>
      <c r="C387" s="15">
        <v>33104.45703125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58">
        <f t="shared" si="34"/>
        <v>0</v>
      </c>
      <c r="J387" s="58">
        <f t="shared" si="35"/>
        <v>0</v>
      </c>
      <c r="K387" s="58">
        <f t="shared" si="36"/>
        <v>0</v>
      </c>
      <c r="L387" s="58">
        <f t="shared" si="37"/>
        <v>0</v>
      </c>
      <c r="M387" s="17">
        <f t="shared" si="38"/>
        <v>0</v>
      </c>
      <c r="N387" s="17">
        <f t="shared" si="39"/>
        <v>1422</v>
      </c>
      <c r="O387" s="59"/>
    </row>
    <row r="388" spans="1:15" ht="13.5" thickBot="1">
      <c r="A388" s="12" t="s">
        <v>169</v>
      </c>
      <c r="B388" s="10">
        <v>1</v>
      </c>
      <c r="C388" s="15">
        <v>30737.51171875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58">
        <f t="shared" si="34"/>
        <v>0</v>
      </c>
      <c r="J388" s="58">
        <f t="shared" si="35"/>
        <v>0</v>
      </c>
      <c r="K388" s="58">
        <f t="shared" si="36"/>
        <v>0</v>
      </c>
      <c r="L388" s="58">
        <f t="shared" si="37"/>
        <v>0</v>
      </c>
      <c r="M388" s="17">
        <f t="shared" si="38"/>
        <v>0</v>
      </c>
      <c r="N388" s="17">
        <f t="shared" si="39"/>
        <v>1422</v>
      </c>
      <c r="O388" s="59"/>
    </row>
    <row r="389" spans="1:15" ht="13.5" thickBot="1">
      <c r="A389" s="12" t="s">
        <v>169</v>
      </c>
      <c r="B389" s="10">
        <v>2</v>
      </c>
      <c r="C389" s="15">
        <v>29291.328125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58">
        <f t="shared" ref="I389:I452" si="40">ABS(D389-G389)/N389</f>
        <v>0</v>
      </c>
      <c r="J389" s="58">
        <f t="shared" ref="J389:J452" si="41">ABS(D389-F389)/N389</f>
        <v>0</v>
      </c>
      <c r="K389" s="58">
        <f t="shared" ref="K389:K452" si="42">ABS(E389-G389)/N389</f>
        <v>0</v>
      </c>
      <c r="L389" s="58">
        <f t="shared" ref="L389:L452" si="43">ABS(E389-F389)/N389</f>
        <v>0</v>
      </c>
      <c r="M389" s="17">
        <f t="shared" ref="M389:M452" si="44">IF(F389&gt;5,1,0)</f>
        <v>0</v>
      </c>
      <c r="N389" s="17">
        <f t="shared" ref="N389:N452" si="45">INDEX($Q$43:$Q$72,MATCH(A389,$P$43:$P$72,0))</f>
        <v>1422</v>
      </c>
      <c r="O389" s="59"/>
    </row>
    <row r="390" spans="1:15" ht="13.5" thickBot="1">
      <c r="A390" s="12" t="s">
        <v>169</v>
      </c>
      <c r="B390" s="10">
        <v>3</v>
      </c>
      <c r="C390" s="15">
        <v>28485.6015625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58">
        <f t="shared" si="40"/>
        <v>0</v>
      </c>
      <c r="J390" s="58">
        <f t="shared" si="41"/>
        <v>0</v>
      </c>
      <c r="K390" s="58">
        <f t="shared" si="42"/>
        <v>0</v>
      </c>
      <c r="L390" s="58">
        <f t="shared" si="43"/>
        <v>0</v>
      </c>
      <c r="M390" s="17">
        <f t="shared" si="44"/>
        <v>0</v>
      </c>
      <c r="N390" s="17">
        <f t="shared" si="45"/>
        <v>1422</v>
      </c>
      <c r="O390" s="59"/>
    </row>
    <row r="391" spans="1:15" ht="13.5" thickBot="1">
      <c r="A391" s="12" t="s">
        <v>169</v>
      </c>
      <c r="B391" s="10">
        <v>4</v>
      </c>
      <c r="C391" s="15">
        <v>28169.30078125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58">
        <f t="shared" si="40"/>
        <v>0</v>
      </c>
      <c r="J391" s="58">
        <f t="shared" si="41"/>
        <v>0</v>
      </c>
      <c r="K391" s="58">
        <f t="shared" si="42"/>
        <v>0</v>
      </c>
      <c r="L391" s="58">
        <f t="shared" si="43"/>
        <v>0</v>
      </c>
      <c r="M391" s="17">
        <f t="shared" si="44"/>
        <v>0</v>
      </c>
      <c r="N391" s="17">
        <f t="shared" si="45"/>
        <v>1422</v>
      </c>
      <c r="O391" s="59"/>
    </row>
    <row r="392" spans="1:15" ht="13.5" thickBot="1">
      <c r="A392" s="12" t="s">
        <v>169</v>
      </c>
      <c r="B392" s="10">
        <v>5</v>
      </c>
      <c r="C392" s="15">
        <v>28495.607421875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58">
        <f t="shared" si="40"/>
        <v>0</v>
      </c>
      <c r="J392" s="58">
        <f t="shared" si="41"/>
        <v>0</v>
      </c>
      <c r="K392" s="58">
        <f t="shared" si="42"/>
        <v>0</v>
      </c>
      <c r="L392" s="58">
        <f t="shared" si="43"/>
        <v>0</v>
      </c>
      <c r="M392" s="17">
        <f t="shared" si="44"/>
        <v>0</v>
      </c>
      <c r="N392" s="17">
        <f t="shared" si="45"/>
        <v>1422</v>
      </c>
      <c r="O392" s="59"/>
    </row>
    <row r="393" spans="1:15" ht="13.5" thickBot="1">
      <c r="A393" s="12" t="s">
        <v>169</v>
      </c>
      <c r="B393" s="10">
        <v>6</v>
      </c>
      <c r="C393" s="15">
        <v>30250.2265625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58">
        <f t="shared" si="40"/>
        <v>0</v>
      </c>
      <c r="J393" s="58">
        <f t="shared" si="41"/>
        <v>0</v>
      </c>
      <c r="K393" s="58">
        <f t="shared" si="42"/>
        <v>0</v>
      </c>
      <c r="L393" s="58">
        <f t="shared" si="43"/>
        <v>0</v>
      </c>
      <c r="M393" s="17">
        <f t="shared" si="44"/>
        <v>0</v>
      </c>
      <c r="N393" s="17">
        <f t="shared" si="45"/>
        <v>1422</v>
      </c>
      <c r="O393" s="59"/>
    </row>
    <row r="394" spans="1:15" ht="13.5" thickBot="1">
      <c r="A394" s="12" t="s">
        <v>169</v>
      </c>
      <c r="B394" s="10">
        <v>7</v>
      </c>
      <c r="C394" s="15">
        <v>33578.69140625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58">
        <f t="shared" si="40"/>
        <v>0</v>
      </c>
      <c r="J394" s="58">
        <f t="shared" si="41"/>
        <v>0</v>
      </c>
      <c r="K394" s="58">
        <f t="shared" si="42"/>
        <v>0</v>
      </c>
      <c r="L394" s="58">
        <f t="shared" si="43"/>
        <v>0</v>
      </c>
      <c r="M394" s="17">
        <f t="shared" si="44"/>
        <v>0</v>
      </c>
      <c r="N394" s="17">
        <f t="shared" si="45"/>
        <v>1422</v>
      </c>
      <c r="O394" s="59"/>
    </row>
    <row r="395" spans="1:15" ht="13.5" thickBot="1">
      <c r="A395" s="12" t="s">
        <v>169</v>
      </c>
      <c r="B395" s="10">
        <v>8</v>
      </c>
      <c r="C395" s="15">
        <v>34588.6640625</v>
      </c>
      <c r="D395" s="15">
        <v>61.2</v>
      </c>
      <c r="E395" s="15">
        <v>48.7</v>
      </c>
      <c r="F395" s="15">
        <v>41.337077842653997</v>
      </c>
      <c r="G395" s="15">
        <v>44.390888921336</v>
      </c>
      <c r="H395" s="15">
        <v>3.0538110786820001</v>
      </c>
      <c r="I395" s="58">
        <f t="shared" si="40"/>
        <v>1.1820753219876233E-2</v>
      </c>
      <c r="J395" s="58">
        <f t="shared" si="41"/>
        <v>1.3968299688710271E-2</v>
      </c>
      <c r="K395" s="58">
        <f t="shared" si="42"/>
        <v>3.0303172142503538E-3</v>
      </c>
      <c r="L395" s="58">
        <f t="shared" si="43"/>
        <v>5.1778636830843924E-3</v>
      </c>
      <c r="M395" s="17">
        <f t="shared" si="44"/>
        <v>1</v>
      </c>
      <c r="N395" s="17">
        <f t="shared" si="45"/>
        <v>1422</v>
      </c>
      <c r="O395" s="59"/>
    </row>
    <row r="396" spans="1:15" ht="13.5" thickBot="1">
      <c r="A396" s="12" t="s">
        <v>169</v>
      </c>
      <c r="B396" s="10">
        <v>9</v>
      </c>
      <c r="C396" s="15">
        <v>35040.82421875</v>
      </c>
      <c r="D396" s="15">
        <v>520.6</v>
      </c>
      <c r="E396" s="15">
        <v>517.20000000000005</v>
      </c>
      <c r="F396" s="15">
        <v>404.388321426461</v>
      </c>
      <c r="G396" s="15">
        <v>454.36593266179199</v>
      </c>
      <c r="H396" s="15">
        <v>49.977611235330002</v>
      </c>
      <c r="I396" s="58">
        <f t="shared" si="40"/>
        <v>4.6578106426306637E-2</v>
      </c>
      <c r="J396" s="58">
        <f t="shared" si="41"/>
        <v>8.1724105888564713E-2</v>
      </c>
      <c r="K396" s="58">
        <f t="shared" si="42"/>
        <v>4.4187107832776414E-2</v>
      </c>
      <c r="L396" s="58">
        <f t="shared" si="43"/>
        <v>7.9333107295034483E-2</v>
      </c>
      <c r="M396" s="17">
        <f t="shared" si="44"/>
        <v>1</v>
      </c>
      <c r="N396" s="17">
        <f t="shared" si="45"/>
        <v>1422</v>
      </c>
      <c r="O396" s="59"/>
    </row>
    <row r="397" spans="1:15" ht="13.5" thickBot="1">
      <c r="A397" s="12" t="s">
        <v>169</v>
      </c>
      <c r="B397" s="10">
        <v>10</v>
      </c>
      <c r="C397" s="15">
        <v>35953.93359375</v>
      </c>
      <c r="D397" s="15">
        <v>1035.4000000000001</v>
      </c>
      <c r="E397" s="15">
        <v>1028</v>
      </c>
      <c r="F397" s="15">
        <v>810.89821627520405</v>
      </c>
      <c r="G397" s="15">
        <v>1038.93790072256</v>
      </c>
      <c r="H397" s="15">
        <v>228.03968444735199</v>
      </c>
      <c r="I397" s="58">
        <f t="shared" si="40"/>
        <v>2.4879751916736465E-3</v>
      </c>
      <c r="J397" s="58">
        <f t="shared" si="41"/>
        <v>0.15787748503853449</v>
      </c>
      <c r="K397" s="58">
        <f t="shared" si="42"/>
        <v>7.6919133070042309E-3</v>
      </c>
      <c r="L397" s="58">
        <f t="shared" si="43"/>
        <v>0.1526735469232039</v>
      </c>
      <c r="M397" s="17">
        <f t="shared" si="44"/>
        <v>1</v>
      </c>
      <c r="N397" s="17">
        <f t="shared" si="45"/>
        <v>1422</v>
      </c>
      <c r="O397" s="59"/>
    </row>
    <row r="398" spans="1:15" ht="13.5" thickBot="1">
      <c r="A398" s="12" t="s">
        <v>169</v>
      </c>
      <c r="B398" s="10">
        <v>11</v>
      </c>
      <c r="C398" s="15">
        <v>37005.58203125</v>
      </c>
      <c r="D398" s="15">
        <v>1263.0999999999999</v>
      </c>
      <c r="E398" s="15">
        <v>1254.9000000000001</v>
      </c>
      <c r="F398" s="15">
        <v>1022.82598791825</v>
      </c>
      <c r="G398" s="15">
        <v>1223.2700756888901</v>
      </c>
      <c r="H398" s="15">
        <v>200.44408777063899</v>
      </c>
      <c r="I398" s="58">
        <f t="shared" si="40"/>
        <v>2.8009792061258674E-2</v>
      </c>
      <c r="J398" s="58">
        <f t="shared" si="41"/>
        <v>0.16896906616156815</v>
      </c>
      <c r="K398" s="58">
        <f t="shared" si="42"/>
        <v>2.2243266041568226E-2</v>
      </c>
      <c r="L398" s="58">
        <f t="shared" si="43"/>
        <v>0.16320254014187768</v>
      </c>
      <c r="M398" s="17">
        <f t="shared" si="44"/>
        <v>1</v>
      </c>
      <c r="N398" s="17">
        <f t="shared" si="45"/>
        <v>1422</v>
      </c>
      <c r="O398" s="59"/>
    </row>
    <row r="399" spans="1:15" ht="13.5" thickBot="1">
      <c r="A399" s="12" t="s">
        <v>169</v>
      </c>
      <c r="B399" s="10">
        <v>12</v>
      </c>
      <c r="C399" s="15">
        <v>38153.24609375</v>
      </c>
      <c r="D399" s="15">
        <v>1318.4</v>
      </c>
      <c r="E399" s="15">
        <v>1310.3</v>
      </c>
      <c r="F399" s="15">
        <v>1083.37022915946</v>
      </c>
      <c r="G399" s="15">
        <v>1244.35092626148</v>
      </c>
      <c r="H399" s="15">
        <v>160.98069710201699</v>
      </c>
      <c r="I399" s="58">
        <f t="shared" si="40"/>
        <v>5.2073891517946599E-2</v>
      </c>
      <c r="J399" s="58">
        <f t="shared" si="41"/>
        <v>0.16528113279925463</v>
      </c>
      <c r="K399" s="58">
        <f t="shared" si="42"/>
        <v>4.6377688986300937E-2</v>
      </c>
      <c r="L399" s="58">
        <f t="shared" si="43"/>
        <v>0.15958493026760898</v>
      </c>
      <c r="M399" s="17">
        <f t="shared" si="44"/>
        <v>1</v>
      </c>
      <c r="N399" s="17">
        <f t="shared" si="45"/>
        <v>1422</v>
      </c>
      <c r="O399" s="59"/>
    </row>
    <row r="400" spans="1:15" ht="13.5" thickBot="1">
      <c r="A400" s="12" t="s">
        <v>169</v>
      </c>
      <c r="B400" s="10">
        <v>13</v>
      </c>
      <c r="C400" s="15">
        <v>39210.203125</v>
      </c>
      <c r="D400" s="15">
        <v>1329.9</v>
      </c>
      <c r="E400" s="15">
        <v>1321.4</v>
      </c>
      <c r="F400" s="15">
        <v>1142.98348979102</v>
      </c>
      <c r="G400" s="15">
        <v>1322.9696400001301</v>
      </c>
      <c r="H400" s="15">
        <v>179.98615020910901</v>
      </c>
      <c r="I400" s="58">
        <f t="shared" si="40"/>
        <v>4.8736708859845332E-3</v>
      </c>
      <c r="J400" s="58">
        <f t="shared" si="41"/>
        <v>0.13144620971095644</v>
      </c>
      <c r="K400" s="58">
        <f t="shared" si="42"/>
        <v>1.1038255978410643E-3</v>
      </c>
      <c r="L400" s="58">
        <f t="shared" si="43"/>
        <v>0.12546871322713085</v>
      </c>
      <c r="M400" s="17">
        <f t="shared" si="44"/>
        <v>1</v>
      </c>
      <c r="N400" s="17">
        <f t="shared" si="45"/>
        <v>1422</v>
      </c>
      <c r="O400" s="59"/>
    </row>
    <row r="401" spans="1:15" ht="13.5" thickBot="1">
      <c r="A401" s="12" t="s">
        <v>169</v>
      </c>
      <c r="B401" s="10">
        <v>14</v>
      </c>
      <c r="C401" s="15">
        <v>40708.99609375</v>
      </c>
      <c r="D401" s="15">
        <v>1345.3</v>
      </c>
      <c r="E401" s="15">
        <v>1336.6</v>
      </c>
      <c r="F401" s="15">
        <v>1094.75610112614</v>
      </c>
      <c r="G401" s="15">
        <v>1246.51624454286</v>
      </c>
      <c r="H401" s="15">
        <v>151.760143416723</v>
      </c>
      <c r="I401" s="58">
        <f t="shared" si="40"/>
        <v>6.9468182459310787E-2</v>
      </c>
      <c r="J401" s="58">
        <f t="shared" si="41"/>
        <v>0.17619120877205338</v>
      </c>
      <c r="K401" s="58">
        <f t="shared" si="42"/>
        <v>6.3350038999395133E-2</v>
      </c>
      <c r="L401" s="58">
        <f t="shared" si="43"/>
        <v>0.17007306531213776</v>
      </c>
      <c r="M401" s="17">
        <f t="shared" si="44"/>
        <v>1</v>
      </c>
      <c r="N401" s="17">
        <f t="shared" si="45"/>
        <v>1422</v>
      </c>
      <c r="O401" s="59"/>
    </row>
    <row r="402" spans="1:15" ht="13.5" thickBot="1">
      <c r="A402" s="12" t="s">
        <v>169</v>
      </c>
      <c r="B402" s="10">
        <v>15</v>
      </c>
      <c r="C402" s="15">
        <v>42231.38671875</v>
      </c>
      <c r="D402" s="15">
        <v>1351.8</v>
      </c>
      <c r="E402" s="15">
        <v>1343.3</v>
      </c>
      <c r="F402" s="15">
        <v>1103.4359173769501</v>
      </c>
      <c r="G402" s="15">
        <v>1279.1969224315201</v>
      </c>
      <c r="H402" s="15">
        <v>175.76100505456699</v>
      </c>
      <c r="I402" s="58">
        <f t="shared" si="40"/>
        <v>5.1057016574177126E-2</v>
      </c>
      <c r="J402" s="58">
        <f t="shared" si="41"/>
        <v>0.17465828595151184</v>
      </c>
      <c r="K402" s="58">
        <f t="shared" si="42"/>
        <v>4.507952009035153E-2</v>
      </c>
      <c r="L402" s="58">
        <f t="shared" si="43"/>
        <v>0.16868078946768625</v>
      </c>
      <c r="M402" s="17">
        <f t="shared" si="44"/>
        <v>1</v>
      </c>
      <c r="N402" s="17">
        <f t="shared" si="45"/>
        <v>1422</v>
      </c>
      <c r="O402" s="59"/>
    </row>
    <row r="403" spans="1:15" ht="13.5" thickBot="1">
      <c r="A403" s="12" t="s">
        <v>169</v>
      </c>
      <c r="B403" s="10">
        <v>16</v>
      </c>
      <c r="C403" s="15">
        <v>43730.55859375</v>
      </c>
      <c r="D403" s="15">
        <v>1348.7</v>
      </c>
      <c r="E403" s="15">
        <v>1340.2</v>
      </c>
      <c r="F403" s="15">
        <v>1073.33170782401</v>
      </c>
      <c r="G403" s="15">
        <v>1249.7523229122201</v>
      </c>
      <c r="H403" s="15">
        <v>176.42061508820299</v>
      </c>
      <c r="I403" s="58">
        <f t="shared" si="40"/>
        <v>6.958345786763713E-2</v>
      </c>
      <c r="J403" s="58">
        <f t="shared" si="41"/>
        <v>0.1936485880281224</v>
      </c>
      <c r="K403" s="58">
        <f t="shared" si="42"/>
        <v>6.3605961383811527E-2</v>
      </c>
      <c r="L403" s="58">
        <f t="shared" si="43"/>
        <v>0.18767109154429681</v>
      </c>
      <c r="M403" s="17">
        <f t="shared" si="44"/>
        <v>1</v>
      </c>
      <c r="N403" s="17">
        <f t="shared" si="45"/>
        <v>1422</v>
      </c>
      <c r="O403" s="59"/>
    </row>
    <row r="404" spans="1:15" ht="13.5" thickBot="1">
      <c r="A404" s="12" t="s">
        <v>169</v>
      </c>
      <c r="B404" s="10">
        <v>17</v>
      </c>
      <c r="C404" s="15">
        <v>44985.1640625</v>
      </c>
      <c r="D404" s="15">
        <v>1343.3</v>
      </c>
      <c r="E404" s="15">
        <v>1335.2</v>
      </c>
      <c r="F404" s="15">
        <v>1045.1924440942801</v>
      </c>
      <c r="G404" s="15">
        <v>1186.7297620921699</v>
      </c>
      <c r="H404" s="15">
        <v>141.53731799788201</v>
      </c>
      <c r="I404" s="58">
        <f t="shared" si="40"/>
        <v>0.1101056525371519</v>
      </c>
      <c r="J404" s="58">
        <f t="shared" si="41"/>
        <v>0.20963963143862158</v>
      </c>
      <c r="K404" s="58">
        <f t="shared" si="42"/>
        <v>0.1044094500055064</v>
      </c>
      <c r="L404" s="58">
        <f t="shared" si="43"/>
        <v>0.20394342890697609</v>
      </c>
      <c r="M404" s="17">
        <f t="shared" si="44"/>
        <v>1</v>
      </c>
      <c r="N404" s="17">
        <f t="shared" si="45"/>
        <v>1422</v>
      </c>
      <c r="O404" s="59"/>
    </row>
    <row r="405" spans="1:15" ht="13.5" thickBot="1">
      <c r="A405" s="12" t="s">
        <v>169</v>
      </c>
      <c r="B405" s="10">
        <v>18</v>
      </c>
      <c r="C405" s="15">
        <v>45457.5078125</v>
      </c>
      <c r="D405" s="15">
        <v>1310.5</v>
      </c>
      <c r="E405" s="15">
        <v>1302.3</v>
      </c>
      <c r="F405" s="15">
        <v>865.43054025295703</v>
      </c>
      <c r="G405" s="15">
        <v>950.50857531817405</v>
      </c>
      <c r="H405" s="15">
        <v>85.078035065216994</v>
      </c>
      <c r="I405" s="58">
        <f t="shared" si="40"/>
        <v>0.25315852649917436</v>
      </c>
      <c r="J405" s="58">
        <f t="shared" si="41"/>
        <v>0.31298836831718913</v>
      </c>
      <c r="K405" s="58">
        <f t="shared" si="42"/>
        <v>0.24739200047948376</v>
      </c>
      <c r="L405" s="58">
        <f t="shared" si="43"/>
        <v>0.30722184229749855</v>
      </c>
      <c r="M405" s="17">
        <f t="shared" si="44"/>
        <v>1</v>
      </c>
      <c r="N405" s="17">
        <f t="shared" si="45"/>
        <v>1422</v>
      </c>
      <c r="O405" s="59"/>
    </row>
    <row r="406" spans="1:15" ht="13.5" thickBot="1">
      <c r="A406" s="12" t="s">
        <v>169</v>
      </c>
      <c r="B406" s="10">
        <v>19</v>
      </c>
      <c r="C406" s="15">
        <v>44759.72265625</v>
      </c>
      <c r="D406" s="15">
        <v>1034.5999999999999</v>
      </c>
      <c r="E406" s="15">
        <v>1026.8</v>
      </c>
      <c r="F406" s="15">
        <v>513.98046352205995</v>
      </c>
      <c r="G406" s="15">
        <v>545.03867073406695</v>
      </c>
      <c r="H406" s="15">
        <v>31.058207212007002</v>
      </c>
      <c r="I406" s="58">
        <f t="shared" si="40"/>
        <v>0.34427660285930589</v>
      </c>
      <c r="J406" s="58">
        <f t="shared" si="41"/>
        <v>0.36611781749503514</v>
      </c>
      <c r="K406" s="58">
        <f t="shared" si="42"/>
        <v>0.33879137079179533</v>
      </c>
      <c r="L406" s="58">
        <f t="shared" si="43"/>
        <v>0.36063258542752463</v>
      </c>
      <c r="M406" s="17">
        <f t="shared" si="44"/>
        <v>1</v>
      </c>
      <c r="N406" s="17">
        <f t="shared" si="45"/>
        <v>1422</v>
      </c>
      <c r="O406" s="59"/>
    </row>
    <row r="407" spans="1:15" ht="13.5" thickBot="1">
      <c r="A407" s="12" t="s">
        <v>169</v>
      </c>
      <c r="B407" s="10">
        <v>20</v>
      </c>
      <c r="C407" s="15">
        <v>43483.7109375</v>
      </c>
      <c r="D407" s="15">
        <v>207.7</v>
      </c>
      <c r="E407" s="15">
        <v>203.2</v>
      </c>
      <c r="F407" s="15">
        <v>158.86478060908601</v>
      </c>
      <c r="G407" s="15">
        <v>166.759158209438</v>
      </c>
      <c r="H407" s="15">
        <v>7.8943776003509996</v>
      </c>
      <c r="I407" s="58">
        <f t="shared" si="40"/>
        <v>2.8791027982111105E-2</v>
      </c>
      <c r="J407" s="58">
        <f t="shared" si="41"/>
        <v>3.4342629670122346E-2</v>
      </c>
      <c r="K407" s="58">
        <f t="shared" si="42"/>
        <v>2.5626471020085789E-2</v>
      </c>
      <c r="L407" s="58">
        <f t="shared" si="43"/>
        <v>3.117807270809703E-2</v>
      </c>
      <c r="M407" s="17">
        <f t="shared" si="44"/>
        <v>1</v>
      </c>
      <c r="N407" s="17">
        <f t="shared" si="45"/>
        <v>1422</v>
      </c>
      <c r="O407" s="59"/>
    </row>
    <row r="408" spans="1:15" ht="13.5" thickBot="1">
      <c r="A408" s="12" t="s">
        <v>169</v>
      </c>
      <c r="B408" s="10">
        <v>21</v>
      </c>
      <c r="C408" s="15">
        <v>43701.02734375</v>
      </c>
      <c r="D408" s="15">
        <v>11.7</v>
      </c>
      <c r="E408" s="15">
        <v>8.6</v>
      </c>
      <c r="F408" s="15">
        <v>6.6157659033230001</v>
      </c>
      <c r="G408" s="15">
        <v>8.1834001581239999</v>
      </c>
      <c r="H408" s="15">
        <v>1.5676342548</v>
      </c>
      <c r="I408" s="58">
        <f t="shared" si="40"/>
        <v>2.4729956693924048E-3</v>
      </c>
      <c r="J408" s="58">
        <f t="shared" si="41"/>
        <v>3.575410757156821E-3</v>
      </c>
      <c r="K408" s="58">
        <f t="shared" si="42"/>
        <v>2.9296753999718687E-4</v>
      </c>
      <c r="L408" s="58">
        <f t="shared" si="43"/>
        <v>1.395382627761603E-3</v>
      </c>
      <c r="M408" s="17">
        <f t="shared" si="44"/>
        <v>1</v>
      </c>
      <c r="N408" s="17">
        <f t="shared" si="45"/>
        <v>1422</v>
      </c>
      <c r="O408" s="59"/>
    </row>
    <row r="409" spans="1:15" ht="13.5" thickBot="1">
      <c r="A409" s="12" t="s">
        <v>169</v>
      </c>
      <c r="B409" s="10">
        <v>22</v>
      </c>
      <c r="C409" s="15">
        <v>42343.0625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58">
        <f t="shared" si="40"/>
        <v>0</v>
      </c>
      <c r="J409" s="58">
        <f t="shared" si="41"/>
        <v>0</v>
      </c>
      <c r="K409" s="58">
        <f t="shared" si="42"/>
        <v>0</v>
      </c>
      <c r="L409" s="58">
        <f t="shared" si="43"/>
        <v>0</v>
      </c>
      <c r="M409" s="17">
        <f t="shared" si="44"/>
        <v>0</v>
      </c>
      <c r="N409" s="17">
        <f t="shared" si="45"/>
        <v>1422</v>
      </c>
      <c r="O409" s="59"/>
    </row>
    <row r="410" spans="1:15" ht="13.5" thickBot="1">
      <c r="A410" s="12" t="s">
        <v>169</v>
      </c>
      <c r="B410" s="10">
        <v>23</v>
      </c>
      <c r="C410" s="15">
        <v>39360.078125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58">
        <f t="shared" si="40"/>
        <v>0</v>
      </c>
      <c r="J410" s="58">
        <f t="shared" si="41"/>
        <v>0</v>
      </c>
      <c r="K410" s="58">
        <f t="shared" si="42"/>
        <v>0</v>
      </c>
      <c r="L410" s="58">
        <f t="shared" si="43"/>
        <v>0</v>
      </c>
      <c r="M410" s="17">
        <f t="shared" si="44"/>
        <v>0</v>
      </c>
      <c r="N410" s="17">
        <f t="shared" si="45"/>
        <v>1422</v>
      </c>
      <c r="O410" s="59"/>
    </row>
    <row r="411" spans="1:15" ht="13.5" thickBot="1">
      <c r="A411" s="12" t="s">
        <v>169</v>
      </c>
      <c r="B411" s="10">
        <v>24</v>
      </c>
      <c r="C411" s="15">
        <v>36023.828125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58">
        <f t="shared" si="40"/>
        <v>0</v>
      </c>
      <c r="J411" s="58">
        <f t="shared" si="41"/>
        <v>0</v>
      </c>
      <c r="K411" s="58">
        <f t="shared" si="42"/>
        <v>0</v>
      </c>
      <c r="L411" s="58">
        <f t="shared" si="43"/>
        <v>0</v>
      </c>
      <c r="M411" s="17">
        <f t="shared" si="44"/>
        <v>0</v>
      </c>
      <c r="N411" s="17">
        <f t="shared" si="45"/>
        <v>1422</v>
      </c>
      <c r="O411" s="59"/>
    </row>
    <row r="412" spans="1:15" ht="13.5" thickBot="1">
      <c r="A412" s="12" t="s">
        <v>170</v>
      </c>
      <c r="B412" s="10">
        <v>1</v>
      </c>
      <c r="C412" s="15">
        <v>33198.9375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58">
        <f t="shared" si="40"/>
        <v>0</v>
      </c>
      <c r="J412" s="58">
        <f t="shared" si="41"/>
        <v>0</v>
      </c>
      <c r="K412" s="58">
        <f t="shared" si="42"/>
        <v>0</v>
      </c>
      <c r="L412" s="58">
        <f t="shared" si="43"/>
        <v>0</v>
      </c>
      <c r="M412" s="17">
        <f t="shared" si="44"/>
        <v>0</v>
      </c>
      <c r="N412" s="17">
        <f t="shared" si="45"/>
        <v>1422</v>
      </c>
      <c r="O412" s="59"/>
    </row>
    <row r="413" spans="1:15" ht="13.5" thickBot="1">
      <c r="A413" s="12" t="s">
        <v>170</v>
      </c>
      <c r="B413" s="10">
        <v>2</v>
      </c>
      <c r="C413" s="15">
        <v>31526.3359375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58">
        <f t="shared" si="40"/>
        <v>0</v>
      </c>
      <c r="J413" s="58">
        <f t="shared" si="41"/>
        <v>0</v>
      </c>
      <c r="K413" s="58">
        <f t="shared" si="42"/>
        <v>0</v>
      </c>
      <c r="L413" s="58">
        <f t="shared" si="43"/>
        <v>0</v>
      </c>
      <c r="M413" s="17">
        <f t="shared" si="44"/>
        <v>0</v>
      </c>
      <c r="N413" s="17">
        <f t="shared" si="45"/>
        <v>1422</v>
      </c>
      <c r="O413" s="59"/>
    </row>
    <row r="414" spans="1:15" ht="13.5" thickBot="1">
      <c r="A414" s="12" t="s">
        <v>170</v>
      </c>
      <c r="B414" s="10">
        <v>3</v>
      </c>
      <c r="C414" s="15">
        <v>30415.802734375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58">
        <f t="shared" si="40"/>
        <v>0</v>
      </c>
      <c r="J414" s="58">
        <f t="shared" si="41"/>
        <v>0</v>
      </c>
      <c r="K414" s="58">
        <f t="shared" si="42"/>
        <v>0</v>
      </c>
      <c r="L414" s="58">
        <f t="shared" si="43"/>
        <v>0</v>
      </c>
      <c r="M414" s="17">
        <f t="shared" si="44"/>
        <v>0</v>
      </c>
      <c r="N414" s="17">
        <f t="shared" si="45"/>
        <v>1422</v>
      </c>
      <c r="O414" s="59"/>
    </row>
    <row r="415" spans="1:15" ht="13.5" thickBot="1">
      <c r="A415" s="12" t="s">
        <v>170</v>
      </c>
      <c r="B415" s="10">
        <v>4</v>
      </c>
      <c r="C415" s="15">
        <v>29935.5625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58">
        <f t="shared" si="40"/>
        <v>0</v>
      </c>
      <c r="J415" s="58">
        <f t="shared" si="41"/>
        <v>0</v>
      </c>
      <c r="K415" s="58">
        <f t="shared" si="42"/>
        <v>0</v>
      </c>
      <c r="L415" s="58">
        <f t="shared" si="43"/>
        <v>0</v>
      </c>
      <c r="M415" s="17">
        <f t="shared" si="44"/>
        <v>0</v>
      </c>
      <c r="N415" s="17">
        <f t="shared" si="45"/>
        <v>1422</v>
      </c>
      <c r="O415" s="59"/>
    </row>
    <row r="416" spans="1:15" ht="13.5" thickBot="1">
      <c r="A416" s="12" t="s">
        <v>170</v>
      </c>
      <c r="B416" s="10">
        <v>5</v>
      </c>
      <c r="C416" s="15">
        <v>30136.9921875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58">
        <f t="shared" si="40"/>
        <v>0</v>
      </c>
      <c r="J416" s="58">
        <f t="shared" si="41"/>
        <v>0</v>
      </c>
      <c r="K416" s="58">
        <f t="shared" si="42"/>
        <v>0</v>
      </c>
      <c r="L416" s="58">
        <f t="shared" si="43"/>
        <v>0</v>
      </c>
      <c r="M416" s="17">
        <f t="shared" si="44"/>
        <v>0</v>
      </c>
      <c r="N416" s="17">
        <f t="shared" si="45"/>
        <v>1422</v>
      </c>
      <c r="O416" s="59"/>
    </row>
    <row r="417" spans="1:15" ht="13.5" thickBot="1">
      <c r="A417" s="12" t="s">
        <v>170</v>
      </c>
      <c r="B417" s="10">
        <v>6</v>
      </c>
      <c r="C417" s="15">
        <v>31739.99609375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58">
        <f t="shared" si="40"/>
        <v>0</v>
      </c>
      <c r="J417" s="58">
        <f t="shared" si="41"/>
        <v>0</v>
      </c>
      <c r="K417" s="58">
        <f t="shared" si="42"/>
        <v>0</v>
      </c>
      <c r="L417" s="58">
        <f t="shared" si="43"/>
        <v>0</v>
      </c>
      <c r="M417" s="17">
        <f t="shared" si="44"/>
        <v>0</v>
      </c>
      <c r="N417" s="17">
        <f t="shared" si="45"/>
        <v>1422</v>
      </c>
      <c r="O417" s="59"/>
    </row>
    <row r="418" spans="1:15" ht="13.5" thickBot="1">
      <c r="A418" s="12" t="s">
        <v>170</v>
      </c>
      <c r="B418" s="10">
        <v>7</v>
      </c>
      <c r="C418" s="15">
        <v>35025.03515625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58">
        <f t="shared" si="40"/>
        <v>0</v>
      </c>
      <c r="J418" s="58">
        <f t="shared" si="41"/>
        <v>0</v>
      </c>
      <c r="K418" s="58">
        <f t="shared" si="42"/>
        <v>0</v>
      </c>
      <c r="L418" s="58">
        <f t="shared" si="43"/>
        <v>0</v>
      </c>
      <c r="M418" s="17">
        <f t="shared" si="44"/>
        <v>0</v>
      </c>
      <c r="N418" s="17">
        <f t="shared" si="45"/>
        <v>1422</v>
      </c>
      <c r="O418" s="59"/>
    </row>
    <row r="419" spans="1:15" ht="13.5" thickBot="1">
      <c r="A419" s="12" t="s">
        <v>170</v>
      </c>
      <c r="B419" s="10">
        <v>8</v>
      </c>
      <c r="C419" s="15">
        <v>35983.1171875</v>
      </c>
      <c r="D419" s="15">
        <v>71.599999999999994</v>
      </c>
      <c r="E419" s="15">
        <v>66.2</v>
      </c>
      <c r="F419" s="15">
        <v>35.765572221127996</v>
      </c>
      <c r="G419" s="15">
        <v>37.049372293780998</v>
      </c>
      <c r="H419" s="15">
        <v>1.2838000726529999</v>
      </c>
      <c r="I419" s="58">
        <f t="shared" si="40"/>
        <v>2.4297206544457804E-2</v>
      </c>
      <c r="J419" s="58">
        <f t="shared" si="41"/>
        <v>2.5200019535071727E-2</v>
      </c>
      <c r="K419" s="58">
        <f t="shared" si="42"/>
        <v>2.0499738190027431E-2</v>
      </c>
      <c r="L419" s="58">
        <f t="shared" si="43"/>
        <v>2.1402551180641355E-2</v>
      </c>
      <c r="M419" s="17">
        <f t="shared" si="44"/>
        <v>1</v>
      </c>
      <c r="N419" s="17">
        <f t="shared" si="45"/>
        <v>1422</v>
      </c>
      <c r="O419" s="59"/>
    </row>
    <row r="420" spans="1:15" ht="13.5" thickBot="1">
      <c r="A420" s="12" t="s">
        <v>170</v>
      </c>
      <c r="B420" s="10">
        <v>9</v>
      </c>
      <c r="C420" s="15">
        <v>36560.4765625</v>
      </c>
      <c r="D420" s="15">
        <v>612.5</v>
      </c>
      <c r="E420" s="15">
        <v>609.5</v>
      </c>
      <c r="F420" s="15">
        <v>358.19371634380099</v>
      </c>
      <c r="G420" s="15">
        <v>424.85469836362</v>
      </c>
      <c r="H420" s="15">
        <v>66.660982019819002</v>
      </c>
      <c r="I420" s="58">
        <f t="shared" si="40"/>
        <v>0.13195872126327707</v>
      </c>
      <c r="J420" s="58">
        <f t="shared" si="41"/>
        <v>0.17883704898466879</v>
      </c>
      <c r="K420" s="58">
        <f t="shared" si="42"/>
        <v>0.12984901662192685</v>
      </c>
      <c r="L420" s="58">
        <f t="shared" si="43"/>
        <v>0.17672734434331858</v>
      </c>
      <c r="M420" s="17">
        <f t="shared" si="44"/>
        <v>1</v>
      </c>
      <c r="N420" s="17">
        <f t="shared" si="45"/>
        <v>1422</v>
      </c>
      <c r="O420" s="59"/>
    </row>
    <row r="421" spans="1:15" ht="13.5" thickBot="1">
      <c r="A421" s="12" t="s">
        <v>170</v>
      </c>
      <c r="B421" s="10">
        <v>10</v>
      </c>
      <c r="C421" s="15">
        <v>37528.36328125</v>
      </c>
      <c r="D421" s="15">
        <v>1115.9000000000001</v>
      </c>
      <c r="E421" s="15">
        <v>1108.8</v>
      </c>
      <c r="F421" s="15">
        <v>547.48458475809105</v>
      </c>
      <c r="G421" s="15">
        <v>864.69300983471999</v>
      </c>
      <c r="H421" s="15">
        <v>317.208425076629</v>
      </c>
      <c r="I421" s="58">
        <f t="shared" si="40"/>
        <v>0.17665751769710275</v>
      </c>
      <c r="J421" s="58">
        <f t="shared" si="41"/>
        <v>0.39972954658362098</v>
      </c>
      <c r="K421" s="58">
        <f t="shared" si="42"/>
        <v>0.17166455004590714</v>
      </c>
      <c r="L421" s="58">
        <f t="shared" si="43"/>
        <v>0.39473657893242542</v>
      </c>
      <c r="M421" s="17">
        <f t="shared" si="44"/>
        <v>1</v>
      </c>
      <c r="N421" s="17">
        <f t="shared" si="45"/>
        <v>1422</v>
      </c>
      <c r="O421" s="59"/>
    </row>
    <row r="422" spans="1:15" ht="13.5" thickBot="1">
      <c r="A422" s="12" t="s">
        <v>170</v>
      </c>
      <c r="B422" s="10">
        <v>11</v>
      </c>
      <c r="C422" s="15">
        <v>38620.55859375</v>
      </c>
      <c r="D422" s="15">
        <v>1258.5</v>
      </c>
      <c r="E422" s="15">
        <v>1250.4000000000001</v>
      </c>
      <c r="F422" s="15">
        <v>556.406806596808</v>
      </c>
      <c r="G422" s="15">
        <v>998.098261775678</v>
      </c>
      <c r="H422" s="15">
        <v>441.69145517887</v>
      </c>
      <c r="I422" s="58">
        <f t="shared" si="40"/>
        <v>0.18312358524917158</v>
      </c>
      <c r="J422" s="58">
        <f t="shared" si="41"/>
        <v>0.49373642292770181</v>
      </c>
      <c r="K422" s="58">
        <f t="shared" si="42"/>
        <v>0.17742738271752609</v>
      </c>
      <c r="L422" s="58">
        <f t="shared" si="43"/>
        <v>0.48804022039605632</v>
      </c>
      <c r="M422" s="17">
        <f t="shared" si="44"/>
        <v>1</v>
      </c>
      <c r="N422" s="17">
        <f t="shared" si="45"/>
        <v>1422</v>
      </c>
      <c r="O422" s="59"/>
    </row>
    <row r="423" spans="1:15" ht="13.5" thickBot="1">
      <c r="A423" s="12" t="s">
        <v>170</v>
      </c>
      <c r="B423" s="10">
        <v>12</v>
      </c>
      <c r="C423" s="15">
        <v>39650.02734375</v>
      </c>
      <c r="D423" s="15">
        <v>1314.7</v>
      </c>
      <c r="E423" s="15">
        <v>1306.5999999999999</v>
      </c>
      <c r="F423" s="15">
        <v>568.33966754665801</v>
      </c>
      <c r="G423" s="15">
        <v>1007.46144344987</v>
      </c>
      <c r="H423" s="15">
        <v>439.121775903208</v>
      </c>
      <c r="I423" s="58">
        <f t="shared" si="40"/>
        <v>0.21606086958518289</v>
      </c>
      <c r="J423" s="58">
        <f t="shared" si="41"/>
        <v>0.5248666191655007</v>
      </c>
      <c r="K423" s="58">
        <f t="shared" si="42"/>
        <v>0.21036466705353721</v>
      </c>
      <c r="L423" s="58">
        <f t="shared" si="43"/>
        <v>0.5191704166338551</v>
      </c>
      <c r="M423" s="17">
        <f t="shared" si="44"/>
        <v>1</v>
      </c>
      <c r="N423" s="17">
        <f t="shared" si="45"/>
        <v>1422</v>
      </c>
      <c r="O423" s="59"/>
    </row>
    <row r="424" spans="1:15" ht="13.5" thickBot="1">
      <c r="A424" s="12" t="s">
        <v>170</v>
      </c>
      <c r="B424" s="10">
        <v>13</v>
      </c>
      <c r="C424" s="15">
        <v>40624.2578125</v>
      </c>
      <c r="D424" s="15">
        <v>1339.2</v>
      </c>
      <c r="E424" s="15">
        <v>1330.8</v>
      </c>
      <c r="F424" s="15">
        <v>659.17124959926605</v>
      </c>
      <c r="G424" s="15">
        <v>1104.0651700731701</v>
      </c>
      <c r="H424" s="15">
        <v>444.89392047389998</v>
      </c>
      <c r="I424" s="58">
        <f t="shared" si="40"/>
        <v>0.1653550140132419</v>
      </c>
      <c r="J424" s="58">
        <f t="shared" si="41"/>
        <v>0.47821993699067089</v>
      </c>
      <c r="K424" s="58">
        <f t="shared" si="42"/>
        <v>0.15944784101746123</v>
      </c>
      <c r="L424" s="58">
        <f t="shared" si="43"/>
        <v>0.47231276399489025</v>
      </c>
      <c r="M424" s="17">
        <f t="shared" si="44"/>
        <v>1</v>
      </c>
      <c r="N424" s="17">
        <f t="shared" si="45"/>
        <v>1422</v>
      </c>
      <c r="O424" s="59"/>
    </row>
    <row r="425" spans="1:15" ht="13.5" thickBot="1">
      <c r="A425" s="12" t="s">
        <v>170</v>
      </c>
      <c r="B425" s="10">
        <v>14</v>
      </c>
      <c r="C425" s="15">
        <v>41645.22265625</v>
      </c>
      <c r="D425" s="15">
        <v>1317.3</v>
      </c>
      <c r="E425" s="15">
        <v>1309.0999999999999</v>
      </c>
      <c r="F425" s="15">
        <v>739.13325864177602</v>
      </c>
      <c r="G425" s="15">
        <v>1101.5905262133299</v>
      </c>
      <c r="H425" s="15">
        <v>362.45726757155302</v>
      </c>
      <c r="I425" s="58">
        <f t="shared" si="40"/>
        <v>0.15169442601031649</v>
      </c>
      <c r="J425" s="58">
        <f t="shared" si="41"/>
        <v>0.40658701923925733</v>
      </c>
      <c r="K425" s="58">
        <f t="shared" si="42"/>
        <v>0.14592789999062589</v>
      </c>
      <c r="L425" s="58">
        <f t="shared" si="43"/>
        <v>0.40082049321956675</v>
      </c>
      <c r="M425" s="17">
        <f t="shared" si="44"/>
        <v>1</v>
      </c>
      <c r="N425" s="17">
        <f t="shared" si="45"/>
        <v>1422</v>
      </c>
      <c r="O425" s="59"/>
    </row>
    <row r="426" spans="1:15" ht="13.5" thickBot="1">
      <c r="A426" s="12" t="s">
        <v>170</v>
      </c>
      <c r="B426" s="10">
        <v>15</v>
      </c>
      <c r="C426" s="15">
        <v>42485.34765625</v>
      </c>
      <c r="D426" s="15">
        <v>1302.5999999999999</v>
      </c>
      <c r="E426" s="15">
        <v>1294.5999999999999</v>
      </c>
      <c r="F426" s="15">
        <v>1064.0807584840099</v>
      </c>
      <c r="G426" s="15">
        <v>1233.5011248845001</v>
      </c>
      <c r="H426" s="15">
        <v>169.42036640048599</v>
      </c>
      <c r="I426" s="58">
        <f t="shared" si="40"/>
        <v>4.859273918108286E-2</v>
      </c>
      <c r="J426" s="58">
        <f t="shared" si="41"/>
        <v>0.16773505029253866</v>
      </c>
      <c r="K426" s="58">
        <f t="shared" si="42"/>
        <v>4.2966860137482292E-2</v>
      </c>
      <c r="L426" s="58">
        <f t="shared" si="43"/>
        <v>0.16210917124893809</v>
      </c>
      <c r="M426" s="17">
        <f t="shared" si="44"/>
        <v>1</v>
      </c>
      <c r="N426" s="17">
        <f t="shared" si="45"/>
        <v>1422</v>
      </c>
      <c r="O426" s="59"/>
    </row>
    <row r="427" spans="1:15" ht="13.5" thickBot="1">
      <c r="A427" s="12" t="s">
        <v>170</v>
      </c>
      <c r="B427" s="10">
        <v>16</v>
      </c>
      <c r="C427" s="15">
        <v>42809.046875</v>
      </c>
      <c r="D427" s="15">
        <v>1256.5999999999999</v>
      </c>
      <c r="E427" s="15">
        <v>1248.8</v>
      </c>
      <c r="F427" s="15">
        <v>1004.48619469774</v>
      </c>
      <c r="G427" s="15">
        <v>1158.5921759144501</v>
      </c>
      <c r="H427" s="15">
        <v>154.10598121670401</v>
      </c>
      <c r="I427" s="58">
        <f t="shared" si="40"/>
        <v>6.8922520453973152E-2</v>
      </c>
      <c r="J427" s="58">
        <f t="shared" si="41"/>
        <v>0.17729522173154708</v>
      </c>
      <c r="K427" s="58">
        <f t="shared" si="42"/>
        <v>6.3437288386462634E-2</v>
      </c>
      <c r="L427" s="58">
        <f t="shared" si="43"/>
        <v>0.17180998966403657</v>
      </c>
      <c r="M427" s="17">
        <f t="shared" si="44"/>
        <v>1</v>
      </c>
      <c r="N427" s="17">
        <f t="shared" si="45"/>
        <v>1422</v>
      </c>
      <c r="O427" s="59"/>
    </row>
    <row r="428" spans="1:15" ht="13.5" thickBot="1">
      <c r="A428" s="12" t="s">
        <v>170</v>
      </c>
      <c r="B428" s="10">
        <v>17</v>
      </c>
      <c r="C428" s="15">
        <v>43168.79296875</v>
      </c>
      <c r="D428" s="15">
        <v>1130.5</v>
      </c>
      <c r="E428" s="15">
        <v>1122.9000000000001</v>
      </c>
      <c r="F428" s="15">
        <v>987.47040655479702</v>
      </c>
      <c r="G428" s="15">
        <v>1149.1081553951899</v>
      </c>
      <c r="H428" s="15">
        <v>161.63774884039401</v>
      </c>
      <c r="I428" s="58">
        <f t="shared" si="40"/>
        <v>1.3085903934732699E-2</v>
      </c>
      <c r="J428" s="58">
        <f t="shared" si="41"/>
        <v>0.10058339904725948</v>
      </c>
      <c r="K428" s="58">
        <f t="shared" si="42"/>
        <v>1.8430489026153168E-2</v>
      </c>
      <c r="L428" s="58">
        <f t="shared" si="43"/>
        <v>9.5238813955839011E-2</v>
      </c>
      <c r="M428" s="17">
        <f t="shared" si="44"/>
        <v>1</v>
      </c>
      <c r="N428" s="17">
        <f t="shared" si="45"/>
        <v>1422</v>
      </c>
      <c r="O428" s="59"/>
    </row>
    <row r="429" spans="1:15" ht="13.5" thickBot="1">
      <c r="A429" s="12" t="s">
        <v>170</v>
      </c>
      <c r="B429" s="10">
        <v>18</v>
      </c>
      <c r="C429" s="15">
        <v>43359.30859375</v>
      </c>
      <c r="D429" s="15">
        <v>1009.1</v>
      </c>
      <c r="E429" s="15">
        <v>1001.6</v>
      </c>
      <c r="F429" s="15">
        <v>941.15459549558705</v>
      </c>
      <c r="G429" s="15">
        <v>1092.5792146886699</v>
      </c>
      <c r="H429" s="15">
        <v>151.42461919308599</v>
      </c>
      <c r="I429" s="58">
        <f t="shared" si="40"/>
        <v>5.870549556165254E-2</v>
      </c>
      <c r="J429" s="58">
        <f t="shared" si="41"/>
        <v>4.7781578413792526E-2</v>
      </c>
      <c r="K429" s="58">
        <f t="shared" si="42"/>
        <v>6.3979757165028073E-2</v>
      </c>
      <c r="L429" s="58">
        <f t="shared" si="43"/>
        <v>4.2507316810417001E-2</v>
      </c>
      <c r="M429" s="17">
        <f t="shared" si="44"/>
        <v>1</v>
      </c>
      <c r="N429" s="17">
        <f t="shared" si="45"/>
        <v>1422</v>
      </c>
      <c r="O429" s="59"/>
    </row>
    <row r="430" spans="1:15" ht="13.5" thickBot="1">
      <c r="A430" s="12" t="s">
        <v>170</v>
      </c>
      <c r="B430" s="10">
        <v>19</v>
      </c>
      <c r="C430" s="15">
        <v>42621.55859375</v>
      </c>
      <c r="D430" s="15">
        <v>793.3</v>
      </c>
      <c r="E430" s="15">
        <v>786.1</v>
      </c>
      <c r="F430" s="15">
        <v>677.72792214134699</v>
      </c>
      <c r="G430" s="15">
        <v>764.97180022946702</v>
      </c>
      <c r="H430" s="15">
        <v>87.243878088119004</v>
      </c>
      <c r="I430" s="58">
        <f t="shared" si="40"/>
        <v>1.9921378178996436E-2</v>
      </c>
      <c r="J430" s="58">
        <f t="shared" si="41"/>
        <v>8.1274316356296034E-2</v>
      </c>
      <c r="K430" s="58">
        <f t="shared" si="42"/>
        <v>1.4858087039755979E-2</v>
      </c>
      <c r="L430" s="58">
        <f t="shared" si="43"/>
        <v>7.621102521705557E-2</v>
      </c>
      <c r="M430" s="17">
        <f t="shared" si="44"/>
        <v>1</v>
      </c>
      <c r="N430" s="17">
        <f t="shared" si="45"/>
        <v>1422</v>
      </c>
      <c r="O430" s="59"/>
    </row>
    <row r="431" spans="1:15" ht="13.5" thickBot="1">
      <c r="A431" s="12" t="s">
        <v>170</v>
      </c>
      <c r="B431" s="10">
        <v>20</v>
      </c>
      <c r="C431" s="15">
        <v>41598.953125</v>
      </c>
      <c r="D431" s="15">
        <v>166.7</v>
      </c>
      <c r="E431" s="15">
        <v>163</v>
      </c>
      <c r="F431" s="15">
        <v>215.83984210654501</v>
      </c>
      <c r="G431" s="15">
        <v>231.44021953216199</v>
      </c>
      <c r="H431" s="15">
        <v>15.600377425616999</v>
      </c>
      <c r="I431" s="58">
        <f t="shared" si="40"/>
        <v>4.5527580543011252E-2</v>
      </c>
      <c r="J431" s="58">
        <f t="shared" si="41"/>
        <v>3.455685098913152E-2</v>
      </c>
      <c r="K431" s="58">
        <f t="shared" si="42"/>
        <v>4.8129549600676502E-2</v>
      </c>
      <c r="L431" s="58">
        <f t="shared" si="43"/>
        <v>3.715882004679677E-2</v>
      </c>
      <c r="M431" s="17">
        <f t="shared" si="44"/>
        <v>1</v>
      </c>
      <c r="N431" s="17">
        <f t="shared" si="45"/>
        <v>1422</v>
      </c>
      <c r="O431" s="59"/>
    </row>
    <row r="432" spans="1:15" ht="13.5" thickBot="1">
      <c r="A432" s="12" t="s">
        <v>170</v>
      </c>
      <c r="B432" s="10">
        <v>21</v>
      </c>
      <c r="C432" s="15">
        <v>41856.47265625</v>
      </c>
      <c r="D432" s="15">
        <v>11.7</v>
      </c>
      <c r="E432" s="15">
        <v>9.4</v>
      </c>
      <c r="F432" s="15">
        <v>7.4385592564309997</v>
      </c>
      <c r="G432" s="15">
        <v>8.1838001203469997</v>
      </c>
      <c r="H432" s="15">
        <v>0.745240863915</v>
      </c>
      <c r="I432" s="58">
        <f t="shared" si="40"/>
        <v>2.4727144020063288E-3</v>
      </c>
      <c r="J432" s="58">
        <f t="shared" si="41"/>
        <v>2.9967937718488043E-3</v>
      </c>
      <c r="K432" s="58">
        <f t="shared" si="42"/>
        <v>8.5527417697116781E-4</v>
      </c>
      <c r="L432" s="58">
        <f t="shared" si="43"/>
        <v>1.3793535468136432E-3</v>
      </c>
      <c r="M432" s="17">
        <f t="shared" si="44"/>
        <v>1</v>
      </c>
      <c r="N432" s="17">
        <f t="shared" si="45"/>
        <v>1422</v>
      </c>
      <c r="O432" s="59"/>
    </row>
    <row r="433" spans="1:15" ht="13.5" thickBot="1">
      <c r="A433" s="12" t="s">
        <v>170</v>
      </c>
      <c r="B433" s="10">
        <v>22</v>
      </c>
      <c r="C433" s="15">
        <v>40446.328125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58">
        <f t="shared" si="40"/>
        <v>0</v>
      </c>
      <c r="J433" s="58">
        <f t="shared" si="41"/>
        <v>0</v>
      </c>
      <c r="K433" s="58">
        <f t="shared" si="42"/>
        <v>0</v>
      </c>
      <c r="L433" s="58">
        <f t="shared" si="43"/>
        <v>0</v>
      </c>
      <c r="M433" s="17">
        <f t="shared" si="44"/>
        <v>0</v>
      </c>
      <c r="N433" s="17">
        <f t="shared" si="45"/>
        <v>1422</v>
      </c>
      <c r="O433" s="59"/>
    </row>
    <row r="434" spans="1:15" ht="13.5" thickBot="1">
      <c r="A434" s="12" t="s">
        <v>170</v>
      </c>
      <c r="B434" s="10">
        <v>23</v>
      </c>
      <c r="C434" s="15">
        <v>37294.9140625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58">
        <f t="shared" si="40"/>
        <v>0</v>
      </c>
      <c r="J434" s="58">
        <f t="shared" si="41"/>
        <v>0</v>
      </c>
      <c r="K434" s="58">
        <f t="shared" si="42"/>
        <v>0</v>
      </c>
      <c r="L434" s="58">
        <f t="shared" si="43"/>
        <v>0</v>
      </c>
      <c r="M434" s="17">
        <f t="shared" si="44"/>
        <v>0</v>
      </c>
      <c r="N434" s="17">
        <f t="shared" si="45"/>
        <v>1422</v>
      </c>
      <c r="O434" s="59"/>
    </row>
    <row r="435" spans="1:15" ht="13.5" thickBot="1">
      <c r="A435" s="12" t="s">
        <v>170</v>
      </c>
      <c r="B435" s="10">
        <v>24</v>
      </c>
      <c r="C435" s="15">
        <v>33963.70703125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58">
        <f t="shared" si="40"/>
        <v>0</v>
      </c>
      <c r="J435" s="58">
        <f t="shared" si="41"/>
        <v>0</v>
      </c>
      <c r="K435" s="58">
        <f t="shared" si="42"/>
        <v>0</v>
      </c>
      <c r="L435" s="58">
        <f t="shared" si="43"/>
        <v>0</v>
      </c>
      <c r="M435" s="17">
        <f t="shared" si="44"/>
        <v>0</v>
      </c>
      <c r="N435" s="17">
        <f t="shared" si="45"/>
        <v>1422</v>
      </c>
      <c r="O435" s="59"/>
    </row>
    <row r="436" spans="1:15" ht="13.5" thickBot="1">
      <c r="A436" s="12" t="s">
        <v>171</v>
      </c>
      <c r="B436" s="10">
        <v>1</v>
      </c>
      <c r="C436" s="15">
        <v>31475.646484375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58">
        <f t="shared" si="40"/>
        <v>0</v>
      </c>
      <c r="J436" s="58">
        <f t="shared" si="41"/>
        <v>0</v>
      </c>
      <c r="K436" s="58">
        <f t="shared" si="42"/>
        <v>0</v>
      </c>
      <c r="L436" s="58">
        <f t="shared" si="43"/>
        <v>0</v>
      </c>
      <c r="M436" s="17">
        <f t="shared" si="44"/>
        <v>0</v>
      </c>
      <c r="N436" s="17">
        <f t="shared" si="45"/>
        <v>1422</v>
      </c>
      <c r="O436" s="59"/>
    </row>
    <row r="437" spans="1:15" ht="13.5" thickBot="1">
      <c r="A437" s="12" t="s">
        <v>171</v>
      </c>
      <c r="B437" s="10">
        <v>2</v>
      </c>
      <c r="C437" s="15">
        <v>29914.25390625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58">
        <f t="shared" si="40"/>
        <v>0</v>
      </c>
      <c r="J437" s="58">
        <f t="shared" si="41"/>
        <v>0</v>
      </c>
      <c r="K437" s="58">
        <f t="shared" si="42"/>
        <v>0</v>
      </c>
      <c r="L437" s="58">
        <f t="shared" si="43"/>
        <v>0</v>
      </c>
      <c r="M437" s="17">
        <f t="shared" si="44"/>
        <v>0</v>
      </c>
      <c r="N437" s="17">
        <f t="shared" si="45"/>
        <v>1422</v>
      </c>
      <c r="O437" s="59"/>
    </row>
    <row r="438" spans="1:15" ht="13.5" thickBot="1">
      <c r="A438" s="12" t="s">
        <v>171</v>
      </c>
      <c r="B438" s="10">
        <v>3</v>
      </c>
      <c r="C438" s="15">
        <v>28925.404296875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58">
        <f t="shared" si="40"/>
        <v>0</v>
      </c>
      <c r="J438" s="58">
        <f t="shared" si="41"/>
        <v>0</v>
      </c>
      <c r="K438" s="58">
        <f t="shared" si="42"/>
        <v>0</v>
      </c>
      <c r="L438" s="58">
        <f t="shared" si="43"/>
        <v>0</v>
      </c>
      <c r="M438" s="17">
        <f t="shared" si="44"/>
        <v>0</v>
      </c>
      <c r="N438" s="17">
        <f t="shared" si="45"/>
        <v>1422</v>
      </c>
      <c r="O438" s="59"/>
    </row>
    <row r="439" spans="1:15" ht="13.5" thickBot="1">
      <c r="A439" s="12" t="s">
        <v>171</v>
      </c>
      <c r="B439" s="10">
        <v>4</v>
      </c>
      <c r="C439" s="15">
        <v>28506.15625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58">
        <f t="shared" si="40"/>
        <v>0</v>
      </c>
      <c r="J439" s="58">
        <f t="shared" si="41"/>
        <v>0</v>
      </c>
      <c r="K439" s="58">
        <f t="shared" si="42"/>
        <v>0</v>
      </c>
      <c r="L439" s="58">
        <f t="shared" si="43"/>
        <v>0</v>
      </c>
      <c r="M439" s="17">
        <f t="shared" si="44"/>
        <v>0</v>
      </c>
      <c r="N439" s="17">
        <f t="shared" si="45"/>
        <v>1422</v>
      </c>
      <c r="O439" s="59"/>
    </row>
    <row r="440" spans="1:15" ht="13.5" thickBot="1">
      <c r="A440" s="12" t="s">
        <v>171</v>
      </c>
      <c r="B440" s="10">
        <v>5</v>
      </c>
      <c r="C440" s="15">
        <v>28823.732421875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58">
        <f t="shared" si="40"/>
        <v>0</v>
      </c>
      <c r="J440" s="58">
        <f t="shared" si="41"/>
        <v>0</v>
      </c>
      <c r="K440" s="58">
        <f t="shared" si="42"/>
        <v>0</v>
      </c>
      <c r="L440" s="58">
        <f t="shared" si="43"/>
        <v>0</v>
      </c>
      <c r="M440" s="17">
        <f t="shared" si="44"/>
        <v>0</v>
      </c>
      <c r="N440" s="17">
        <f t="shared" si="45"/>
        <v>1422</v>
      </c>
      <c r="O440" s="59"/>
    </row>
    <row r="441" spans="1:15" ht="13.5" thickBot="1">
      <c r="A441" s="12" t="s">
        <v>171</v>
      </c>
      <c r="B441" s="10">
        <v>6</v>
      </c>
      <c r="C441" s="15">
        <v>30492.05859375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58">
        <f t="shared" si="40"/>
        <v>0</v>
      </c>
      <c r="J441" s="58">
        <f t="shared" si="41"/>
        <v>0</v>
      </c>
      <c r="K441" s="58">
        <f t="shared" si="42"/>
        <v>0</v>
      </c>
      <c r="L441" s="58">
        <f t="shared" si="43"/>
        <v>0</v>
      </c>
      <c r="M441" s="17">
        <f t="shared" si="44"/>
        <v>0</v>
      </c>
      <c r="N441" s="17">
        <f t="shared" si="45"/>
        <v>1422</v>
      </c>
      <c r="O441" s="59"/>
    </row>
    <row r="442" spans="1:15" ht="13.5" thickBot="1">
      <c r="A442" s="12" t="s">
        <v>171</v>
      </c>
      <c r="B442" s="10">
        <v>7</v>
      </c>
      <c r="C442" s="15">
        <v>33910.6328125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58">
        <f t="shared" si="40"/>
        <v>0</v>
      </c>
      <c r="J442" s="58">
        <f t="shared" si="41"/>
        <v>0</v>
      </c>
      <c r="K442" s="58">
        <f t="shared" si="42"/>
        <v>0</v>
      </c>
      <c r="L442" s="58">
        <f t="shared" si="43"/>
        <v>0</v>
      </c>
      <c r="M442" s="17">
        <f t="shared" si="44"/>
        <v>0</v>
      </c>
      <c r="N442" s="17">
        <f t="shared" si="45"/>
        <v>1422</v>
      </c>
      <c r="O442" s="59"/>
    </row>
    <row r="443" spans="1:15" ht="13.5" thickBot="1">
      <c r="A443" s="12" t="s">
        <v>171</v>
      </c>
      <c r="B443" s="10">
        <v>8</v>
      </c>
      <c r="C443" s="15">
        <v>34917.73828125</v>
      </c>
      <c r="D443" s="15">
        <v>40.299999999999997</v>
      </c>
      <c r="E443" s="15">
        <v>30</v>
      </c>
      <c r="F443" s="15">
        <v>22.146577907822</v>
      </c>
      <c r="G443" s="15">
        <v>22.146577907822</v>
      </c>
      <c r="H443" s="15">
        <v>0</v>
      </c>
      <c r="I443" s="58">
        <f t="shared" si="40"/>
        <v>1.276611961475246E-2</v>
      </c>
      <c r="J443" s="58">
        <f t="shared" si="41"/>
        <v>1.276611961475246E-2</v>
      </c>
      <c r="K443" s="58">
        <f t="shared" si="42"/>
        <v>5.5228003461167373E-3</v>
      </c>
      <c r="L443" s="58">
        <f t="shared" si="43"/>
        <v>5.5228003461167373E-3</v>
      </c>
      <c r="M443" s="17">
        <f t="shared" si="44"/>
        <v>1</v>
      </c>
      <c r="N443" s="17">
        <f t="shared" si="45"/>
        <v>1422</v>
      </c>
      <c r="O443" s="59"/>
    </row>
    <row r="444" spans="1:15" ht="13.5" thickBot="1">
      <c r="A444" s="12" t="s">
        <v>171</v>
      </c>
      <c r="B444" s="10">
        <v>9</v>
      </c>
      <c r="C444" s="15">
        <v>35091.0859375</v>
      </c>
      <c r="D444" s="15">
        <v>266.3</v>
      </c>
      <c r="E444" s="15">
        <v>253.1</v>
      </c>
      <c r="F444" s="15">
        <v>213.592555442237</v>
      </c>
      <c r="G444" s="15">
        <v>215.86641091398101</v>
      </c>
      <c r="H444" s="15">
        <v>2.273855471743</v>
      </c>
      <c r="I444" s="58">
        <f t="shared" si="40"/>
        <v>3.5466658991574543E-2</v>
      </c>
      <c r="J444" s="58">
        <f t="shared" si="41"/>
        <v>3.7065713472407183E-2</v>
      </c>
      <c r="K444" s="58">
        <f t="shared" si="42"/>
        <v>2.6183958569633601E-2</v>
      </c>
      <c r="L444" s="58">
        <f t="shared" si="43"/>
        <v>2.7783013050466241E-2</v>
      </c>
      <c r="M444" s="17">
        <f t="shared" si="44"/>
        <v>1</v>
      </c>
      <c r="N444" s="17">
        <f t="shared" si="45"/>
        <v>1422</v>
      </c>
      <c r="O444" s="59"/>
    </row>
    <row r="445" spans="1:15" ht="13.5" thickBot="1">
      <c r="A445" s="12" t="s">
        <v>171</v>
      </c>
      <c r="B445" s="10">
        <v>10</v>
      </c>
      <c r="C445" s="15">
        <v>35596.21484375</v>
      </c>
      <c r="D445" s="15">
        <v>537.1</v>
      </c>
      <c r="E445" s="15">
        <v>531.6</v>
      </c>
      <c r="F445" s="15">
        <v>536.96328839288799</v>
      </c>
      <c r="G445" s="15">
        <v>541.92132610519695</v>
      </c>
      <c r="H445" s="15">
        <v>4.9580377123090003</v>
      </c>
      <c r="I445" s="58">
        <f t="shared" si="40"/>
        <v>3.3905246871989672E-3</v>
      </c>
      <c r="J445" s="58">
        <f t="shared" si="41"/>
        <v>9.6140370683567904E-5</v>
      </c>
      <c r="K445" s="58">
        <f t="shared" si="42"/>
        <v>7.2583165296743538E-3</v>
      </c>
      <c r="L445" s="58">
        <f t="shared" si="43"/>
        <v>3.7716514717918187E-3</v>
      </c>
      <c r="M445" s="17">
        <f t="shared" si="44"/>
        <v>1</v>
      </c>
      <c r="N445" s="17">
        <f t="shared" si="45"/>
        <v>1422</v>
      </c>
      <c r="O445" s="59"/>
    </row>
    <row r="446" spans="1:15" ht="13.5" thickBot="1">
      <c r="A446" s="12" t="s">
        <v>171</v>
      </c>
      <c r="B446" s="10">
        <v>11</v>
      </c>
      <c r="C446" s="15">
        <v>36166.63671875</v>
      </c>
      <c r="D446" s="15">
        <v>677.1</v>
      </c>
      <c r="E446" s="15">
        <v>659.5</v>
      </c>
      <c r="F446" s="15">
        <v>901.35520564542503</v>
      </c>
      <c r="G446" s="15">
        <v>948.63800645589902</v>
      </c>
      <c r="H446" s="15">
        <v>47.282800810472999</v>
      </c>
      <c r="I446" s="58">
        <f t="shared" si="40"/>
        <v>0.19095499750766456</v>
      </c>
      <c r="J446" s="58">
        <f t="shared" si="41"/>
        <v>0.15770408273236639</v>
      </c>
      <c r="K446" s="58">
        <f t="shared" si="42"/>
        <v>0.2033319314035858</v>
      </c>
      <c r="L446" s="58">
        <f t="shared" si="43"/>
        <v>0.17008101662828765</v>
      </c>
      <c r="M446" s="17">
        <f t="shared" si="44"/>
        <v>1</v>
      </c>
      <c r="N446" s="17">
        <f t="shared" si="45"/>
        <v>1422</v>
      </c>
      <c r="O446" s="59"/>
    </row>
    <row r="447" spans="1:15" ht="13.5" thickBot="1">
      <c r="A447" s="12" t="s">
        <v>171</v>
      </c>
      <c r="B447" s="10">
        <v>12</v>
      </c>
      <c r="C447" s="15">
        <v>36538.9921875</v>
      </c>
      <c r="D447" s="15">
        <v>785.6</v>
      </c>
      <c r="E447" s="15">
        <v>772.9</v>
      </c>
      <c r="F447" s="15">
        <v>980.20425008263203</v>
      </c>
      <c r="G447" s="15">
        <v>1080.99291267183</v>
      </c>
      <c r="H447" s="15">
        <v>100.78866258919901</v>
      </c>
      <c r="I447" s="58">
        <f t="shared" si="40"/>
        <v>0.20773059962857243</v>
      </c>
      <c r="J447" s="58">
        <f t="shared" si="41"/>
        <v>0.13685249654193532</v>
      </c>
      <c r="K447" s="58">
        <f t="shared" si="42"/>
        <v>0.21666168261028837</v>
      </c>
      <c r="L447" s="58">
        <f t="shared" si="43"/>
        <v>0.14578357952365123</v>
      </c>
      <c r="M447" s="17">
        <f t="shared" si="44"/>
        <v>1</v>
      </c>
      <c r="N447" s="17">
        <f t="shared" si="45"/>
        <v>1422</v>
      </c>
      <c r="O447" s="59"/>
    </row>
    <row r="448" spans="1:15" ht="13.5" thickBot="1">
      <c r="A448" s="12" t="s">
        <v>171</v>
      </c>
      <c r="B448" s="10">
        <v>13</v>
      </c>
      <c r="C448" s="15">
        <v>36897.84375</v>
      </c>
      <c r="D448" s="15">
        <v>861</v>
      </c>
      <c r="E448" s="15">
        <v>847.9</v>
      </c>
      <c r="F448" s="15">
        <v>999.45471650545096</v>
      </c>
      <c r="G448" s="15">
        <v>1123.4188960382701</v>
      </c>
      <c r="H448" s="15">
        <v>123.964179532816</v>
      </c>
      <c r="I448" s="58">
        <f t="shared" si="40"/>
        <v>0.1845421209833123</v>
      </c>
      <c r="J448" s="58">
        <f t="shared" si="41"/>
        <v>9.7366186009459191E-2</v>
      </c>
      <c r="K448" s="58">
        <f t="shared" si="42"/>
        <v>0.19375449791720822</v>
      </c>
      <c r="L448" s="58">
        <f t="shared" si="43"/>
        <v>0.10657856294335512</v>
      </c>
      <c r="M448" s="17">
        <f t="shared" si="44"/>
        <v>1</v>
      </c>
      <c r="N448" s="17">
        <f t="shared" si="45"/>
        <v>1422</v>
      </c>
      <c r="O448" s="59"/>
    </row>
    <row r="449" spans="1:15" ht="13.5" thickBot="1">
      <c r="A449" s="12" t="s">
        <v>171</v>
      </c>
      <c r="B449" s="10">
        <v>14</v>
      </c>
      <c r="C449" s="15">
        <v>37599.30078125</v>
      </c>
      <c r="D449" s="15">
        <v>892.1</v>
      </c>
      <c r="E449" s="15">
        <v>871.8</v>
      </c>
      <c r="F449" s="15">
        <v>1009.702667101</v>
      </c>
      <c r="G449" s="15">
        <v>1152.10837560866</v>
      </c>
      <c r="H449" s="15">
        <v>142.40570850765499</v>
      </c>
      <c r="I449" s="58">
        <f t="shared" si="40"/>
        <v>0.18284695893717301</v>
      </c>
      <c r="J449" s="58">
        <f t="shared" si="41"/>
        <v>8.2702297539381117E-2</v>
      </c>
      <c r="K449" s="58">
        <f t="shared" si="42"/>
        <v>0.19712262701030947</v>
      </c>
      <c r="L449" s="58">
        <f t="shared" si="43"/>
        <v>9.6977965612517592E-2</v>
      </c>
      <c r="M449" s="17">
        <f t="shared" si="44"/>
        <v>1</v>
      </c>
      <c r="N449" s="17">
        <f t="shared" si="45"/>
        <v>1422</v>
      </c>
      <c r="O449" s="59"/>
    </row>
    <row r="450" spans="1:15" ht="13.5" thickBot="1">
      <c r="A450" s="12" t="s">
        <v>171</v>
      </c>
      <c r="B450" s="10">
        <v>15</v>
      </c>
      <c r="C450" s="15">
        <v>38333.6328125</v>
      </c>
      <c r="D450" s="15">
        <v>984.9</v>
      </c>
      <c r="E450" s="15">
        <v>963.4</v>
      </c>
      <c r="F450" s="15">
        <v>979.39231317868598</v>
      </c>
      <c r="G450" s="15">
        <v>1142.6613248210499</v>
      </c>
      <c r="H450" s="15">
        <v>163.26901164236199</v>
      </c>
      <c r="I450" s="58">
        <f t="shared" si="40"/>
        <v>0.11094326640017575</v>
      </c>
      <c r="J450" s="58">
        <f t="shared" si="41"/>
        <v>3.8731974833431759E-3</v>
      </c>
      <c r="K450" s="58">
        <f t="shared" si="42"/>
        <v>0.12606281632985228</v>
      </c>
      <c r="L450" s="58">
        <f t="shared" si="43"/>
        <v>1.1246352446333336E-2</v>
      </c>
      <c r="M450" s="17">
        <f t="shared" si="44"/>
        <v>1</v>
      </c>
      <c r="N450" s="17">
        <f t="shared" si="45"/>
        <v>1422</v>
      </c>
      <c r="O450" s="59"/>
    </row>
    <row r="451" spans="1:15" ht="13.5" thickBot="1">
      <c r="A451" s="12" t="s">
        <v>171</v>
      </c>
      <c r="B451" s="10">
        <v>16</v>
      </c>
      <c r="C451" s="15">
        <v>38961.5390625</v>
      </c>
      <c r="D451" s="15">
        <v>967.9</v>
      </c>
      <c r="E451" s="15">
        <v>940.9</v>
      </c>
      <c r="F451" s="15">
        <v>949.35776125408802</v>
      </c>
      <c r="G451" s="15">
        <v>1087.8139599577601</v>
      </c>
      <c r="H451" s="15">
        <v>138.45619870367099</v>
      </c>
      <c r="I451" s="58">
        <f t="shared" si="40"/>
        <v>8.4327679295189931E-2</v>
      </c>
      <c r="J451" s="58">
        <f t="shared" si="41"/>
        <v>1.3039549047758059E-2</v>
      </c>
      <c r="K451" s="58">
        <f t="shared" si="42"/>
        <v>0.10331502106734183</v>
      </c>
      <c r="L451" s="58">
        <f t="shared" si="43"/>
        <v>5.9477927243938404E-3</v>
      </c>
      <c r="M451" s="17">
        <f t="shared" si="44"/>
        <v>1</v>
      </c>
      <c r="N451" s="17">
        <f t="shared" si="45"/>
        <v>1422</v>
      </c>
      <c r="O451" s="59"/>
    </row>
    <row r="452" spans="1:15" ht="13.5" thickBot="1">
      <c r="A452" s="12" t="s">
        <v>171</v>
      </c>
      <c r="B452" s="10">
        <v>17</v>
      </c>
      <c r="C452" s="15">
        <v>39663.09765625</v>
      </c>
      <c r="D452" s="15">
        <v>889.2</v>
      </c>
      <c r="E452" s="15">
        <v>858.6</v>
      </c>
      <c r="F452" s="15">
        <v>902.620585146812</v>
      </c>
      <c r="G452" s="15">
        <v>1046.65234306812</v>
      </c>
      <c r="H452" s="15">
        <v>144.031757921311</v>
      </c>
      <c r="I452" s="58">
        <f t="shared" si="40"/>
        <v>0.11072597965409278</v>
      </c>
      <c r="J452" s="58">
        <f t="shared" si="41"/>
        <v>9.4378235912882975E-3</v>
      </c>
      <c r="K452" s="58">
        <f t="shared" si="42"/>
        <v>0.13224496699586497</v>
      </c>
      <c r="L452" s="58">
        <f t="shared" si="43"/>
        <v>3.0956810933060467E-2</v>
      </c>
      <c r="M452" s="17">
        <f t="shared" si="44"/>
        <v>1</v>
      </c>
      <c r="N452" s="17">
        <f t="shared" si="45"/>
        <v>1422</v>
      </c>
      <c r="O452" s="59"/>
    </row>
    <row r="453" spans="1:15" ht="13.5" thickBot="1">
      <c r="A453" s="12" t="s">
        <v>171</v>
      </c>
      <c r="B453" s="10">
        <v>18</v>
      </c>
      <c r="C453" s="15">
        <v>39836.91015625</v>
      </c>
      <c r="D453" s="15">
        <v>789.3</v>
      </c>
      <c r="E453" s="15">
        <v>761.7</v>
      </c>
      <c r="F453" s="15">
        <v>993.85061891871203</v>
      </c>
      <c r="G453" s="15">
        <v>1162.7807609910401</v>
      </c>
      <c r="H453" s="15">
        <v>168.93014207233199</v>
      </c>
      <c r="I453" s="58">
        <f t="shared" ref="I453:I516" si="46">ABS(D453-G453)/N453</f>
        <v>0.2626446983059354</v>
      </c>
      <c r="J453" s="58">
        <f t="shared" ref="J453:J516" si="47">ABS(D453-F453)/N453</f>
        <v>0.14384713004128838</v>
      </c>
      <c r="K453" s="58">
        <f t="shared" ref="K453:K516" si="48">ABS(E453-G453)/N453</f>
        <v>0.28205398100635726</v>
      </c>
      <c r="L453" s="58">
        <f t="shared" ref="L453:L516" si="49">ABS(E453-F453)/N453</f>
        <v>0.16325641274171027</v>
      </c>
      <c r="M453" s="17">
        <f t="shared" ref="M453:M516" si="50">IF(F453&gt;5,1,0)</f>
        <v>1</v>
      </c>
      <c r="N453" s="17">
        <f t="shared" ref="N453:N516" si="51">INDEX($Q$43:$Q$72,MATCH(A453,$P$43:$P$72,0))</f>
        <v>1422</v>
      </c>
      <c r="O453" s="59"/>
    </row>
    <row r="454" spans="1:15" ht="13.5" thickBot="1">
      <c r="A454" s="12" t="s">
        <v>171</v>
      </c>
      <c r="B454" s="10">
        <v>19</v>
      </c>
      <c r="C454" s="15">
        <v>39356.89453125</v>
      </c>
      <c r="D454" s="15">
        <v>565</v>
      </c>
      <c r="E454" s="15">
        <v>542.70000000000005</v>
      </c>
      <c r="F454" s="15">
        <v>799.87836656203694</v>
      </c>
      <c r="G454" s="15">
        <v>919.49595091594597</v>
      </c>
      <c r="H454" s="15">
        <v>119.617584353909</v>
      </c>
      <c r="I454" s="58">
        <f t="shared" si="46"/>
        <v>0.24929391766240927</v>
      </c>
      <c r="J454" s="58">
        <f t="shared" si="47"/>
        <v>0.16517466002956185</v>
      </c>
      <c r="K454" s="58">
        <f t="shared" si="48"/>
        <v>0.26497605549644582</v>
      </c>
      <c r="L454" s="58">
        <f t="shared" si="49"/>
        <v>0.18085679786359837</v>
      </c>
      <c r="M454" s="17">
        <f t="shared" si="50"/>
        <v>1</v>
      </c>
      <c r="N454" s="17">
        <f t="shared" si="51"/>
        <v>1422</v>
      </c>
      <c r="O454" s="59"/>
    </row>
    <row r="455" spans="1:15" ht="13.5" thickBot="1">
      <c r="A455" s="12" t="s">
        <v>171</v>
      </c>
      <c r="B455" s="10">
        <v>20</v>
      </c>
      <c r="C455" s="15">
        <v>38534.6796875</v>
      </c>
      <c r="D455" s="15">
        <v>130.30000000000001</v>
      </c>
      <c r="E455" s="15">
        <v>123.1</v>
      </c>
      <c r="F455" s="15">
        <v>209.97335820995099</v>
      </c>
      <c r="G455" s="15">
        <v>212.687896846017</v>
      </c>
      <c r="H455" s="15">
        <v>2.714538636066</v>
      </c>
      <c r="I455" s="58">
        <f t="shared" si="46"/>
        <v>5.793804278904148E-2</v>
      </c>
      <c r="J455" s="58">
        <f t="shared" si="47"/>
        <v>5.6029084535830505E-2</v>
      </c>
      <c r="K455" s="58">
        <f t="shared" si="48"/>
        <v>6.3001333928282E-2</v>
      </c>
      <c r="L455" s="58">
        <f t="shared" si="49"/>
        <v>6.1092375675071024E-2</v>
      </c>
      <c r="M455" s="17">
        <f t="shared" si="50"/>
        <v>1</v>
      </c>
      <c r="N455" s="17">
        <f t="shared" si="51"/>
        <v>1422</v>
      </c>
      <c r="O455" s="59"/>
    </row>
    <row r="456" spans="1:15" ht="13.5" thickBot="1">
      <c r="A456" s="12" t="s">
        <v>171</v>
      </c>
      <c r="B456" s="10">
        <v>21</v>
      </c>
      <c r="C456" s="15">
        <v>39056.046875</v>
      </c>
      <c r="D456" s="15">
        <v>8</v>
      </c>
      <c r="E456" s="15">
        <v>6.5</v>
      </c>
      <c r="F456" s="15">
        <v>5.0992972884840002</v>
      </c>
      <c r="G456" s="15">
        <v>5.0992972884840002</v>
      </c>
      <c r="H456" s="15">
        <v>0</v>
      </c>
      <c r="I456" s="58">
        <f t="shared" si="46"/>
        <v>2.0398753245541488E-3</v>
      </c>
      <c r="J456" s="58">
        <f t="shared" si="47"/>
        <v>2.0398753245541488E-3</v>
      </c>
      <c r="K456" s="58">
        <f t="shared" si="48"/>
        <v>9.8502300387904337E-4</v>
      </c>
      <c r="L456" s="58">
        <f t="shared" si="49"/>
        <v>9.8502300387904337E-4</v>
      </c>
      <c r="M456" s="17">
        <f t="shared" si="50"/>
        <v>1</v>
      </c>
      <c r="N456" s="17">
        <f t="shared" si="51"/>
        <v>1422</v>
      </c>
      <c r="O456" s="59"/>
    </row>
    <row r="457" spans="1:15" ht="13.5" thickBot="1">
      <c r="A457" s="12" t="s">
        <v>171</v>
      </c>
      <c r="B457" s="10">
        <v>22</v>
      </c>
      <c r="C457" s="15">
        <v>37958.82421875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58">
        <f t="shared" si="46"/>
        <v>0</v>
      </c>
      <c r="J457" s="58">
        <f t="shared" si="47"/>
        <v>0</v>
      </c>
      <c r="K457" s="58">
        <f t="shared" si="48"/>
        <v>0</v>
      </c>
      <c r="L457" s="58">
        <f t="shared" si="49"/>
        <v>0</v>
      </c>
      <c r="M457" s="17">
        <f t="shared" si="50"/>
        <v>0</v>
      </c>
      <c r="N457" s="17">
        <f t="shared" si="51"/>
        <v>1422</v>
      </c>
      <c r="O457" s="59"/>
    </row>
    <row r="458" spans="1:15" ht="13.5" thickBot="1">
      <c r="A458" s="12" t="s">
        <v>171</v>
      </c>
      <c r="B458" s="10">
        <v>23</v>
      </c>
      <c r="C458" s="15">
        <v>35228.61328125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58">
        <f t="shared" si="46"/>
        <v>0</v>
      </c>
      <c r="J458" s="58">
        <f t="shared" si="47"/>
        <v>0</v>
      </c>
      <c r="K458" s="58">
        <f t="shared" si="48"/>
        <v>0</v>
      </c>
      <c r="L458" s="58">
        <f t="shared" si="49"/>
        <v>0</v>
      </c>
      <c r="M458" s="17">
        <f t="shared" si="50"/>
        <v>0</v>
      </c>
      <c r="N458" s="17">
        <f t="shared" si="51"/>
        <v>1422</v>
      </c>
      <c r="O458" s="59"/>
    </row>
    <row r="459" spans="1:15" ht="13.5" thickBot="1">
      <c r="A459" s="12" t="s">
        <v>171</v>
      </c>
      <c r="B459" s="10">
        <v>24</v>
      </c>
      <c r="C459" s="15">
        <v>32250.736328125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58">
        <f t="shared" si="46"/>
        <v>0</v>
      </c>
      <c r="J459" s="58">
        <f t="shared" si="47"/>
        <v>0</v>
      </c>
      <c r="K459" s="58">
        <f t="shared" si="48"/>
        <v>0</v>
      </c>
      <c r="L459" s="58">
        <f t="shared" si="49"/>
        <v>0</v>
      </c>
      <c r="M459" s="17">
        <f t="shared" si="50"/>
        <v>0</v>
      </c>
      <c r="N459" s="17">
        <f t="shared" si="51"/>
        <v>1422</v>
      </c>
      <c r="O459" s="59"/>
    </row>
    <row r="460" spans="1:15" ht="13.5" thickBot="1">
      <c r="A460" s="12" t="s">
        <v>172</v>
      </c>
      <c r="B460" s="10">
        <v>1</v>
      </c>
      <c r="C460" s="15">
        <v>29990.228515625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58">
        <f t="shared" si="46"/>
        <v>0</v>
      </c>
      <c r="J460" s="58">
        <f t="shared" si="47"/>
        <v>0</v>
      </c>
      <c r="K460" s="58">
        <f t="shared" si="48"/>
        <v>0</v>
      </c>
      <c r="L460" s="58">
        <f t="shared" si="49"/>
        <v>0</v>
      </c>
      <c r="M460" s="17">
        <f t="shared" si="50"/>
        <v>0</v>
      </c>
      <c r="N460" s="17">
        <f t="shared" si="51"/>
        <v>1422</v>
      </c>
      <c r="O460" s="59"/>
    </row>
    <row r="461" spans="1:15" ht="13.5" thickBot="1">
      <c r="A461" s="12" t="s">
        <v>172</v>
      </c>
      <c r="B461" s="10">
        <v>2</v>
      </c>
      <c r="C461" s="15">
        <v>28807.34765625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58">
        <f t="shared" si="46"/>
        <v>0</v>
      </c>
      <c r="J461" s="58">
        <f t="shared" si="47"/>
        <v>0</v>
      </c>
      <c r="K461" s="58">
        <f t="shared" si="48"/>
        <v>0</v>
      </c>
      <c r="L461" s="58">
        <f t="shared" si="49"/>
        <v>0</v>
      </c>
      <c r="M461" s="17">
        <f t="shared" si="50"/>
        <v>0</v>
      </c>
      <c r="N461" s="17">
        <f t="shared" si="51"/>
        <v>1422</v>
      </c>
      <c r="O461" s="59"/>
    </row>
    <row r="462" spans="1:15" ht="13.5" thickBot="1">
      <c r="A462" s="12" t="s">
        <v>172</v>
      </c>
      <c r="B462" s="10">
        <v>3</v>
      </c>
      <c r="C462" s="15">
        <v>28147.27734375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58">
        <f t="shared" si="46"/>
        <v>0</v>
      </c>
      <c r="J462" s="58">
        <f t="shared" si="47"/>
        <v>0</v>
      </c>
      <c r="K462" s="58">
        <f t="shared" si="48"/>
        <v>0</v>
      </c>
      <c r="L462" s="58">
        <f t="shared" si="49"/>
        <v>0</v>
      </c>
      <c r="M462" s="17">
        <f t="shared" si="50"/>
        <v>0</v>
      </c>
      <c r="N462" s="17">
        <f t="shared" si="51"/>
        <v>1422</v>
      </c>
      <c r="O462" s="59"/>
    </row>
    <row r="463" spans="1:15" ht="13.5" thickBot="1">
      <c r="A463" s="12" t="s">
        <v>172</v>
      </c>
      <c r="B463" s="10">
        <v>4</v>
      </c>
      <c r="C463" s="15">
        <v>27933.982421875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58">
        <f t="shared" si="46"/>
        <v>0</v>
      </c>
      <c r="J463" s="58">
        <f t="shared" si="47"/>
        <v>0</v>
      </c>
      <c r="K463" s="58">
        <f t="shared" si="48"/>
        <v>0</v>
      </c>
      <c r="L463" s="58">
        <f t="shared" si="49"/>
        <v>0</v>
      </c>
      <c r="M463" s="17">
        <f t="shared" si="50"/>
        <v>0</v>
      </c>
      <c r="N463" s="17">
        <f t="shared" si="51"/>
        <v>1422</v>
      </c>
      <c r="O463" s="59"/>
    </row>
    <row r="464" spans="1:15" ht="13.5" thickBot="1">
      <c r="A464" s="12" t="s">
        <v>172</v>
      </c>
      <c r="B464" s="10">
        <v>5</v>
      </c>
      <c r="C464" s="15">
        <v>28426.5625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58">
        <f t="shared" si="46"/>
        <v>0</v>
      </c>
      <c r="J464" s="58">
        <f t="shared" si="47"/>
        <v>0</v>
      </c>
      <c r="K464" s="58">
        <f t="shared" si="48"/>
        <v>0</v>
      </c>
      <c r="L464" s="58">
        <f t="shared" si="49"/>
        <v>0</v>
      </c>
      <c r="M464" s="17">
        <f t="shared" si="50"/>
        <v>0</v>
      </c>
      <c r="N464" s="17">
        <f t="shared" si="51"/>
        <v>1422</v>
      </c>
      <c r="O464" s="59"/>
    </row>
    <row r="465" spans="1:15" ht="13.5" thickBot="1">
      <c r="A465" s="12" t="s">
        <v>172</v>
      </c>
      <c r="B465" s="10">
        <v>6</v>
      </c>
      <c r="C465" s="15">
        <v>30300.498046875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58">
        <f t="shared" si="46"/>
        <v>0</v>
      </c>
      <c r="J465" s="58">
        <f t="shared" si="47"/>
        <v>0</v>
      </c>
      <c r="K465" s="58">
        <f t="shared" si="48"/>
        <v>0</v>
      </c>
      <c r="L465" s="58">
        <f t="shared" si="49"/>
        <v>0</v>
      </c>
      <c r="M465" s="17">
        <f t="shared" si="50"/>
        <v>0</v>
      </c>
      <c r="N465" s="17">
        <f t="shared" si="51"/>
        <v>1422</v>
      </c>
      <c r="O465" s="59"/>
    </row>
    <row r="466" spans="1:15" ht="13.5" thickBot="1">
      <c r="A466" s="12" t="s">
        <v>172</v>
      </c>
      <c r="B466" s="10">
        <v>7</v>
      </c>
      <c r="C466" s="15">
        <v>33672.44140625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58">
        <f t="shared" si="46"/>
        <v>0</v>
      </c>
      <c r="J466" s="58">
        <f t="shared" si="47"/>
        <v>0</v>
      </c>
      <c r="K466" s="58">
        <f t="shared" si="48"/>
        <v>0</v>
      </c>
      <c r="L466" s="58">
        <f t="shared" si="49"/>
        <v>0</v>
      </c>
      <c r="M466" s="17">
        <f t="shared" si="50"/>
        <v>0</v>
      </c>
      <c r="N466" s="17">
        <f t="shared" si="51"/>
        <v>1422</v>
      </c>
      <c r="O466" s="59"/>
    </row>
    <row r="467" spans="1:15" ht="13.5" thickBot="1">
      <c r="A467" s="12" t="s">
        <v>172</v>
      </c>
      <c r="B467" s="10">
        <v>8</v>
      </c>
      <c r="C467" s="15">
        <v>34918.92578125</v>
      </c>
      <c r="D467" s="15">
        <v>49.4</v>
      </c>
      <c r="E467" s="15">
        <v>45.4</v>
      </c>
      <c r="F467" s="15">
        <v>35.628710198344002</v>
      </c>
      <c r="G467" s="15">
        <v>35.637709923551</v>
      </c>
      <c r="H467" s="15">
        <v>8.9997252070000006E-3</v>
      </c>
      <c r="I467" s="58">
        <f t="shared" si="46"/>
        <v>9.6781224166308001E-3</v>
      </c>
      <c r="J467" s="58">
        <f t="shared" si="47"/>
        <v>9.684451337310827E-3</v>
      </c>
      <c r="K467" s="58">
        <f t="shared" si="48"/>
        <v>6.8651828948305196E-3</v>
      </c>
      <c r="L467" s="58">
        <f t="shared" si="49"/>
        <v>6.8715118155105457E-3</v>
      </c>
      <c r="M467" s="17">
        <f t="shared" si="50"/>
        <v>1</v>
      </c>
      <c r="N467" s="17">
        <f t="shared" si="51"/>
        <v>1422</v>
      </c>
      <c r="O467" s="59"/>
    </row>
    <row r="468" spans="1:15" ht="13.5" thickBot="1">
      <c r="A468" s="12" t="s">
        <v>172</v>
      </c>
      <c r="B468" s="10">
        <v>9</v>
      </c>
      <c r="C468" s="15">
        <v>35207.05078125</v>
      </c>
      <c r="D468" s="15">
        <v>381.1</v>
      </c>
      <c r="E468" s="15">
        <v>377.8</v>
      </c>
      <c r="F468" s="15">
        <v>370.01248613067003</v>
      </c>
      <c r="G468" s="15">
        <v>399.14866520816202</v>
      </c>
      <c r="H468" s="15">
        <v>29.136179077491999</v>
      </c>
      <c r="I468" s="58">
        <f t="shared" si="46"/>
        <v>1.2692450919945142E-2</v>
      </c>
      <c r="J468" s="58">
        <f t="shared" si="47"/>
        <v>7.797126490386776E-3</v>
      </c>
      <c r="K468" s="58">
        <f t="shared" si="48"/>
        <v>1.5013126025430382E-2</v>
      </c>
      <c r="L468" s="58">
        <f t="shared" si="49"/>
        <v>5.4764513849015362E-3</v>
      </c>
      <c r="M468" s="17">
        <f t="shared" si="50"/>
        <v>1</v>
      </c>
      <c r="N468" s="17">
        <f t="shared" si="51"/>
        <v>1422</v>
      </c>
      <c r="O468" s="59"/>
    </row>
    <row r="469" spans="1:15" ht="13.5" thickBot="1">
      <c r="A469" s="12" t="s">
        <v>172</v>
      </c>
      <c r="B469" s="10">
        <v>10</v>
      </c>
      <c r="C469" s="15">
        <v>35704.90625</v>
      </c>
      <c r="D469" s="15">
        <v>758</v>
      </c>
      <c r="E469" s="15">
        <v>749.2</v>
      </c>
      <c r="F469" s="15">
        <v>472.377660404626</v>
      </c>
      <c r="G469" s="15">
        <v>727.84246932905603</v>
      </c>
      <c r="H469" s="15">
        <v>255.46480892443</v>
      </c>
      <c r="I469" s="58">
        <f t="shared" si="46"/>
        <v>2.1207827476050611E-2</v>
      </c>
      <c r="J469" s="58">
        <f t="shared" si="47"/>
        <v>0.20085959183922222</v>
      </c>
      <c r="K469" s="58">
        <f t="shared" si="48"/>
        <v>1.5019360528090026E-2</v>
      </c>
      <c r="L469" s="58">
        <f t="shared" si="49"/>
        <v>0.19467112489126165</v>
      </c>
      <c r="M469" s="17">
        <f t="shared" si="50"/>
        <v>1</v>
      </c>
      <c r="N469" s="17">
        <f t="shared" si="51"/>
        <v>1422</v>
      </c>
      <c r="O469" s="59"/>
    </row>
    <row r="470" spans="1:15" ht="13.5" thickBot="1">
      <c r="A470" s="12" t="s">
        <v>172</v>
      </c>
      <c r="B470" s="10">
        <v>11</v>
      </c>
      <c r="C470" s="15">
        <v>36150.83984375</v>
      </c>
      <c r="D470" s="15">
        <v>834.1</v>
      </c>
      <c r="E470" s="15">
        <v>826.1</v>
      </c>
      <c r="F470" s="15">
        <v>475.95732147181201</v>
      </c>
      <c r="G470" s="15">
        <v>792.77154214605696</v>
      </c>
      <c r="H470" s="15">
        <v>316.81422067424398</v>
      </c>
      <c r="I470" s="58">
        <f t="shared" si="46"/>
        <v>2.9063613118103421E-2</v>
      </c>
      <c r="J470" s="58">
        <f t="shared" si="47"/>
        <v>0.25185842371883826</v>
      </c>
      <c r="K470" s="58">
        <f t="shared" si="48"/>
        <v>2.3437734074502857E-2</v>
      </c>
      <c r="L470" s="58">
        <f t="shared" si="49"/>
        <v>0.2462325446752377</v>
      </c>
      <c r="M470" s="17">
        <f t="shared" si="50"/>
        <v>1</v>
      </c>
      <c r="N470" s="17">
        <f t="shared" si="51"/>
        <v>1422</v>
      </c>
      <c r="O470" s="59"/>
    </row>
    <row r="471" spans="1:15" ht="13.5" thickBot="1">
      <c r="A471" s="12" t="s">
        <v>172</v>
      </c>
      <c r="B471" s="10">
        <v>12</v>
      </c>
      <c r="C471" s="15">
        <v>36177.23828125</v>
      </c>
      <c r="D471" s="15">
        <v>932.1</v>
      </c>
      <c r="E471" s="15">
        <v>924.2</v>
      </c>
      <c r="F471" s="15">
        <v>533.26900834706998</v>
      </c>
      <c r="G471" s="15">
        <v>906.02669585458102</v>
      </c>
      <c r="H471" s="15">
        <v>372.75768750751098</v>
      </c>
      <c r="I471" s="58">
        <f t="shared" si="46"/>
        <v>1.8335656923642054E-2</v>
      </c>
      <c r="J471" s="58">
        <f t="shared" si="47"/>
        <v>0.28047186473483127</v>
      </c>
      <c r="K471" s="58">
        <f t="shared" si="48"/>
        <v>1.2780101368086515E-2</v>
      </c>
      <c r="L471" s="58">
        <f t="shared" si="49"/>
        <v>0.27491630917927573</v>
      </c>
      <c r="M471" s="17">
        <f t="shared" si="50"/>
        <v>1</v>
      </c>
      <c r="N471" s="17">
        <f t="shared" si="51"/>
        <v>1422</v>
      </c>
      <c r="O471" s="59"/>
    </row>
    <row r="472" spans="1:15" ht="13.5" thickBot="1">
      <c r="A472" s="12" t="s">
        <v>172</v>
      </c>
      <c r="B472" s="10">
        <v>13</v>
      </c>
      <c r="C472" s="15">
        <v>36121.76953125</v>
      </c>
      <c r="D472" s="15">
        <v>1027.9000000000001</v>
      </c>
      <c r="E472" s="15">
        <v>1019.8</v>
      </c>
      <c r="F472" s="15">
        <v>553.80034137535404</v>
      </c>
      <c r="G472" s="15">
        <v>1015.78283418183</v>
      </c>
      <c r="H472" s="15">
        <v>461.98249280648099</v>
      </c>
      <c r="I472" s="58">
        <f t="shared" si="46"/>
        <v>8.5212136555345049E-3</v>
      </c>
      <c r="J472" s="58">
        <f t="shared" si="47"/>
        <v>0.33340341675432211</v>
      </c>
      <c r="K472" s="58">
        <f t="shared" si="48"/>
        <v>2.8250111238888385E-3</v>
      </c>
      <c r="L472" s="58">
        <f t="shared" si="49"/>
        <v>0.32770721422267646</v>
      </c>
      <c r="M472" s="17">
        <f t="shared" si="50"/>
        <v>1</v>
      </c>
      <c r="N472" s="17">
        <f t="shared" si="51"/>
        <v>1422</v>
      </c>
      <c r="O472" s="59"/>
    </row>
    <row r="473" spans="1:15" ht="13.5" thickBot="1">
      <c r="A473" s="12" t="s">
        <v>172</v>
      </c>
      <c r="B473" s="10">
        <v>14</v>
      </c>
      <c r="C473" s="15">
        <v>36235.01953125</v>
      </c>
      <c r="D473" s="15">
        <v>1060.5</v>
      </c>
      <c r="E473" s="15">
        <v>1052.5</v>
      </c>
      <c r="F473" s="15">
        <v>544.70042775086301</v>
      </c>
      <c r="G473" s="15">
        <v>965.34009049751603</v>
      </c>
      <c r="H473" s="15">
        <v>420.63966274665398</v>
      </c>
      <c r="I473" s="58">
        <f t="shared" si="46"/>
        <v>6.6919767582618819E-2</v>
      </c>
      <c r="J473" s="58">
        <f t="shared" si="47"/>
        <v>0.36272825052681928</v>
      </c>
      <c r="K473" s="58">
        <f t="shared" si="48"/>
        <v>6.1293888539018265E-2</v>
      </c>
      <c r="L473" s="58">
        <f t="shared" si="49"/>
        <v>0.35710237148321872</v>
      </c>
      <c r="M473" s="17">
        <f t="shared" si="50"/>
        <v>1</v>
      </c>
      <c r="N473" s="17">
        <f t="shared" si="51"/>
        <v>1422</v>
      </c>
      <c r="O473" s="59"/>
    </row>
    <row r="474" spans="1:15" ht="13.5" thickBot="1">
      <c r="A474" s="12" t="s">
        <v>172</v>
      </c>
      <c r="B474" s="10">
        <v>15</v>
      </c>
      <c r="C474" s="15">
        <v>36342.69140625</v>
      </c>
      <c r="D474" s="15">
        <v>1073.7</v>
      </c>
      <c r="E474" s="15">
        <v>1065.5999999999999</v>
      </c>
      <c r="F474" s="15">
        <v>645.87274521452798</v>
      </c>
      <c r="G474" s="15">
        <v>1083.5335569853301</v>
      </c>
      <c r="H474" s="15">
        <v>437.66081177079798</v>
      </c>
      <c r="I474" s="58">
        <f t="shared" si="46"/>
        <v>6.9153002709775009E-3</v>
      </c>
      <c r="J474" s="58">
        <f t="shared" si="47"/>
        <v>0.30086304837234323</v>
      </c>
      <c r="K474" s="58">
        <f t="shared" si="48"/>
        <v>1.2611502802623166E-2</v>
      </c>
      <c r="L474" s="58">
        <f t="shared" si="49"/>
        <v>0.29516684584069758</v>
      </c>
      <c r="M474" s="17">
        <f t="shared" si="50"/>
        <v>1</v>
      </c>
      <c r="N474" s="17">
        <f t="shared" si="51"/>
        <v>1422</v>
      </c>
      <c r="O474" s="59"/>
    </row>
    <row r="475" spans="1:15" ht="13.5" thickBot="1">
      <c r="A475" s="12" t="s">
        <v>172</v>
      </c>
      <c r="B475" s="10">
        <v>16</v>
      </c>
      <c r="C475" s="15">
        <v>36385.9453125</v>
      </c>
      <c r="D475" s="15">
        <v>1043.2</v>
      </c>
      <c r="E475" s="15">
        <v>1035.4000000000001</v>
      </c>
      <c r="F475" s="15">
        <v>622.95753233730795</v>
      </c>
      <c r="G475" s="15">
        <v>1098.2847532395399</v>
      </c>
      <c r="H475" s="15">
        <v>475.32722090222802</v>
      </c>
      <c r="I475" s="58">
        <f t="shared" si="46"/>
        <v>3.8737519859029429E-2</v>
      </c>
      <c r="J475" s="58">
        <f t="shared" si="47"/>
        <v>0.2955291615068158</v>
      </c>
      <c r="K475" s="58">
        <f t="shared" si="48"/>
        <v>4.4222751926539947E-2</v>
      </c>
      <c r="L475" s="58">
        <f t="shared" si="49"/>
        <v>0.29004392943930529</v>
      </c>
      <c r="M475" s="17">
        <f t="shared" si="50"/>
        <v>1</v>
      </c>
      <c r="N475" s="17">
        <f t="shared" si="51"/>
        <v>1422</v>
      </c>
      <c r="O475" s="59"/>
    </row>
    <row r="476" spans="1:15" ht="13.5" thickBot="1">
      <c r="A476" s="12" t="s">
        <v>172</v>
      </c>
      <c r="B476" s="10">
        <v>17</v>
      </c>
      <c r="C476" s="15">
        <v>36439.8828125</v>
      </c>
      <c r="D476" s="15">
        <v>929.9</v>
      </c>
      <c r="E476" s="15">
        <v>923.6</v>
      </c>
      <c r="F476" s="15">
        <v>611.07306345695395</v>
      </c>
      <c r="G476" s="15">
        <v>1028.1384496863</v>
      </c>
      <c r="H476" s="15">
        <v>417.06538622934801</v>
      </c>
      <c r="I476" s="58">
        <f t="shared" si="46"/>
        <v>6.9084704420745421E-2</v>
      </c>
      <c r="J476" s="58">
        <f t="shared" si="47"/>
        <v>0.22421022260411114</v>
      </c>
      <c r="K476" s="58">
        <f t="shared" si="48"/>
        <v>7.3515084167580833E-2</v>
      </c>
      <c r="L476" s="58">
        <f t="shared" si="49"/>
        <v>0.21977984285727573</v>
      </c>
      <c r="M476" s="17">
        <f t="shared" si="50"/>
        <v>1</v>
      </c>
      <c r="N476" s="17">
        <f t="shared" si="51"/>
        <v>1422</v>
      </c>
      <c r="O476" s="59"/>
    </row>
    <row r="477" spans="1:15" ht="13.5" thickBot="1">
      <c r="A477" s="12" t="s">
        <v>172</v>
      </c>
      <c r="B477" s="10">
        <v>18</v>
      </c>
      <c r="C477" s="15">
        <v>36235.265625</v>
      </c>
      <c r="D477" s="15">
        <v>810.2</v>
      </c>
      <c r="E477" s="15">
        <v>804</v>
      </c>
      <c r="F477" s="15">
        <v>546.25776693283694</v>
      </c>
      <c r="G477" s="15">
        <v>911.46242126171796</v>
      </c>
      <c r="H477" s="15">
        <v>365.20465432888102</v>
      </c>
      <c r="I477" s="58">
        <f t="shared" si="46"/>
        <v>7.121126671006886E-2</v>
      </c>
      <c r="J477" s="58">
        <f t="shared" si="47"/>
        <v>0.18561338471671104</v>
      </c>
      <c r="K477" s="58">
        <f t="shared" si="48"/>
        <v>7.5571322968859322E-2</v>
      </c>
      <c r="L477" s="58">
        <f t="shared" si="49"/>
        <v>0.18125332845792058</v>
      </c>
      <c r="M477" s="17">
        <f t="shared" si="50"/>
        <v>1</v>
      </c>
      <c r="N477" s="17">
        <f t="shared" si="51"/>
        <v>1422</v>
      </c>
      <c r="O477" s="59"/>
    </row>
    <row r="478" spans="1:15" ht="13.5" thickBot="1">
      <c r="A478" s="12" t="s">
        <v>172</v>
      </c>
      <c r="B478" s="10">
        <v>19</v>
      </c>
      <c r="C478" s="15">
        <v>35669.7578125</v>
      </c>
      <c r="D478" s="15">
        <v>592.1</v>
      </c>
      <c r="E478" s="15">
        <v>586.9</v>
      </c>
      <c r="F478" s="15">
        <v>432.84435478984398</v>
      </c>
      <c r="G478" s="15">
        <v>520.85511596505796</v>
      </c>
      <c r="H478" s="15">
        <v>88.010761175213005</v>
      </c>
      <c r="I478" s="58">
        <f t="shared" si="46"/>
        <v>5.0101887506991606E-2</v>
      </c>
      <c r="J478" s="58">
        <f t="shared" si="47"/>
        <v>0.1119941246203629</v>
      </c>
      <c r="K478" s="58">
        <f t="shared" si="48"/>
        <v>4.6445066128651208E-2</v>
      </c>
      <c r="L478" s="58">
        <f t="shared" si="49"/>
        <v>0.10833730324202251</v>
      </c>
      <c r="M478" s="17">
        <f t="shared" si="50"/>
        <v>1</v>
      </c>
      <c r="N478" s="17">
        <f t="shared" si="51"/>
        <v>1422</v>
      </c>
      <c r="O478" s="59"/>
    </row>
    <row r="479" spans="1:15" ht="13.5" thickBot="1">
      <c r="A479" s="12" t="s">
        <v>172</v>
      </c>
      <c r="B479" s="10">
        <v>20</v>
      </c>
      <c r="C479" s="15">
        <v>35397.18359375</v>
      </c>
      <c r="D479" s="15">
        <v>165.4</v>
      </c>
      <c r="E479" s="15">
        <v>160</v>
      </c>
      <c r="F479" s="15">
        <v>98.894544692739004</v>
      </c>
      <c r="G479" s="15">
        <v>100.34916744572401</v>
      </c>
      <c r="H479" s="15">
        <v>1.454622752985</v>
      </c>
      <c r="I479" s="58">
        <f t="shared" si="46"/>
        <v>4.5746014454483827E-2</v>
      </c>
      <c r="J479" s="58">
        <f t="shared" si="47"/>
        <v>4.6768955912279184E-2</v>
      </c>
      <c r="K479" s="58">
        <f t="shared" si="48"/>
        <v>4.1948546100053441E-2</v>
      </c>
      <c r="L479" s="58">
        <f t="shared" si="49"/>
        <v>4.2971487557848805E-2</v>
      </c>
      <c r="M479" s="17">
        <f t="shared" si="50"/>
        <v>1</v>
      </c>
      <c r="N479" s="17">
        <f t="shared" si="51"/>
        <v>1422</v>
      </c>
      <c r="O479" s="59"/>
    </row>
    <row r="480" spans="1:15" ht="13.5" thickBot="1">
      <c r="A480" s="12" t="s">
        <v>172</v>
      </c>
      <c r="B480" s="10">
        <v>21</v>
      </c>
      <c r="C480" s="15">
        <v>36204.9375</v>
      </c>
      <c r="D480" s="15">
        <v>11.8</v>
      </c>
      <c r="E480" s="15">
        <v>9.8000000000000007</v>
      </c>
      <c r="F480" s="15">
        <v>3.8713751864499999</v>
      </c>
      <c r="G480" s="15">
        <v>3.8713751864499999</v>
      </c>
      <c r="H480" s="15">
        <v>0</v>
      </c>
      <c r="I480" s="58">
        <f t="shared" si="46"/>
        <v>5.5756855228902957E-3</v>
      </c>
      <c r="J480" s="58">
        <f t="shared" si="47"/>
        <v>5.5756855228902957E-3</v>
      </c>
      <c r="K480" s="58">
        <f t="shared" si="48"/>
        <v>4.1692157619901554E-3</v>
      </c>
      <c r="L480" s="58">
        <f t="shared" si="49"/>
        <v>4.1692157619901554E-3</v>
      </c>
      <c r="M480" s="17">
        <f t="shared" si="50"/>
        <v>0</v>
      </c>
      <c r="N480" s="17">
        <f t="shared" si="51"/>
        <v>1422</v>
      </c>
      <c r="O480" s="59"/>
    </row>
    <row r="481" spans="1:15" ht="13.5" thickBot="1">
      <c r="A481" s="12" t="s">
        <v>172</v>
      </c>
      <c r="B481" s="10">
        <v>22</v>
      </c>
      <c r="C481" s="15">
        <v>35553.83984375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58">
        <f t="shared" si="46"/>
        <v>0</v>
      </c>
      <c r="J481" s="58">
        <f t="shared" si="47"/>
        <v>0</v>
      </c>
      <c r="K481" s="58">
        <f t="shared" si="48"/>
        <v>0</v>
      </c>
      <c r="L481" s="58">
        <f t="shared" si="49"/>
        <v>0</v>
      </c>
      <c r="M481" s="17">
        <f t="shared" si="50"/>
        <v>0</v>
      </c>
      <c r="N481" s="17">
        <f t="shared" si="51"/>
        <v>1422</v>
      </c>
      <c r="O481" s="59"/>
    </row>
    <row r="482" spans="1:15" ht="13.5" thickBot="1">
      <c r="A482" s="12" t="s">
        <v>172</v>
      </c>
      <c r="B482" s="10">
        <v>23</v>
      </c>
      <c r="C482" s="15">
        <v>34048.20703125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58">
        <f t="shared" si="46"/>
        <v>0</v>
      </c>
      <c r="J482" s="58">
        <f t="shared" si="47"/>
        <v>0</v>
      </c>
      <c r="K482" s="58">
        <f t="shared" si="48"/>
        <v>0</v>
      </c>
      <c r="L482" s="58">
        <f t="shared" si="49"/>
        <v>0</v>
      </c>
      <c r="M482" s="17">
        <f t="shared" si="50"/>
        <v>0</v>
      </c>
      <c r="N482" s="17">
        <f t="shared" si="51"/>
        <v>1422</v>
      </c>
      <c r="O482" s="59"/>
    </row>
    <row r="483" spans="1:15" ht="13.5" thickBot="1">
      <c r="A483" s="12" t="s">
        <v>172</v>
      </c>
      <c r="B483" s="10">
        <v>24</v>
      </c>
      <c r="C483" s="15">
        <v>31928.3046875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58">
        <f t="shared" si="46"/>
        <v>0</v>
      </c>
      <c r="J483" s="58">
        <f t="shared" si="47"/>
        <v>0</v>
      </c>
      <c r="K483" s="58">
        <f t="shared" si="48"/>
        <v>0</v>
      </c>
      <c r="L483" s="58">
        <f t="shared" si="49"/>
        <v>0</v>
      </c>
      <c r="M483" s="17">
        <f t="shared" si="50"/>
        <v>0</v>
      </c>
      <c r="N483" s="17">
        <f t="shared" si="51"/>
        <v>1422</v>
      </c>
      <c r="O483" s="59"/>
    </row>
    <row r="484" spans="1:15" ht="13.5" thickBot="1">
      <c r="A484" s="12" t="s">
        <v>173</v>
      </c>
      <c r="B484" s="10">
        <v>1</v>
      </c>
      <c r="C484" s="15">
        <v>30089.5859375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58">
        <f t="shared" si="46"/>
        <v>0</v>
      </c>
      <c r="J484" s="58">
        <f t="shared" si="47"/>
        <v>0</v>
      </c>
      <c r="K484" s="58">
        <f t="shared" si="48"/>
        <v>0</v>
      </c>
      <c r="L484" s="58">
        <f t="shared" si="49"/>
        <v>0</v>
      </c>
      <c r="M484" s="17">
        <f t="shared" si="50"/>
        <v>0</v>
      </c>
      <c r="N484" s="17">
        <f t="shared" si="51"/>
        <v>1422</v>
      </c>
      <c r="O484" s="59"/>
    </row>
    <row r="485" spans="1:15" ht="13.5" thickBot="1">
      <c r="A485" s="12" t="s">
        <v>173</v>
      </c>
      <c r="B485" s="10">
        <v>2</v>
      </c>
      <c r="C485" s="15">
        <v>28816.22265625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58">
        <f t="shared" si="46"/>
        <v>0</v>
      </c>
      <c r="J485" s="58">
        <f t="shared" si="47"/>
        <v>0</v>
      </c>
      <c r="K485" s="58">
        <f t="shared" si="48"/>
        <v>0</v>
      </c>
      <c r="L485" s="58">
        <f t="shared" si="49"/>
        <v>0</v>
      </c>
      <c r="M485" s="17">
        <f t="shared" si="50"/>
        <v>0</v>
      </c>
      <c r="N485" s="17">
        <f t="shared" si="51"/>
        <v>1422</v>
      </c>
      <c r="O485" s="59"/>
    </row>
    <row r="486" spans="1:15" ht="13.5" thickBot="1">
      <c r="A486" s="12" t="s">
        <v>173</v>
      </c>
      <c r="B486" s="10">
        <v>3</v>
      </c>
      <c r="C486" s="15">
        <v>28216.220703125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58">
        <f t="shared" si="46"/>
        <v>0</v>
      </c>
      <c r="J486" s="58">
        <f t="shared" si="47"/>
        <v>0</v>
      </c>
      <c r="K486" s="58">
        <f t="shared" si="48"/>
        <v>0</v>
      </c>
      <c r="L486" s="58">
        <f t="shared" si="49"/>
        <v>0</v>
      </c>
      <c r="M486" s="17">
        <f t="shared" si="50"/>
        <v>0</v>
      </c>
      <c r="N486" s="17">
        <f t="shared" si="51"/>
        <v>1422</v>
      </c>
      <c r="O486" s="59"/>
    </row>
    <row r="487" spans="1:15" ht="13.5" thickBot="1">
      <c r="A487" s="12" t="s">
        <v>173</v>
      </c>
      <c r="B487" s="10">
        <v>4</v>
      </c>
      <c r="C487" s="15">
        <v>27947.8359375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58">
        <f t="shared" si="46"/>
        <v>0</v>
      </c>
      <c r="J487" s="58">
        <f t="shared" si="47"/>
        <v>0</v>
      </c>
      <c r="K487" s="58">
        <f t="shared" si="48"/>
        <v>0</v>
      </c>
      <c r="L487" s="58">
        <f t="shared" si="49"/>
        <v>0</v>
      </c>
      <c r="M487" s="17">
        <f t="shared" si="50"/>
        <v>0</v>
      </c>
      <c r="N487" s="17">
        <f t="shared" si="51"/>
        <v>1422</v>
      </c>
      <c r="O487" s="59"/>
    </row>
    <row r="488" spans="1:15" ht="13.5" thickBot="1">
      <c r="A488" s="12" t="s">
        <v>173</v>
      </c>
      <c r="B488" s="10">
        <v>5</v>
      </c>
      <c r="C488" s="15">
        <v>27943.890625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58">
        <f t="shared" si="46"/>
        <v>0</v>
      </c>
      <c r="J488" s="58">
        <f t="shared" si="47"/>
        <v>0</v>
      </c>
      <c r="K488" s="58">
        <f t="shared" si="48"/>
        <v>0</v>
      </c>
      <c r="L488" s="58">
        <f t="shared" si="49"/>
        <v>0</v>
      </c>
      <c r="M488" s="17">
        <f t="shared" si="50"/>
        <v>0</v>
      </c>
      <c r="N488" s="17">
        <f t="shared" si="51"/>
        <v>1422</v>
      </c>
      <c r="O488" s="59"/>
    </row>
    <row r="489" spans="1:15" ht="13.5" thickBot="1">
      <c r="A489" s="12" t="s">
        <v>173</v>
      </c>
      <c r="B489" s="10">
        <v>6</v>
      </c>
      <c r="C489" s="15">
        <v>28483.009765625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58">
        <f t="shared" si="46"/>
        <v>0</v>
      </c>
      <c r="J489" s="58">
        <f t="shared" si="47"/>
        <v>0</v>
      </c>
      <c r="K489" s="58">
        <f t="shared" si="48"/>
        <v>0</v>
      </c>
      <c r="L489" s="58">
        <f t="shared" si="49"/>
        <v>0</v>
      </c>
      <c r="M489" s="17">
        <f t="shared" si="50"/>
        <v>0</v>
      </c>
      <c r="N489" s="17">
        <f t="shared" si="51"/>
        <v>1422</v>
      </c>
      <c r="O489" s="59"/>
    </row>
    <row r="490" spans="1:15" ht="13.5" thickBot="1">
      <c r="A490" s="12" t="s">
        <v>173</v>
      </c>
      <c r="B490" s="10">
        <v>7</v>
      </c>
      <c r="C490" s="15">
        <v>29562.765625</v>
      </c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58">
        <f t="shared" si="46"/>
        <v>0</v>
      </c>
      <c r="J490" s="58">
        <f t="shared" si="47"/>
        <v>0</v>
      </c>
      <c r="K490" s="58">
        <f t="shared" si="48"/>
        <v>0</v>
      </c>
      <c r="L490" s="58">
        <f t="shared" si="49"/>
        <v>0</v>
      </c>
      <c r="M490" s="17">
        <f t="shared" si="50"/>
        <v>0</v>
      </c>
      <c r="N490" s="17">
        <f t="shared" si="51"/>
        <v>1422</v>
      </c>
      <c r="O490" s="59"/>
    </row>
    <row r="491" spans="1:15" ht="13.5" thickBot="1">
      <c r="A491" s="12" t="s">
        <v>173</v>
      </c>
      <c r="B491" s="10">
        <v>8</v>
      </c>
      <c r="C491" s="15">
        <v>30737.69140625</v>
      </c>
      <c r="D491" s="15">
        <v>66.2</v>
      </c>
      <c r="E491" s="15">
        <v>52</v>
      </c>
      <c r="F491" s="15">
        <v>57.735332273711002</v>
      </c>
      <c r="G491" s="15">
        <v>57.735332273711002</v>
      </c>
      <c r="H491" s="15">
        <v>0</v>
      </c>
      <c r="I491" s="58">
        <f t="shared" si="46"/>
        <v>5.9526495965464138E-3</v>
      </c>
      <c r="J491" s="58">
        <f t="shared" si="47"/>
        <v>5.9526495965464138E-3</v>
      </c>
      <c r="K491" s="58">
        <f t="shared" si="48"/>
        <v>4.0332857058445861E-3</v>
      </c>
      <c r="L491" s="58">
        <f t="shared" si="49"/>
        <v>4.0332857058445861E-3</v>
      </c>
      <c r="M491" s="17">
        <f t="shared" si="50"/>
        <v>1</v>
      </c>
      <c r="N491" s="17">
        <f t="shared" si="51"/>
        <v>1422</v>
      </c>
      <c r="O491" s="59"/>
    </row>
    <row r="492" spans="1:15" ht="13.5" thickBot="1">
      <c r="A492" s="12" t="s">
        <v>173</v>
      </c>
      <c r="B492" s="10">
        <v>9</v>
      </c>
      <c r="C492" s="15">
        <v>32342.69921875</v>
      </c>
      <c r="D492" s="15">
        <v>507.4</v>
      </c>
      <c r="E492" s="15">
        <v>423.1</v>
      </c>
      <c r="F492" s="15">
        <v>548.01003092953704</v>
      </c>
      <c r="G492" s="15">
        <v>555.71408682503602</v>
      </c>
      <c r="H492" s="15">
        <v>7.7040558954979996</v>
      </c>
      <c r="I492" s="58">
        <f t="shared" si="46"/>
        <v>3.3976151072458542E-2</v>
      </c>
      <c r="J492" s="58">
        <f t="shared" si="47"/>
        <v>2.8558390245806652E-2</v>
      </c>
      <c r="K492" s="58">
        <f t="shared" si="48"/>
        <v>9.3258851494399442E-2</v>
      </c>
      <c r="L492" s="58">
        <f t="shared" si="49"/>
        <v>8.7841090667747548E-2</v>
      </c>
      <c r="M492" s="17">
        <f t="shared" si="50"/>
        <v>1</v>
      </c>
      <c r="N492" s="17">
        <f t="shared" si="51"/>
        <v>1422</v>
      </c>
      <c r="O492" s="59"/>
    </row>
    <row r="493" spans="1:15" ht="13.5" thickBot="1">
      <c r="A493" s="12" t="s">
        <v>173</v>
      </c>
      <c r="B493" s="10">
        <v>10</v>
      </c>
      <c r="C493" s="15">
        <v>33982.9140625</v>
      </c>
      <c r="D493" s="15">
        <v>924.3</v>
      </c>
      <c r="E493" s="15">
        <v>782.8</v>
      </c>
      <c r="F493" s="15">
        <v>891.00055195112895</v>
      </c>
      <c r="G493" s="15">
        <v>989.43486455553102</v>
      </c>
      <c r="H493" s="15">
        <v>98.434312604401001</v>
      </c>
      <c r="I493" s="58">
        <f t="shared" si="46"/>
        <v>4.5805108688840412E-2</v>
      </c>
      <c r="J493" s="58">
        <f t="shared" si="47"/>
        <v>2.3417333367701125E-2</v>
      </c>
      <c r="K493" s="58">
        <f t="shared" si="48"/>
        <v>0.14531284427252536</v>
      </c>
      <c r="L493" s="58">
        <f t="shared" si="49"/>
        <v>7.6090402215983829E-2</v>
      </c>
      <c r="M493" s="17">
        <f t="shared" si="50"/>
        <v>1</v>
      </c>
      <c r="N493" s="17">
        <f t="shared" si="51"/>
        <v>1422</v>
      </c>
      <c r="O493" s="59"/>
    </row>
    <row r="494" spans="1:15" ht="13.5" thickBot="1">
      <c r="A494" s="12" t="s">
        <v>173</v>
      </c>
      <c r="B494" s="10">
        <v>11</v>
      </c>
      <c r="C494" s="15">
        <v>35269.9921875</v>
      </c>
      <c r="D494" s="15">
        <v>1120.8</v>
      </c>
      <c r="E494" s="15">
        <v>970.5</v>
      </c>
      <c r="F494" s="15">
        <v>936.54789421094802</v>
      </c>
      <c r="G494" s="15">
        <v>1060.8583415815599</v>
      </c>
      <c r="H494" s="15">
        <v>124.310447370608</v>
      </c>
      <c r="I494" s="58">
        <f t="shared" si="46"/>
        <v>4.2153064991870645E-2</v>
      </c>
      <c r="J494" s="58">
        <f t="shared" si="47"/>
        <v>0.12957250758723765</v>
      </c>
      <c r="K494" s="58">
        <f t="shared" si="48"/>
        <v>6.3543137539774891E-2</v>
      </c>
      <c r="L494" s="58">
        <f t="shared" si="49"/>
        <v>2.3876305055592111E-2</v>
      </c>
      <c r="M494" s="17">
        <f t="shared" si="50"/>
        <v>1</v>
      </c>
      <c r="N494" s="17">
        <f t="shared" si="51"/>
        <v>1422</v>
      </c>
      <c r="O494" s="59"/>
    </row>
    <row r="495" spans="1:15" ht="13.5" thickBot="1">
      <c r="A495" s="12" t="s">
        <v>173</v>
      </c>
      <c r="B495" s="10">
        <v>12</v>
      </c>
      <c r="C495" s="15">
        <v>36065.33984375</v>
      </c>
      <c r="D495" s="15">
        <v>1168.7</v>
      </c>
      <c r="E495" s="15">
        <v>1010.7</v>
      </c>
      <c r="F495" s="15">
        <v>1005.9198672346899</v>
      </c>
      <c r="G495" s="15">
        <v>1130.53712838365</v>
      </c>
      <c r="H495" s="15">
        <v>124.617261148956</v>
      </c>
      <c r="I495" s="58">
        <f t="shared" si="46"/>
        <v>2.6837462458755276E-2</v>
      </c>
      <c r="J495" s="58">
        <f t="shared" si="47"/>
        <v>0.11447266720485942</v>
      </c>
      <c r="K495" s="58">
        <f t="shared" si="48"/>
        <v>8.4273648652355829E-2</v>
      </c>
      <c r="L495" s="58">
        <f t="shared" si="49"/>
        <v>3.361556093748312E-3</v>
      </c>
      <c r="M495" s="17">
        <f t="shared" si="50"/>
        <v>1</v>
      </c>
      <c r="N495" s="17">
        <f t="shared" si="51"/>
        <v>1422</v>
      </c>
      <c r="O495" s="59"/>
    </row>
    <row r="496" spans="1:15" ht="13.5" thickBot="1">
      <c r="A496" s="12" t="s">
        <v>173</v>
      </c>
      <c r="B496" s="10">
        <v>13</v>
      </c>
      <c r="C496" s="15">
        <v>36292.3046875</v>
      </c>
      <c r="D496" s="15">
        <v>1189.5999999999999</v>
      </c>
      <c r="E496" s="15">
        <v>1031</v>
      </c>
      <c r="F496" s="15">
        <v>1043.9863369572199</v>
      </c>
      <c r="G496" s="15">
        <v>1171.4980636003299</v>
      </c>
      <c r="H496" s="15">
        <v>127.511726643112</v>
      </c>
      <c r="I496" s="58">
        <f t="shared" si="46"/>
        <v>1.2729913079936685E-2</v>
      </c>
      <c r="J496" s="58">
        <f t="shared" si="47"/>
        <v>0.10240060692178621</v>
      </c>
      <c r="K496" s="58">
        <f t="shared" si="48"/>
        <v>9.8803138959444398E-2</v>
      </c>
      <c r="L496" s="58">
        <f t="shared" si="49"/>
        <v>9.1324451175948795E-3</v>
      </c>
      <c r="M496" s="17">
        <f t="shared" si="50"/>
        <v>1</v>
      </c>
      <c r="N496" s="17">
        <f t="shared" si="51"/>
        <v>1422</v>
      </c>
      <c r="O496" s="59"/>
    </row>
    <row r="497" spans="1:15" ht="13.5" thickBot="1">
      <c r="A497" s="12" t="s">
        <v>173</v>
      </c>
      <c r="B497" s="10">
        <v>14</v>
      </c>
      <c r="C497" s="15">
        <v>36361.359375</v>
      </c>
      <c r="D497" s="15">
        <v>1233.3</v>
      </c>
      <c r="E497" s="15">
        <v>1074.7</v>
      </c>
      <c r="F497" s="15">
        <v>1075.81339500434</v>
      </c>
      <c r="G497" s="15">
        <v>1201.0122598232199</v>
      </c>
      <c r="H497" s="15">
        <v>125.198864818877</v>
      </c>
      <c r="I497" s="58">
        <f t="shared" si="46"/>
        <v>2.2705865103220861E-2</v>
      </c>
      <c r="J497" s="58">
        <f t="shared" si="47"/>
        <v>0.11075007383661037</v>
      </c>
      <c r="K497" s="58">
        <f t="shared" si="48"/>
        <v>8.8827186936160235E-2</v>
      </c>
      <c r="L497" s="58">
        <f t="shared" si="49"/>
        <v>7.8297820277071985E-4</v>
      </c>
      <c r="M497" s="17">
        <f t="shared" si="50"/>
        <v>1</v>
      </c>
      <c r="N497" s="17">
        <f t="shared" si="51"/>
        <v>1422</v>
      </c>
      <c r="O497" s="59"/>
    </row>
    <row r="498" spans="1:15" ht="13.5" thickBot="1">
      <c r="A498" s="12" t="s">
        <v>173</v>
      </c>
      <c r="B498" s="10">
        <v>15</v>
      </c>
      <c r="C498" s="15">
        <v>36303.0859375</v>
      </c>
      <c r="D498" s="15">
        <v>1269.0999999999999</v>
      </c>
      <c r="E498" s="15">
        <v>1110.5999999999999</v>
      </c>
      <c r="F498" s="15">
        <v>1103.1908151796999</v>
      </c>
      <c r="G498" s="15">
        <v>1234.0692062742201</v>
      </c>
      <c r="H498" s="15">
        <v>130.87839109452199</v>
      </c>
      <c r="I498" s="58">
        <f t="shared" si="46"/>
        <v>2.4634876037819872E-2</v>
      </c>
      <c r="J498" s="58">
        <f t="shared" si="47"/>
        <v>0.11667312575267227</v>
      </c>
      <c r="K498" s="58">
        <f t="shared" si="48"/>
        <v>8.6827852513516268E-2</v>
      </c>
      <c r="L498" s="58">
        <f t="shared" si="49"/>
        <v>5.2103972013361251E-3</v>
      </c>
      <c r="M498" s="17">
        <f t="shared" si="50"/>
        <v>1</v>
      </c>
      <c r="N498" s="17">
        <f t="shared" si="51"/>
        <v>1422</v>
      </c>
      <c r="O498" s="59"/>
    </row>
    <row r="499" spans="1:15" ht="13.5" thickBot="1">
      <c r="A499" s="12" t="s">
        <v>173</v>
      </c>
      <c r="B499" s="10">
        <v>16</v>
      </c>
      <c r="C499" s="15">
        <v>36300.4609375</v>
      </c>
      <c r="D499" s="15">
        <v>1264.5999999999999</v>
      </c>
      <c r="E499" s="15">
        <v>1106.0999999999999</v>
      </c>
      <c r="F499" s="15">
        <v>1142.4429631139001</v>
      </c>
      <c r="G499" s="15">
        <v>1277.58776094225</v>
      </c>
      <c r="H499" s="15">
        <v>135.14479782834701</v>
      </c>
      <c r="I499" s="58">
        <f t="shared" si="46"/>
        <v>9.1334465135373653E-3</v>
      </c>
      <c r="J499" s="58">
        <f t="shared" si="47"/>
        <v>8.5905089230731244E-2</v>
      </c>
      <c r="K499" s="58">
        <f t="shared" si="48"/>
        <v>0.12059617506487351</v>
      </c>
      <c r="L499" s="58">
        <f t="shared" si="49"/>
        <v>2.55576393206049E-2</v>
      </c>
      <c r="M499" s="17">
        <f t="shared" si="50"/>
        <v>1</v>
      </c>
      <c r="N499" s="17">
        <f t="shared" si="51"/>
        <v>1422</v>
      </c>
      <c r="O499" s="59"/>
    </row>
    <row r="500" spans="1:15" ht="13.5" thickBot="1">
      <c r="A500" s="12" t="s">
        <v>173</v>
      </c>
      <c r="B500" s="10">
        <v>17</v>
      </c>
      <c r="C500" s="15">
        <v>36343.85546875</v>
      </c>
      <c r="D500" s="15">
        <v>1275.8</v>
      </c>
      <c r="E500" s="15">
        <v>1117.5999999999999</v>
      </c>
      <c r="F500" s="15">
        <v>1061.45464795779</v>
      </c>
      <c r="G500" s="15">
        <v>1226.6396463461399</v>
      </c>
      <c r="H500" s="15">
        <v>165.18499838834899</v>
      </c>
      <c r="I500" s="58">
        <f t="shared" si="46"/>
        <v>3.4571275424655455E-2</v>
      </c>
      <c r="J500" s="58">
        <f t="shared" si="47"/>
        <v>0.15073512801843172</v>
      </c>
      <c r="K500" s="58">
        <f t="shared" si="48"/>
        <v>7.6680482662545707E-2</v>
      </c>
      <c r="L500" s="58">
        <f t="shared" si="49"/>
        <v>3.9483369931230576E-2</v>
      </c>
      <c r="M500" s="17">
        <f t="shared" si="50"/>
        <v>1</v>
      </c>
      <c r="N500" s="17">
        <f t="shared" si="51"/>
        <v>1422</v>
      </c>
      <c r="O500" s="59"/>
    </row>
    <row r="501" spans="1:15" ht="13.5" thickBot="1">
      <c r="A501" s="12" t="s">
        <v>173</v>
      </c>
      <c r="B501" s="10">
        <v>18</v>
      </c>
      <c r="C501" s="15">
        <v>36079.30859375</v>
      </c>
      <c r="D501" s="15">
        <v>1237.0999999999999</v>
      </c>
      <c r="E501" s="15">
        <v>1078.9000000000001</v>
      </c>
      <c r="F501" s="15">
        <v>939.52462650728705</v>
      </c>
      <c r="G501" s="15">
        <v>1108.8710929277499</v>
      </c>
      <c r="H501" s="15">
        <v>169.34646642046701</v>
      </c>
      <c r="I501" s="58">
        <f t="shared" si="46"/>
        <v>9.0175040135196879E-2</v>
      </c>
      <c r="J501" s="58">
        <f t="shared" si="47"/>
        <v>0.20926538220303295</v>
      </c>
      <c r="K501" s="58">
        <f t="shared" si="48"/>
        <v>2.1076717952004116E-2</v>
      </c>
      <c r="L501" s="58">
        <f t="shared" si="49"/>
        <v>9.8013624115831949E-2</v>
      </c>
      <c r="M501" s="17">
        <f t="shared" si="50"/>
        <v>1</v>
      </c>
      <c r="N501" s="17">
        <f t="shared" si="51"/>
        <v>1422</v>
      </c>
      <c r="O501" s="59"/>
    </row>
    <row r="502" spans="1:15" ht="13.5" thickBot="1">
      <c r="A502" s="12" t="s">
        <v>173</v>
      </c>
      <c r="B502" s="10">
        <v>19</v>
      </c>
      <c r="C502" s="15">
        <v>36106.515625</v>
      </c>
      <c r="D502" s="15">
        <v>1022.3</v>
      </c>
      <c r="E502" s="15">
        <v>885</v>
      </c>
      <c r="F502" s="15">
        <v>920.69839819778895</v>
      </c>
      <c r="G502" s="15">
        <v>1004.97128014266</v>
      </c>
      <c r="H502" s="15">
        <v>84.272881944874996</v>
      </c>
      <c r="I502" s="58">
        <f t="shared" si="46"/>
        <v>1.2186160237229208E-2</v>
      </c>
      <c r="J502" s="58">
        <f t="shared" si="47"/>
        <v>7.1449790296913507E-2</v>
      </c>
      <c r="K502" s="58">
        <f t="shared" si="48"/>
        <v>8.4367988848565417E-2</v>
      </c>
      <c r="L502" s="58">
        <f t="shared" si="49"/>
        <v>2.5104358788881117E-2</v>
      </c>
      <c r="M502" s="17">
        <f t="shared" si="50"/>
        <v>1</v>
      </c>
      <c r="N502" s="17">
        <f t="shared" si="51"/>
        <v>1422</v>
      </c>
      <c r="O502" s="59"/>
    </row>
    <row r="503" spans="1:15" ht="13.5" thickBot="1">
      <c r="A503" s="12" t="s">
        <v>173</v>
      </c>
      <c r="B503" s="10">
        <v>20</v>
      </c>
      <c r="C503" s="15">
        <v>36083.3046875</v>
      </c>
      <c r="D503" s="15">
        <v>241.2</v>
      </c>
      <c r="E503" s="15">
        <v>205</v>
      </c>
      <c r="F503" s="15">
        <v>354.26272533876403</v>
      </c>
      <c r="G503" s="15">
        <v>355.40312528002403</v>
      </c>
      <c r="H503" s="15">
        <v>1.140399941259</v>
      </c>
      <c r="I503" s="58">
        <f t="shared" si="46"/>
        <v>8.0311621153322105E-2</v>
      </c>
      <c r="J503" s="58">
        <f t="shared" si="47"/>
        <v>7.950965213696487E-2</v>
      </c>
      <c r="K503" s="58">
        <f t="shared" si="48"/>
        <v>0.10576872382561464</v>
      </c>
      <c r="L503" s="58">
        <f t="shared" si="49"/>
        <v>0.10496675480925741</v>
      </c>
      <c r="M503" s="17">
        <f t="shared" si="50"/>
        <v>1</v>
      </c>
      <c r="N503" s="17">
        <f t="shared" si="51"/>
        <v>1422</v>
      </c>
      <c r="O503" s="59"/>
    </row>
    <row r="504" spans="1:15" ht="13.5" thickBot="1">
      <c r="A504" s="12" t="s">
        <v>173</v>
      </c>
      <c r="B504" s="10">
        <v>21</v>
      </c>
      <c r="C504" s="15">
        <v>36639.1171875</v>
      </c>
      <c r="D504" s="15">
        <v>15.2</v>
      </c>
      <c r="E504" s="15">
        <v>10.6</v>
      </c>
      <c r="F504" s="15">
        <v>7.7841522496189999</v>
      </c>
      <c r="G504" s="15">
        <v>7.7841522496189999</v>
      </c>
      <c r="H504" s="15">
        <v>0</v>
      </c>
      <c r="I504" s="58">
        <f t="shared" si="46"/>
        <v>5.2150828061751052E-3</v>
      </c>
      <c r="J504" s="58">
        <f t="shared" si="47"/>
        <v>5.2150828061751052E-3</v>
      </c>
      <c r="K504" s="58">
        <f t="shared" si="48"/>
        <v>1.9802023561047819E-3</v>
      </c>
      <c r="L504" s="58">
        <f t="shared" si="49"/>
        <v>1.9802023561047819E-3</v>
      </c>
      <c r="M504" s="17">
        <f t="shared" si="50"/>
        <v>1</v>
      </c>
      <c r="N504" s="17">
        <f t="shared" si="51"/>
        <v>1422</v>
      </c>
      <c r="O504" s="59"/>
    </row>
    <row r="505" spans="1:15" ht="13.5" thickBot="1">
      <c r="A505" s="12" t="s">
        <v>173</v>
      </c>
      <c r="B505" s="10">
        <v>22</v>
      </c>
      <c r="C505" s="15">
        <v>36069.6171875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58">
        <f t="shared" si="46"/>
        <v>0</v>
      </c>
      <c r="J505" s="58">
        <f t="shared" si="47"/>
        <v>0</v>
      </c>
      <c r="K505" s="58">
        <f t="shared" si="48"/>
        <v>0</v>
      </c>
      <c r="L505" s="58">
        <f t="shared" si="49"/>
        <v>0</v>
      </c>
      <c r="M505" s="17">
        <f t="shared" si="50"/>
        <v>0</v>
      </c>
      <c r="N505" s="17">
        <f t="shared" si="51"/>
        <v>1422</v>
      </c>
      <c r="O505" s="59"/>
    </row>
    <row r="506" spans="1:15" ht="13.5" thickBot="1">
      <c r="A506" s="12" t="s">
        <v>173</v>
      </c>
      <c r="B506" s="10">
        <v>23</v>
      </c>
      <c r="C506" s="15">
        <v>34543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58">
        <f t="shared" si="46"/>
        <v>0</v>
      </c>
      <c r="J506" s="58">
        <f t="shared" si="47"/>
        <v>0</v>
      </c>
      <c r="K506" s="58">
        <f t="shared" si="48"/>
        <v>0</v>
      </c>
      <c r="L506" s="58">
        <f t="shared" si="49"/>
        <v>0</v>
      </c>
      <c r="M506" s="17">
        <f t="shared" si="50"/>
        <v>0</v>
      </c>
      <c r="N506" s="17">
        <f t="shared" si="51"/>
        <v>1422</v>
      </c>
      <c r="O506" s="59"/>
    </row>
    <row r="507" spans="1:15" ht="13.5" thickBot="1">
      <c r="A507" s="12" t="s">
        <v>173</v>
      </c>
      <c r="B507" s="10">
        <v>24</v>
      </c>
      <c r="C507" s="15">
        <v>32602.857421875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58">
        <f t="shared" si="46"/>
        <v>0</v>
      </c>
      <c r="J507" s="58">
        <f t="shared" si="47"/>
        <v>0</v>
      </c>
      <c r="K507" s="58">
        <f t="shared" si="48"/>
        <v>0</v>
      </c>
      <c r="L507" s="58">
        <f t="shared" si="49"/>
        <v>0</v>
      </c>
      <c r="M507" s="17">
        <f t="shared" si="50"/>
        <v>0</v>
      </c>
      <c r="N507" s="17">
        <f t="shared" si="51"/>
        <v>1422</v>
      </c>
      <c r="O507" s="59"/>
    </row>
    <row r="508" spans="1:15" ht="13.5" thickBot="1">
      <c r="A508" s="12" t="s">
        <v>174</v>
      </c>
      <c r="B508" s="10">
        <v>1</v>
      </c>
      <c r="C508" s="15">
        <v>30875.7890625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58">
        <f t="shared" si="46"/>
        <v>0</v>
      </c>
      <c r="J508" s="58">
        <f t="shared" si="47"/>
        <v>0</v>
      </c>
      <c r="K508" s="58">
        <f t="shared" si="48"/>
        <v>0</v>
      </c>
      <c r="L508" s="58">
        <f t="shared" si="49"/>
        <v>0</v>
      </c>
      <c r="M508" s="17">
        <f t="shared" si="50"/>
        <v>0</v>
      </c>
      <c r="N508" s="17">
        <f t="shared" si="51"/>
        <v>1422</v>
      </c>
      <c r="O508" s="59"/>
    </row>
    <row r="509" spans="1:15" ht="13.5" thickBot="1">
      <c r="A509" s="12" t="s">
        <v>174</v>
      </c>
      <c r="B509" s="10">
        <v>2</v>
      </c>
      <c r="C509" s="15">
        <v>29500.80078125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58">
        <f t="shared" si="46"/>
        <v>0</v>
      </c>
      <c r="J509" s="58">
        <f t="shared" si="47"/>
        <v>0</v>
      </c>
      <c r="K509" s="58">
        <f t="shared" si="48"/>
        <v>0</v>
      </c>
      <c r="L509" s="58">
        <f t="shared" si="49"/>
        <v>0</v>
      </c>
      <c r="M509" s="17">
        <f t="shared" si="50"/>
        <v>0</v>
      </c>
      <c r="N509" s="17">
        <f t="shared" si="51"/>
        <v>1422</v>
      </c>
      <c r="O509" s="59"/>
    </row>
    <row r="510" spans="1:15" ht="13.5" thickBot="1">
      <c r="A510" s="12" t="s">
        <v>174</v>
      </c>
      <c r="B510" s="10">
        <v>3</v>
      </c>
      <c r="C510" s="15">
        <v>28589.400390625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58">
        <f t="shared" si="46"/>
        <v>0</v>
      </c>
      <c r="J510" s="58">
        <f t="shared" si="47"/>
        <v>0</v>
      </c>
      <c r="K510" s="58">
        <f t="shared" si="48"/>
        <v>0</v>
      </c>
      <c r="L510" s="58">
        <f t="shared" si="49"/>
        <v>0</v>
      </c>
      <c r="M510" s="17">
        <f t="shared" si="50"/>
        <v>0</v>
      </c>
      <c r="N510" s="17">
        <f t="shared" si="51"/>
        <v>1422</v>
      </c>
      <c r="O510" s="59"/>
    </row>
    <row r="511" spans="1:15" ht="13.5" thickBot="1">
      <c r="A511" s="12" t="s">
        <v>174</v>
      </c>
      <c r="B511" s="10">
        <v>4</v>
      </c>
      <c r="C511" s="15">
        <v>28215.537109375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58">
        <f t="shared" si="46"/>
        <v>0</v>
      </c>
      <c r="J511" s="58">
        <f t="shared" si="47"/>
        <v>0</v>
      </c>
      <c r="K511" s="58">
        <f t="shared" si="48"/>
        <v>0</v>
      </c>
      <c r="L511" s="58">
        <f t="shared" si="49"/>
        <v>0</v>
      </c>
      <c r="M511" s="17">
        <f t="shared" si="50"/>
        <v>0</v>
      </c>
      <c r="N511" s="17">
        <f t="shared" si="51"/>
        <v>1422</v>
      </c>
      <c r="O511" s="59"/>
    </row>
    <row r="512" spans="1:15" ht="13.5" thickBot="1">
      <c r="A512" s="12" t="s">
        <v>174</v>
      </c>
      <c r="B512" s="10">
        <v>5</v>
      </c>
      <c r="C512" s="15">
        <v>28105.603515625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58">
        <f t="shared" si="46"/>
        <v>0</v>
      </c>
      <c r="J512" s="58">
        <f t="shared" si="47"/>
        <v>0</v>
      </c>
      <c r="K512" s="58">
        <f t="shared" si="48"/>
        <v>0</v>
      </c>
      <c r="L512" s="58">
        <f t="shared" si="49"/>
        <v>0</v>
      </c>
      <c r="M512" s="17">
        <f t="shared" si="50"/>
        <v>0</v>
      </c>
      <c r="N512" s="17">
        <f t="shared" si="51"/>
        <v>1422</v>
      </c>
      <c r="O512" s="59"/>
    </row>
    <row r="513" spans="1:15" ht="13.5" thickBot="1">
      <c r="A513" s="12" t="s">
        <v>174</v>
      </c>
      <c r="B513" s="10">
        <v>6</v>
      </c>
      <c r="C513" s="15">
        <v>28333.05078125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58">
        <f t="shared" si="46"/>
        <v>0</v>
      </c>
      <c r="J513" s="58">
        <f t="shared" si="47"/>
        <v>0</v>
      </c>
      <c r="K513" s="58">
        <f t="shared" si="48"/>
        <v>0</v>
      </c>
      <c r="L513" s="58">
        <f t="shared" si="49"/>
        <v>0</v>
      </c>
      <c r="M513" s="17">
        <f t="shared" si="50"/>
        <v>0</v>
      </c>
      <c r="N513" s="17">
        <f t="shared" si="51"/>
        <v>1422</v>
      </c>
      <c r="O513" s="59"/>
    </row>
    <row r="514" spans="1:15" ht="13.5" thickBot="1">
      <c r="A514" s="12" t="s">
        <v>174</v>
      </c>
      <c r="B514" s="10">
        <v>7</v>
      </c>
      <c r="C514" s="15">
        <v>28946.09375</v>
      </c>
      <c r="D514" s="15">
        <v>0</v>
      </c>
      <c r="E514" s="15">
        <v>0</v>
      </c>
      <c r="F514" s="15">
        <v>0</v>
      </c>
      <c r="G514" s="15">
        <v>0</v>
      </c>
      <c r="H514" s="15">
        <v>0</v>
      </c>
      <c r="I514" s="58">
        <f t="shared" si="46"/>
        <v>0</v>
      </c>
      <c r="J514" s="58">
        <f t="shared" si="47"/>
        <v>0</v>
      </c>
      <c r="K514" s="58">
        <f t="shared" si="48"/>
        <v>0</v>
      </c>
      <c r="L514" s="58">
        <f t="shared" si="49"/>
        <v>0</v>
      </c>
      <c r="M514" s="17">
        <f t="shared" si="50"/>
        <v>0</v>
      </c>
      <c r="N514" s="17">
        <f t="shared" si="51"/>
        <v>1422</v>
      </c>
      <c r="O514" s="59"/>
    </row>
    <row r="515" spans="1:15" ht="13.5" thickBot="1">
      <c r="A515" s="12" t="s">
        <v>174</v>
      </c>
      <c r="B515" s="10">
        <v>8</v>
      </c>
      <c r="C515" s="15">
        <v>29520.779296875</v>
      </c>
      <c r="D515" s="15">
        <v>63.4</v>
      </c>
      <c r="E515" s="15">
        <v>53.1</v>
      </c>
      <c r="F515" s="15">
        <v>86.448472944626999</v>
      </c>
      <c r="G515" s="15">
        <v>86.439406277385004</v>
      </c>
      <c r="H515" s="15">
        <v>-9.0666672420000004E-3</v>
      </c>
      <c r="I515" s="58">
        <f t="shared" si="46"/>
        <v>1.6202114119117445E-2</v>
      </c>
      <c r="J515" s="58">
        <f t="shared" si="47"/>
        <v>1.620849011577145E-2</v>
      </c>
      <c r="K515" s="58">
        <f t="shared" si="48"/>
        <v>2.3445433387753165E-2</v>
      </c>
      <c r="L515" s="58">
        <f t="shared" si="49"/>
        <v>2.3451809384407173E-2</v>
      </c>
      <c r="M515" s="17">
        <f t="shared" si="50"/>
        <v>1</v>
      </c>
      <c r="N515" s="17">
        <f t="shared" si="51"/>
        <v>1422</v>
      </c>
      <c r="O515" s="59"/>
    </row>
    <row r="516" spans="1:15" ht="13.5" thickBot="1">
      <c r="A516" s="12" t="s">
        <v>174</v>
      </c>
      <c r="B516" s="10">
        <v>9</v>
      </c>
      <c r="C516" s="15">
        <v>30912.0625</v>
      </c>
      <c r="D516" s="15">
        <v>484.1</v>
      </c>
      <c r="E516" s="15">
        <v>443</v>
      </c>
      <c r="F516" s="15">
        <v>658.55024079475095</v>
      </c>
      <c r="G516" s="15">
        <v>658.55024079475095</v>
      </c>
      <c r="H516" s="15">
        <v>0</v>
      </c>
      <c r="I516" s="58">
        <f t="shared" si="46"/>
        <v>0.12267949422978265</v>
      </c>
      <c r="J516" s="58">
        <f t="shared" si="47"/>
        <v>0.12267949422978265</v>
      </c>
      <c r="K516" s="58">
        <f t="shared" si="48"/>
        <v>0.15158244781628055</v>
      </c>
      <c r="L516" s="58">
        <f t="shared" si="49"/>
        <v>0.15158244781628055</v>
      </c>
      <c r="M516" s="17">
        <f t="shared" si="50"/>
        <v>1</v>
      </c>
      <c r="N516" s="17">
        <f t="shared" si="51"/>
        <v>1422</v>
      </c>
      <c r="O516" s="59"/>
    </row>
    <row r="517" spans="1:15" ht="13.5" thickBot="1">
      <c r="A517" s="12" t="s">
        <v>174</v>
      </c>
      <c r="B517" s="10">
        <v>10</v>
      </c>
      <c r="C517" s="15">
        <v>32279.033203125</v>
      </c>
      <c r="D517" s="15">
        <v>927.3</v>
      </c>
      <c r="E517" s="15">
        <v>822.9</v>
      </c>
      <c r="F517" s="15">
        <v>1016.4235209137599</v>
      </c>
      <c r="G517" s="15">
        <v>1017.89954831163</v>
      </c>
      <c r="H517" s="15">
        <v>1.4760273978689999</v>
      </c>
      <c r="I517" s="58">
        <f t="shared" ref="I517:I580" si="52">ABS(D517-G517)/N517</f>
        <v>6.3712762525759553E-2</v>
      </c>
      <c r="J517" s="58">
        <f t="shared" ref="J517:J580" si="53">ABS(D517-F517)/N517</f>
        <v>6.2674768575077353E-2</v>
      </c>
      <c r="K517" s="58">
        <f t="shared" ref="K517:K580" si="54">ABS(E517-G517)/N517</f>
        <v>0.13713048404474687</v>
      </c>
      <c r="L517" s="58">
        <f t="shared" ref="L517:L580" si="55">ABS(E517-F517)/N517</f>
        <v>0.13609249009406468</v>
      </c>
      <c r="M517" s="17">
        <f t="shared" ref="M517:M580" si="56">IF(F517&gt;5,1,0)</f>
        <v>1</v>
      </c>
      <c r="N517" s="17">
        <f t="shared" ref="N517:N580" si="57">INDEX($Q$43:$Q$72,MATCH(A517,$P$43:$P$72,0))</f>
        <v>1422</v>
      </c>
      <c r="O517" s="59"/>
    </row>
    <row r="518" spans="1:15" ht="13.5" thickBot="1">
      <c r="A518" s="12" t="s">
        <v>174</v>
      </c>
      <c r="B518" s="10">
        <v>11</v>
      </c>
      <c r="C518" s="15">
        <v>32985.1328125</v>
      </c>
      <c r="D518" s="15">
        <v>1100.4000000000001</v>
      </c>
      <c r="E518" s="15">
        <v>977.6</v>
      </c>
      <c r="F518" s="15">
        <v>1078.48854322087</v>
      </c>
      <c r="G518" s="15">
        <v>1127.20289817908</v>
      </c>
      <c r="H518" s="15">
        <v>48.714354958210997</v>
      </c>
      <c r="I518" s="58">
        <f t="shared" si="52"/>
        <v>1.8848732896680643E-2</v>
      </c>
      <c r="J518" s="58">
        <f t="shared" si="53"/>
        <v>1.5408900688558403E-2</v>
      </c>
      <c r="K518" s="58">
        <f t="shared" si="54"/>
        <v>0.10520597621594932</v>
      </c>
      <c r="L518" s="58">
        <f t="shared" si="55"/>
        <v>7.0948342630710287E-2</v>
      </c>
      <c r="M518" s="17">
        <f t="shared" si="56"/>
        <v>1</v>
      </c>
      <c r="N518" s="17">
        <f t="shared" si="57"/>
        <v>1422</v>
      </c>
      <c r="O518" s="59"/>
    </row>
    <row r="519" spans="1:15" ht="13.5" thickBot="1">
      <c r="A519" s="12" t="s">
        <v>174</v>
      </c>
      <c r="B519" s="10">
        <v>12</v>
      </c>
      <c r="C519" s="15">
        <v>33323.40625</v>
      </c>
      <c r="D519" s="15">
        <v>1173.5</v>
      </c>
      <c r="E519" s="15">
        <v>1035.8</v>
      </c>
      <c r="F519" s="15">
        <v>1149.3703636031</v>
      </c>
      <c r="G519" s="15">
        <v>1233.58916845057</v>
      </c>
      <c r="H519" s="15">
        <v>84.218804847464995</v>
      </c>
      <c r="I519" s="58">
        <f t="shared" si="52"/>
        <v>4.2256799191680738E-2</v>
      </c>
      <c r="J519" s="58">
        <f t="shared" si="53"/>
        <v>1.6968801966877615E-2</v>
      </c>
      <c r="K519" s="58">
        <f t="shared" si="54"/>
        <v>0.13909224222965547</v>
      </c>
      <c r="L519" s="58">
        <f t="shared" si="55"/>
        <v>7.9866641071097103E-2</v>
      </c>
      <c r="M519" s="17">
        <f t="shared" si="56"/>
        <v>1</v>
      </c>
      <c r="N519" s="17">
        <f t="shared" si="57"/>
        <v>1422</v>
      </c>
      <c r="O519" s="59"/>
    </row>
    <row r="520" spans="1:15" ht="13.5" thickBot="1">
      <c r="A520" s="12" t="s">
        <v>174</v>
      </c>
      <c r="B520" s="10">
        <v>13</v>
      </c>
      <c r="C520" s="15">
        <v>33727.32421875</v>
      </c>
      <c r="D520" s="15">
        <v>1220.7</v>
      </c>
      <c r="E520" s="15">
        <v>1081.3</v>
      </c>
      <c r="F520" s="15">
        <v>1182.38702469395</v>
      </c>
      <c r="G520" s="15">
        <v>1236.3824869733401</v>
      </c>
      <c r="H520" s="15">
        <v>53.995462279389002</v>
      </c>
      <c r="I520" s="58">
        <f t="shared" si="52"/>
        <v>1.1028471851856554E-2</v>
      </c>
      <c r="J520" s="58">
        <f t="shared" si="53"/>
        <v>2.6943020609036583E-2</v>
      </c>
      <c r="K520" s="58">
        <f t="shared" si="54"/>
        <v>0.10905941418659643</v>
      </c>
      <c r="L520" s="58">
        <f t="shared" si="55"/>
        <v>7.1087921725703287E-2</v>
      </c>
      <c r="M520" s="17">
        <f t="shared" si="56"/>
        <v>1</v>
      </c>
      <c r="N520" s="17">
        <f t="shared" si="57"/>
        <v>1422</v>
      </c>
      <c r="O520" s="59"/>
    </row>
    <row r="521" spans="1:15" ht="13.5" thickBot="1">
      <c r="A521" s="12" t="s">
        <v>174</v>
      </c>
      <c r="B521" s="10">
        <v>14</v>
      </c>
      <c r="C521" s="15">
        <v>34085.44140625</v>
      </c>
      <c r="D521" s="15">
        <v>1199.9000000000001</v>
      </c>
      <c r="E521" s="15">
        <v>1060.0999999999999</v>
      </c>
      <c r="F521" s="15">
        <v>1163.58986898999</v>
      </c>
      <c r="G521" s="15">
        <v>1221.65203712887</v>
      </c>
      <c r="H521" s="15">
        <v>58.062168138879002</v>
      </c>
      <c r="I521" s="58">
        <f t="shared" si="52"/>
        <v>1.5296791229866326E-2</v>
      </c>
      <c r="J521" s="58">
        <f t="shared" si="53"/>
        <v>2.5534550639950832E-2</v>
      </c>
      <c r="K521" s="58">
        <f t="shared" si="54"/>
        <v>0.11360902751678628</v>
      </c>
      <c r="L521" s="58">
        <f t="shared" si="55"/>
        <v>7.2777685646969126E-2</v>
      </c>
      <c r="M521" s="17">
        <f t="shared" si="56"/>
        <v>1</v>
      </c>
      <c r="N521" s="17">
        <f t="shared" si="57"/>
        <v>1422</v>
      </c>
      <c r="O521" s="59"/>
    </row>
    <row r="522" spans="1:15" ht="13.5" thickBot="1">
      <c r="A522" s="12" t="s">
        <v>174</v>
      </c>
      <c r="B522" s="10">
        <v>15</v>
      </c>
      <c r="C522" s="15">
        <v>34516.3984375</v>
      </c>
      <c r="D522" s="15">
        <v>1230.5</v>
      </c>
      <c r="E522" s="15">
        <v>1087.5</v>
      </c>
      <c r="F522" s="15">
        <v>1150.3264530638901</v>
      </c>
      <c r="G522" s="15">
        <v>1224.9534613937799</v>
      </c>
      <c r="H522" s="15">
        <v>74.627008329888</v>
      </c>
      <c r="I522" s="58">
        <f t="shared" si="52"/>
        <v>3.900519413656899E-3</v>
      </c>
      <c r="J522" s="58">
        <f t="shared" si="53"/>
        <v>5.6380834694873358E-2</v>
      </c>
      <c r="K522" s="58">
        <f t="shared" si="54"/>
        <v>9.6662068490703162E-2</v>
      </c>
      <c r="L522" s="58">
        <f t="shared" si="55"/>
        <v>4.4181753209486696E-2</v>
      </c>
      <c r="M522" s="17">
        <f t="shared" si="56"/>
        <v>1</v>
      </c>
      <c r="N522" s="17">
        <f t="shared" si="57"/>
        <v>1422</v>
      </c>
      <c r="O522" s="59"/>
    </row>
    <row r="523" spans="1:15" ht="13.5" thickBot="1">
      <c r="A523" s="12" t="s">
        <v>174</v>
      </c>
      <c r="B523" s="10">
        <v>16</v>
      </c>
      <c r="C523" s="15">
        <v>35195.859375</v>
      </c>
      <c r="D523" s="15">
        <v>1202.4000000000001</v>
      </c>
      <c r="E523" s="15">
        <v>1062</v>
      </c>
      <c r="F523" s="15">
        <v>1141.6793840620901</v>
      </c>
      <c r="G523" s="15">
        <v>1194.9915275732701</v>
      </c>
      <c r="H523" s="15">
        <v>53.312143511179997</v>
      </c>
      <c r="I523" s="58">
        <f t="shared" si="52"/>
        <v>5.2098962213291038E-3</v>
      </c>
      <c r="J523" s="58">
        <f t="shared" si="53"/>
        <v>4.2700855089950772E-2</v>
      </c>
      <c r="K523" s="58">
        <f t="shared" si="54"/>
        <v>9.3524280993860828E-2</v>
      </c>
      <c r="L523" s="58">
        <f t="shared" si="55"/>
        <v>5.6033322125239163E-2</v>
      </c>
      <c r="M523" s="17">
        <f t="shared" si="56"/>
        <v>1</v>
      </c>
      <c r="N523" s="17">
        <f t="shared" si="57"/>
        <v>1422</v>
      </c>
      <c r="O523" s="59"/>
    </row>
    <row r="524" spans="1:15" ht="13.5" thickBot="1">
      <c r="A524" s="12" t="s">
        <v>174</v>
      </c>
      <c r="B524" s="10">
        <v>17</v>
      </c>
      <c r="C524" s="15">
        <v>36000.4453125</v>
      </c>
      <c r="D524" s="15">
        <v>1160.5</v>
      </c>
      <c r="E524" s="15">
        <v>1033.5999999999999</v>
      </c>
      <c r="F524" s="15">
        <v>1021.09233237785</v>
      </c>
      <c r="G524" s="15">
        <v>1078.7574057043901</v>
      </c>
      <c r="H524" s="15">
        <v>57.665073326543997</v>
      </c>
      <c r="I524" s="58">
        <f t="shared" si="52"/>
        <v>5.7484243527151854E-2</v>
      </c>
      <c r="J524" s="58">
        <f t="shared" si="53"/>
        <v>9.8036334474085815E-2</v>
      </c>
      <c r="K524" s="58">
        <f t="shared" si="54"/>
        <v>3.1756262801962136E-2</v>
      </c>
      <c r="L524" s="58">
        <f t="shared" si="55"/>
        <v>8.7958281449718265E-3</v>
      </c>
      <c r="M524" s="17">
        <f t="shared" si="56"/>
        <v>1</v>
      </c>
      <c r="N524" s="17">
        <f t="shared" si="57"/>
        <v>1422</v>
      </c>
      <c r="O524" s="59"/>
    </row>
    <row r="525" spans="1:15" ht="13.5" thickBot="1">
      <c r="A525" s="12" t="s">
        <v>174</v>
      </c>
      <c r="B525" s="10">
        <v>18</v>
      </c>
      <c r="C525" s="15">
        <v>36712.53125</v>
      </c>
      <c r="D525" s="15">
        <v>1089.2</v>
      </c>
      <c r="E525" s="15">
        <v>964.4</v>
      </c>
      <c r="F525" s="15">
        <v>958.49527509056304</v>
      </c>
      <c r="G525" s="15">
        <v>967.10311294438202</v>
      </c>
      <c r="H525" s="15">
        <v>8.6078378538179994</v>
      </c>
      <c r="I525" s="58">
        <f t="shared" si="52"/>
        <v>8.5862789771883288E-2</v>
      </c>
      <c r="J525" s="58">
        <f t="shared" si="53"/>
        <v>9.1916121595947267E-2</v>
      </c>
      <c r="K525" s="58">
        <f t="shared" si="54"/>
        <v>1.9009233082855428E-3</v>
      </c>
      <c r="L525" s="58">
        <f t="shared" si="55"/>
        <v>4.1524085157784362E-3</v>
      </c>
      <c r="M525" s="17">
        <f t="shared" si="56"/>
        <v>1</v>
      </c>
      <c r="N525" s="17">
        <f t="shared" si="57"/>
        <v>1422</v>
      </c>
      <c r="O525" s="59"/>
    </row>
    <row r="526" spans="1:15" ht="13.5" thickBot="1">
      <c r="A526" s="12" t="s">
        <v>174</v>
      </c>
      <c r="B526" s="10">
        <v>19</v>
      </c>
      <c r="C526" s="15">
        <v>36804.78515625</v>
      </c>
      <c r="D526" s="15">
        <v>862.9</v>
      </c>
      <c r="E526" s="15">
        <v>751.6</v>
      </c>
      <c r="F526" s="15">
        <v>656.17653606439103</v>
      </c>
      <c r="G526" s="15">
        <v>690.337755279475</v>
      </c>
      <c r="H526" s="15">
        <v>34.161219215084003</v>
      </c>
      <c r="I526" s="58">
        <f t="shared" si="52"/>
        <v>0.12135178953623416</v>
      </c>
      <c r="J526" s="58">
        <f t="shared" si="53"/>
        <v>0.14537515044698238</v>
      </c>
      <c r="K526" s="58">
        <f t="shared" si="54"/>
        <v>4.308174734214136E-2</v>
      </c>
      <c r="L526" s="58">
        <f t="shared" si="55"/>
        <v>6.7105108252889581E-2</v>
      </c>
      <c r="M526" s="17">
        <f t="shared" si="56"/>
        <v>1</v>
      </c>
      <c r="N526" s="17">
        <f t="shared" si="57"/>
        <v>1422</v>
      </c>
      <c r="O526" s="59"/>
    </row>
    <row r="527" spans="1:15" ht="13.5" thickBot="1">
      <c r="A527" s="12" t="s">
        <v>174</v>
      </c>
      <c r="B527" s="10">
        <v>20</v>
      </c>
      <c r="C527" s="15">
        <v>36566.35546875</v>
      </c>
      <c r="D527" s="15">
        <v>191.9</v>
      </c>
      <c r="E527" s="15">
        <v>151.80000000000001</v>
      </c>
      <c r="F527" s="15">
        <v>303.20892515697</v>
      </c>
      <c r="G527" s="15">
        <v>303.25118071646801</v>
      </c>
      <c r="H527" s="15">
        <v>4.2255559497000002E-2</v>
      </c>
      <c r="I527" s="58">
        <f t="shared" si="52"/>
        <v>7.8306034259119556E-2</v>
      </c>
      <c r="J527" s="58">
        <f t="shared" si="53"/>
        <v>7.8276318675787618E-2</v>
      </c>
      <c r="K527" s="58">
        <f t="shared" si="54"/>
        <v>0.10650575296516737</v>
      </c>
      <c r="L527" s="58">
        <f t="shared" si="55"/>
        <v>0.10647603738183543</v>
      </c>
      <c r="M527" s="17">
        <f t="shared" si="56"/>
        <v>1</v>
      </c>
      <c r="N527" s="17">
        <f t="shared" si="57"/>
        <v>1422</v>
      </c>
      <c r="O527" s="59"/>
    </row>
    <row r="528" spans="1:15" ht="13.5" thickBot="1">
      <c r="A528" s="12" t="s">
        <v>174</v>
      </c>
      <c r="B528" s="10">
        <v>21</v>
      </c>
      <c r="C528" s="15">
        <v>37483.42578125</v>
      </c>
      <c r="D528" s="15">
        <v>14.1</v>
      </c>
      <c r="E528" s="15">
        <v>9.5</v>
      </c>
      <c r="F528" s="15">
        <v>11.408525421224001</v>
      </c>
      <c r="G528" s="15">
        <v>11.408525421224001</v>
      </c>
      <c r="H528" s="15">
        <v>0</v>
      </c>
      <c r="I528" s="58">
        <f t="shared" si="52"/>
        <v>1.8927388036399431E-3</v>
      </c>
      <c r="J528" s="58">
        <f t="shared" si="53"/>
        <v>1.8927388036399431E-3</v>
      </c>
      <c r="K528" s="58">
        <f t="shared" si="54"/>
        <v>1.3421416464303802E-3</v>
      </c>
      <c r="L528" s="58">
        <f t="shared" si="55"/>
        <v>1.3421416464303802E-3</v>
      </c>
      <c r="M528" s="17">
        <f t="shared" si="56"/>
        <v>1</v>
      </c>
      <c r="N528" s="17">
        <f t="shared" si="57"/>
        <v>1422</v>
      </c>
      <c r="O528" s="59"/>
    </row>
    <row r="529" spans="1:15" ht="13.5" thickBot="1">
      <c r="A529" s="12" t="s">
        <v>174</v>
      </c>
      <c r="B529" s="10">
        <v>22</v>
      </c>
      <c r="C529" s="15">
        <v>36774.0703125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58">
        <f t="shared" si="52"/>
        <v>0</v>
      </c>
      <c r="J529" s="58">
        <f t="shared" si="53"/>
        <v>0</v>
      </c>
      <c r="K529" s="58">
        <f t="shared" si="54"/>
        <v>0</v>
      </c>
      <c r="L529" s="58">
        <f t="shared" si="55"/>
        <v>0</v>
      </c>
      <c r="M529" s="17">
        <f t="shared" si="56"/>
        <v>0</v>
      </c>
      <c r="N529" s="17">
        <f t="shared" si="57"/>
        <v>1422</v>
      </c>
      <c r="O529" s="59"/>
    </row>
    <row r="530" spans="1:15" ht="13.5" thickBot="1">
      <c r="A530" s="12" t="s">
        <v>174</v>
      </c>
      <c r="B530" s="10">
        <v>23</v>
      </c>
      <c r="C530" s="15">
        <v>34365.71875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58">
        <f t="shared" si="52"/>
        <v>0</v>
      </c>
      <c r="J530" s="58">
        <f t="shared" si="53"/>
        <v>0</v>
      </c>
      <c r="K530" s="58">
        <f t="shared" si="54"/>
        <v>0</v>
      </c>
      <c r="L530" s="58">
        <f t="shared" si="55"/>
        <v>0</v>
      </c>
      <c r="M530" s="17">
        <f t="shared" si="56"/>
        <v>0</v>
      </c>
      <c r="N530" s="17">
        <f t="shared" si="57"/>
        <v>1422</v>
      </c>
      <c r="O530" s="59"/>
    </row>
    <row r="531" spans="1:15" ht="13.5" thickBot="1">
      <c r="A531" s="12" t="s">
        <v>174</v>
      </c>
      <c r="B531" s="10">
        <v>24</v>
      </c>
      <c r="C531" s="15">
        <v>31531.392578125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58">
        <f t="shared" si="52"/>
        <v>0</v>
      </c>
      <c r="J531" s="58">
        <f t="shared" si="53"/>
        <v>0</v>
      </c>
      <c r="K531" s="58">
        <f t="shared" si="54"/>
        <v>0</v>
      </c>
      <c r="L531" s="58">
        <f t="shared" si="55"/>
        <v>0</v>
      </c>
      <c r="M531" s="17">
        <f t="shared" si="56"/>
        <v>0</v>
      </c>
      <c r="N531" s="17">
        <f t="shared" si="57"/>
        <v>1422</v>
      </c>
      <c r="O531" s="59"/>
    </row>
    <row r="532" spans="1:15" ht="13.5" thickBot="1">
      <c r="A532" s="12" t="s">
        <v>175</v>
      </c>
      <c r="B532" s="10">
        <v>1</v>
      </c>
      <c r="C532" s="15">
        <v>29354.26171875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58">
        <f t="shared" si="52"/>
        <v>0</v>
      </c>
      <c r="J532" s="58">
        <f t="shared" si="53"/>
        <v>0</v>
      </c>
      <c r="K532" s="58">
        <f t="shared" si="54"/>
        <v>0</v>
      </c>
      <c r="L532" s="58">
        <f t="shared" si="55"/>
        <v>0</v>
      </c>
      <c r="M532" s="17">
        <f t="shared" si="56"/>
        <v>0</v>
      </c>
      <c r="N532" s="17">
        <f t="shared" si="57"/>
        <v>1422</v>
      </c>
      <c r="O532" s="59"/>
    </row>
    <row r="533" spans="1:15" ht="13.5" thickBot="1">
      <c r="A533" s="12" t="s">
        <v>175</v>
      </c>
      <c r="B533" s="10">
        <v>2</v>
      </c>
      <c r="C533" s="15">
        <v>28094.375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58">
        <f t="shared" si="52"/>
        <v>0</v>
      </c>
      <c r="J533" s="58">
        <f t="shared" si="53"/>
        <v>0</v>
      </c>
      <c r="K533" s="58">
        <f t="shared" si="54"/>
        <v>0</v>
      </c>
      <c r="L533" s="58">
        <f t="shared" si="55"/>
        <v>0</v>
      </c>
      <c r="M533" s="17">
        <f t="shared" si="56"/>
        <v>0</v>
      </c>
      <c r="N533" s="17">
        <f t="shared" si="57"/>
        <v>1422</v>
      </c>
      <c r="O533" s="59"/>
    </row>
    <row r="534" spans="1:15" ht="13.5" thickBot="1">
      <c r="A534" s="12" t="s">
        <v>175</v>
      </c>
      <c r="B534" s="10">
        <v>3</v>
      </c>
      <c r="C534" s="15">
        <v>27454.978515625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58">
        <f t="shared" si="52"/>
        <v>0</v>
      </c>
      <c r="J534" s="58">
        <f t="shared" si="53"/>
        <v>0</v>
      </c>
      <c r="K534" s="58">
        <f t="shared" si="54"/>
        <v>0</v>
      </c>
      <c r="L534" s="58">
        <f t="shared" si="55"/>
        <v>0</v>
      </c>
      <c r="M534" s="17">
        <f t="shared" si="56"/>
        <v>0</v>
      </c>
      <c r="N534" s="17">
        <f t="shared" si="57"/>
        <v>1422</v>
      </c>
      <c r="O534" s="59"/>
    </row>
    <row r="535" spans="1:15" ht="13.5" thickBot="1">
      <c r="A535" s="12" t="s">
        <v>175</v>
      </c>
      <c r="B535" s="10">
        <v>4</v>
      </c>
      <c r="C535" s="15">
        <v>27320.48828125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58">
        <f t="shared" si="52"/>
        <v>0</v>
      </c>
      <c r="J535" s="58">
        <f t="shared" si="53"/>
        <v>0</v>
      </c>
      <c r="K535" s="58">
        <f t="shared" si="54"/>
        <v>0</v>
      </c>
      <c r="L535" s="58">
        <f t="shared" si="55"/>
        <v>0</v>
      </c>
      <c r="M535" s="17">
        <f t="shared" si="56"/>
        <v>0</v>
      </c>
      <c r="N535" s="17">
        <f t="shared" si="57"/>
        <v>1422</v>
      </c>
      <c r="O535" s="59"/>
    </row>
    <row r="536" spans="1:15" ht="13.5" thickBot="1">
      <c r="A536" s="12" t="s">
        <v>175</v>
      </c>
      <c r="B536" s="10">
        <v>5</v>
      </c>
      <c r="C536" s="15">
        <v>27935.978515625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58">
        <f t="shared" si="52"/>
        <v>0</v>
      </c>
      <c r="J536" s="58">
        <f t="shared" si="53"/>
        <v>0</v>
      </c>
      <c r="K536" s="58">
        <f t="shared" si="54"/>
        <v>0</v>
      </c>
      <c r="L536" s="58">
        <f t="shared" si="55"/>
        <v>0</v>
      </c>
      <c r="M536" s="17">
        <f t="shared" si="56"/>
        <v>0</v>
      </c>
      <c r="N536" s="17">
        <f t="shared" si="57"/>
        <v>1422</v>
      </c>
      <c r="O536" s="59"/>
    </row>
    <row r="537" spans="1:15" ht="13.5" thickBot="1">
      <c r="A537" s="12" t="s">
        <v>175</v>
      </c>
      <c r="B537" s="10">
        <v>6</v>
      </c>
      <c r="C537" s="15">
        <v>29997.6484375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58">
        <f t="shared" si="52"/>
        <v>0</v>
      </c>
      <c r="J537" s="58">
        <f t="shared" si="53"/>
        <v>0</v>
      </c>
      <c r="K537" s="58">
        <f t="shared" si="54"/>
        <v>0</v>
      </c>
      <c r="L537" s="58">
        <f t="shared" si="55"/>
        <v>0</v>
      </c>
      <c r="M537" s="17">
        <f t="shared" si="56"/>
        <v>0</v>
      </c>
      <c r="N537" s="17">
        <f t="shared" si="57"/>
        <v>1422</v>
      </c>
      <c r="O537" s="59"/>
    </row>
    <row r="538" spans="1:15" ht="13.5" thickBot="1">
      <c r="A538" s="12" t="s">
        <v>175</v>
      </c>
      <c r="B538" s="10">
        <v>7</v>
      </c>
      <c r="C538" s="15">
        <v>33474.109375</v>
      </c>
      <c r="D538" s="15">
        <v>0</v>
      </c>
      <c r="E538" s="15">
        <v>0</v>
      </c>
      <c r="F538" s="15">
        <v>6.8564917599999997E-3</v>
      </c>
      <c r="G538" s="15">
        <v>6.8564917599999997E-3</v>
      </c>
      <c r="H538" s="15">
        <v>0</v>
      </c>
      <c r="I538" s="58">
        <f t="shared" si="52"/>
        <v>4.8217241631504919E-6</v>
      </c>
      <c r="J538" s="58">
        <f t="shared" si="53"/>
        <v>4.8217241631504919E-6</v>
      </c>
      <c r="K538" s="58">
        <f t="shared" si="54"/>
        <v>4.8217241631504919E-6</v>
      </c>
      <c r="L538" s="58">
        <f t="shared" si="55"/>
        <v>4.8217241631504919E-6</v>
      </c>
      <c r="M538" s="17">
        <f t="shared" si="56"/>
        <v>0</v>
      </c>
      <c r="N538" s="17">
        <f t="shared" si="57"/>
        <v>1422</v>
      </c>
      <c r="O538" s="59"/>
    </row>
    <row r="539" spans="1:15" ht="13.5" thickBot="1">
      <c r="A539" s="12" t="s">
        <v>175</v>
      </c>
      <c r="B539" s="10">
        <v>8</v>
      </c>
      <c r="C539" s="15">
        <v>34693.734375</v>
      </c>
      <c r="D539" s="15">
        <v>68.7</v>
      </c>
      <c r="E539" s="15">
        <v>61.7</v>
      </c>
      <c r="F539" s="15">
        <v>71.035805359486005</v>
      </c>
      <c r="G539" s="15">
        <v>71.035805359486005</v>
      </c>
      <c r="H539" s="15">
        <v>0</v>
      </c>
      <c r="I539" s="58">
        <f t="shared" si="52"/>
        <v>1.6426198027327725E-3</v>
      </c>
      <c r="J539" s="58">
        <f t="shared" si="53"/>
        <v>1.6426198027327725E-3</v>
      </c>
      <c r="K539" s="58">
        <f t="shared" si="54"/>
        <v>6.5652639658832649E-3</v>
      </c>
      <c r="L539" s="58">
        <f t="shared" si="55"/>
        <v>6.5652639658832649E-3</v>
      </c>
      <c r="M539" s="17">
        <f t="shared" si="56"/>
        <v>1</v>
      </c>
      <c r="N539" s="17">
        <f t="shared" si="57"/>
        <v>1422</v>
      </c>
      <c r="O539" s="59"/>
    </row>
    <row r="540" spans="1:15" ht="13.5" thickBot="1">
      <c r="A540" s="12" t="s">
        <v>175</v>
      </c>
      <c r="B540" s="10">
        <v>9</v>
      </c>
      <c r="C540" s="15">
        <v>34889.140625</v>
      </c>
      <c r="D540" s="15">
        <v>562.79999999999995</v>
      </c>
      <c r="E540" s="15">
        <v>498.6</v>
      </c>
      <c r="F540" s="15">
        <v>703.33553379940497</v>
      </c>
      <c r="G540" s="15">
        <v>718.15043146832102</v>
      </c>
      <c r="H540" s="15">
        <v>14.814897668916</v>
      </c>
      <c r="I540" s="58">
        <f t="shared" si="52"/>
        <v>0.1092478421014916</v>
      </c>
      <c r="J540" s="58">
        <f t="shared" si="53"/>
        <v>9.8829489310411398E-2</v>
      </c>
      <c r="K540" s="58">
        <f t="shared" si="54"/>
        <v>0.15439552142638607</v>
      </c>
      <c r="L540" s="58">
        <f t="shared" si="55"/>
        <v>0.14397716863530588</v>
      </c>
      <c r="M540" s="17">
        <f t="shared" si="56"/>
        <v>1</v>
      </c>
      <c r="N540" s="17">
        <f t="shared" si="57"/>
        <v>1422</v>
      </c>
      <c r="O540" s="59"/>
    </row>
    <row r="541" spans="1:15" ht="13.5" thickBot="1">
      <c r="A541" s="12" t="s">
        <v>175</v>
      </c>
      <c r="B541" s="10">
        <v>10</v>
      </c>
      <c r="C541" s="15">
        <v>35486.3203125</v>
      </c>
      <c r="D541" s="15">
        <v>992.1</v>
      </c>
      <c r="E541" s="15">
        <v>885.8</v>
      </c>
      <c r="F541" s="15">
        <v>1134.6643826551301</v>
      </c>
      <c r="G541" s="15">
        <v>1247.1549154909501</v>
      </c>
      <c r="H541" s="15">
        <v>112.490532835813</v>
      </c>
      <c r="I541" s="58">
        <f t="shared" si="52"/>
        <v>0.17936351300348105</v>
      </c>
      <c r="J541" s="58">
        <f t="shared" si="53"/>
        <v>0.10025624659291849</v>
      </c>
      <c r="K541" s="58">
        <f t="shared" si="54"/>
        <v>0.25411738079532359</v>
      </c>
      <c r="L541" s="58">
        <f t="shared" si="55"/>
        <v>0.17501011438476102</v>
      </c>
      <c r="M541" s="17">
        <f t="shared" si="56"/>
        <v>1</v>
      </c>
      <c r="N541" s="17">
        <f t="shared" si="57"/>
        <v>1422</v>
      </c>
      <c r="O541" s="59"/>
    </row>
    <row r="542" spans="1:15" ht="13.5" thickBot="1">
      <c r="A542" s="12" t="s">
        <v>175</v>
      </c>
      <c r="B542" s="10">
        <v>11</v>
      </c>
      <c r="C542" s="15">
        <v>36188.7265625</v>
      </c>
      <c r="D542" s="15">
        <v>1315.4</v>
      </c>
      <c r="E542" s="15">
        <v>1164.0999999999999</v>
      </c>
      <c r="F542" s="15">
        <v>1178.1623203398899</v>
      </c>
      <c r="G542" s="15">
        <v>1313.23287116951</v>
      </c>
      <c r="H542" s="15">
        <v>135.070550829627</v>
      </c>
      <c r="I542" s="58">
        <f t="shared" si="52"/>
        <v>1.5240005840296261E-3</v>
      </c>
      <c r="J542" s="58">
        <f t="shared" si="53"/>
        <v>9.6510323249022631E-2</v>
      </c>
      <c r="K542" s="58">
        <f t="shared" si="54"/>
        <v>0.10487543682806615</v>
      </c>
      <c r="L542" s="58">
        <f t="shared" si="55"/>
        <v>9.8891141630731323E-3</v>
      </c>
      <c r="M542" s="17">
        <f t="shared" si="56"/>
        <v>1</v>
      </c>
      <c r="N542" s="17">
        <f t="shared" si="57"/>
        <v>1422</v>
      </c>
      <c r="O542" s="59"/>
    </row>
    <row r="543" spans="1:15" ht="13.5" thickBot="1">
      <c r="A543" s="12" t="s">
        <v>175</v>
      </c>
      <c r="B543" s="10">
        <v>12</v>
      </c>
      <c r="C543" s="15">
        <v>36787.890625</v>
      </c>
      <c r="D543" s="15">
        <v>1333.8</v>
      </c>
      <c r="E543" s="15">
        <v>1175.7</v>
      </c>
      <c r="F543" s="15">
        <v>1205.5521233698601</v>
      </c>
      <c r="G543" s="15">
        <v>1344.1837148115401</v>
      </c>
      <c r="H543" s="15">
        <v>138.631591441681</v>
      </c>
      <c r="I543" s="58">
        <f t="shared" si="52"/>
        <v>7.3021904441210482E-3</v>
      </c>
      <c r="J543" s="58">
        <f t="shared" si="53"/>
        <v>9.0188380189971801E-2</v>
      </c>
      <c r="K543" s="58">
        <f t="shared" si="54"/>
        <v>0.1184836250432771</v>
      </c>
      <c r="L543" s="58">
        <f t="shared" si="55"/>
        <v>2.0993054409184253E-2</v>
      </c>
      <c r="M543" s="17">
        <f t="shared" si="56"/>
        <v>1</v>
      </c>
      <c r="N543" s="17">
        <f t="shared" si="57"/>
        <v>1422</v>
      </c>
      <c r="O543" s="59"/>
    </row>
    <row r="544" spans="1:15" ht="13.5" thickBot="1">
      <c r="A544" s="12" t="s">
        <v>175</v>
      </c>
      <c r="B544" s="10">
        <v>13</v>
      </c>
      <c r="C544" s="15">
        <v>37397.3203125</v>
      </c>
      <c r="D544" s="15">
        <v>1337.9</v>
      </c>
      <c r="E544" s="15">
        <v>1179.5</v>
      </c>
      <c r="F544" s="15">
        <v>1213.8120604482899</v>
      </c>
      <c r="G544" s="15">
        <v>1348.0450341155799</v>
      </c>
      <c r="H544" s="15">
        <v>134.232973667284</v>
      </c>
      <c r="I544" s="58">
        <f t="shared" si="52"/>
        <v>7.1343418534316784E-3</v>
      </c>
      <c r="J544" s="58">
        <f t="shared" si="53"/>
        <v>8.7262967335942465E-2</v>
      </c>
      <c r="K544" s="58">
        <f t="shared" si="54"/>
        <v>0.11852674691672288</v>
      </c>
      <c r="L544" s="58">
        <f t="shared" si="55"/>
        <v>2.4129437727348744E-2</v>
      </c>
      <c r="M544" s="17">
        <f t="shared" si="56"/>
        <v>1</v>
      </c>
      <c r="N544" s="17">
        <f t="shared" si="57"/>
        <v>1422</v>
      </c>
      <c r="O544" s="59"/>
    </row>
    <row r="545" spans="1:15" ht="13.5" thickBot="1">
      <c r="A545" s="12" t="s">
        <v>175</v>
      </c>
      <c r="B545" s="10">
        <v>14</v>
      </c>
      <c r="C545" s="15">
        <v>38350.3359375</v>
      </c>
      <c r="D545" s="15">
        <v>1342.4</v>
      </c>
      <c r="E545" s="15">
        <v>1184</v>
      </c>
      <c r="F545" s="15">
        <v>1194.6273253367001</v>
      </c>
      <c r="G545" s="15">
        <v>1341.67973283026</v>
      </c>
      <c r="H545" s="15">
        <v>147.05240749355801</v>
      </c>
      <c r="I545" s="58">
        <f t="shared" si="52"/>
        <v>5.0651699700425784E-4</v>
      </c>
      <c r="J545" s="58">
        <f t="shared" si="53"/>
        <v>0.10391889920063291</v>
      </c>
      <c r="K545" s="58">
        <f t="shared" si="54"/>
        <v>0.11088588806628695</v>
      </c>
      <c r="L545" s="58">
        <f t="shared" si="55"/>
        <v>7.4735058626582956E-3</v>
      </c>
      <c r="M545" s="17">
        <f t="shared" si="56"/>
        <v>1</v>
      </c>
      <c r="N545" s="17">
        <f t="shared" si="57"/>
        <v>1422</v>
      </c>
      <c r="O545" s="59"/>
    </row>
    <row r="546" spans="1:15" ht="13.5" thickBot="1">
      <c r="A546" s="12" t="s">
        <v>175</v>
      </c>
      <c r="B546" s="10">
        <v>15</v>
      </c>
      <c r="C546" s="15">
        <v>39409.17578125</v>
      </c>
      <c r="D546" s="15">
        <v>1343.9</v>
      </c>
      <c r="E546" s="15">
        <v>1185.4000000000001</v>
      </c>
      <c r="F546" s="15">
        <v>1216.6544130725999</v>
      </c>
      <c r="G546" s="15">
        <v>1338.19742994944</v>
      </c>
      <c r="H546" s="15">
        <v>121.543016876843</v>
      </c>
      <c r="I546" s="58">
        <f t="shared" si="52"/>
        <v>4.0102461677637823E-3</v>
      </c>
      <c r="J546" s="58">
        <f t="shared" si="53"/>
        <v>8.948353511068928E-2</v>
      </c>
      <c r="K546" s="58">
        <f t="shared" si="54"/>
        <v>0.10745248238357237</v>
      </c>
      <c r="L546" s="58">
        <f t="shared" si="55"/>
        <v>2.1979193440646867E-2</v>
      </c>
      <c r="M546" s="17">
        <f t="shared" si="56"/>
        <v>1</v>
      </c>
      <c r="N546" s="17">
        <f t="shared" si="57"/>
        <v>1422</v>
      </c>
      <c r="O546" s="59"/>
    </row>
    <row r="547" spans="1:15" ht="13.5" thickBot="1">
      <c r="A547" s="12" t="s">
        <v>175</v>
      </c>
      <c r="B547" s="10">
        <v>16</v>
      </c>
      <c r="C547" s="15">
        <v>40448.3671875</v>
      </c>
      <c r="D547" s="15">
        <v>1339.2</v>
      </c>
      <c r="E547" s="15">
        <v>1180.8</v>
      </c>
      <c r="F547" s="15">
        <v>1203.82979121221</v>
      </c>
      <c r="G547" s="15">
        <v>1313.6526334677801</v>
      </c>
      <c r="H547" s="15">
        <v>109.822842255566</v>
      </c>
      <c r="I547" s="58">
        <f t="shared" si="52"/>
        <v>1.7965799249099818E-2</v>
      </c>
      <c r="J547" s="58">
        <f t="shared" si="53"/>
        <v>9.5197052593382583E-2</v>
      </c>
      <c r="K547" s="58">
        <f t="shared" si="54"/>
        <v>9.3426605814191391E-2</v>
      </c>
      <c r="L547" s="58">
        <f t="shared" si="55"/>
        <v>1.6195352469908619E-2</v>
      </c>
      <c r="M547" s="17">
        <f t="shared" si="56"/>
        <v>1</v>
      </c>
      <c r="N547" s="17">
        <f t="shared" si="57"/>
        <v>1422</v>
      </c>
      <c r="O547" s="59"/>
    </row>
    <row r="548" spans="1:15" ht="13.5" thickBot="1">
      <c r="A548" s="12" t="s">
        <v>175</v>
      </c>
      <c r="B548" s="10">
        <v>17</v>
      </c>
      <c r="C548" s="15">
        <v>41500.09765625</v>
      </c>
      <c r="D548" s="15">
        <v>1307.3</v>
      </c>
      <c r="E548" s="15">
        <v>1154.2</v>
      </c>
      <c r="F548" s="15">
        <v>1197.56057273288</v>
      </c>
      <c r="G548" s="15">
        <v>1302.8584810029099</v>
      </c>
      <c r="H548" s="15">
        <v>105.297908270039</v>
      </c>
      <c r="I548" s="58">
        <f t="shared" si="52"/>
        <v>3.1234310809353325E-3</v>
      </c>
      <c r="J548" s="58">
        <f t="shared" si="53"/>
        <v>7.717259301485227E-2</v>
      </c>
      <c r="K548" s="58">
        <f t="shared" si="54"/>
        <v>0.10454182911597037</v>
      </c>
      <c r="L548" s="58">
        <f t="shared" si="55"/>
        <v>3.0492667182053425E-2</v>
      </c>
      <c r="M548" s="17">
        <f t="shared" si="56"/>
        <v>1</v>
      </c>
      <c r="N548" s="17">
        <f t="shared" si="57"/>
        <v>1422</v>
      </c>
      <c r="O548" s="59"/>
    </row>
    <row r="549" spans="1:15" ht="13.5" thickBot="1">
      <c r="A549" s="12" t="s">
        <v>175</v>
      </c>
      <c r="B549" s="10">
        <v>18</v>
      </c>
      <c r="C549" s="15">
        <v>42148.0390625</v>
      </c>
      <c r="D549" s="15">
        <v>1275</v>
      </c>
      <c r="E549" s="15">
        <v>1121.0999999999999</v>
      </c>
      <c r="F549" s="15">
        <v>1163.53192039899</v>
      </c>
      <c r="G549" s="15">
        <v>1248.4870706465499</v>
      </c>
      <c r="H549" s="15">
        <v>84.955150247554997</v>
      </c>
      <c r="I549" s="58">
        <f t="shared" si="52"/>
        <v>1.8644816704254635E-2</v>
      </c>
      <c r="J549" s="58">
        <f t="shared" si="53"/>
        <v>7.8388241632215194E-2</v>
      </c>
      <c r="K549" s="58">
        <f t="shared" si="54"/>
        <v>8.9583031397011251E-2</v>
      </c>
      <c r="L549" s="58">
        <f t="shared" si="55"/>
        <v>2.9839606469050695E-2</v>
      </c>
      <c r="M549" s="17">
        <f t="shared" si="56"/>
        <v>1</v>
      </c>
      <c r="N549" s="17">
        <f t="shared" si="57"/>
        <v>1422</v>
      </c>
      <c r="O549" s="59"/>
    </row>
    <row r="550" spans="1:15" ht="13.5" thickBot="1">
      <c r="A550" s="12" t="s">
        <v>175</v>
      </c>
      <c r="B550" s="10">
        <v>19</v>
      </c>
      <c r="C550" s="15">
        <v>42060.04296875</v>
      </c>
      <c r="D550" s="15">
        <v>1014</v>
      </c>
      <c r="E550" s="15">
        <v>894.5</v>
      </c>
      <c r="F550" s="15">
        <v>998.575451148409</v>
      </c>
      <c r="G550" s="15">
        <v>1026.6024206785</v>
      </c>
      <c r="H550" s="15">
        <v>28.026969530094</v>
      </c>
      <c r="I550" s="58">
        <f t="shared" si="52"/>
        <v>8.8624617992264683E-3</v>
      </c>
      <c r="J550" s="58">
        <f t="shared" si="53"/>
        <v>1.0847080767644865E-2</v>
      </c>
      <c r="K550" s="58">
        <f t="shared" si="54"/>
        <v>9.2899030013009878E-2</v>
      </c>
      <c r="L550" s="58">
        <f t="shared" si="55"/>
        <v>7.318948744613854E-2</v>
      </c>
      <c r="M550" s="17">
        <f t="shared" si="56"/>
        <v>1</v>
      </c>
      <c r="N550" s="17">
        <f t="shared" si="57"/>
        <v>1422</v>
      </c>
      <c r="O550" s="59"/>
    </row>
    <row r="551" spans="1:15" ht="13.5" thickBot="1">
      <c r="A551" s="12" t="s">
        <v>175</v>
      </c>
      <c r="B551" s="10">
        <v>20</v>
      </c>
      <c r="C551" s="15">
        <v>41267.734375</v>
      </c>
      <c r="D551" s="15">
        <v>231.4</v>
      </c>
      <c r="E551" s="15">
        <v>199</v>
      </c>
      <c r="F551" s="15">
        <v>348.79598529490301</v>
      </c>
      <c r="G551" s="15">
        <v>348.81095197670197</v>
      </c>
      <c r="H551" s="15">
        <v>1.4966681798E-2</v>
      </c>
      <c r="I551" s="58">
        <f t="shared" si="52"/>
        <v>8.2567476776864962E-2</v>
      </c>
      <c r="J551" s="58">
        <f t="shared" si="53"/>
        <v>8.2556951684179328E-2</v>
      </c>
      <c r="K551" s="58">
        <f t="shared" si="54"/>
        <v>0.10535228690344724</v>
      </c>
      <c r="L551" s="58">
        <f t="shared" si="55"/>
        <v>0.1053417618107616</v>
      </c>
      <c r="M551" s="17">
        <f t="shared" si="56"/>
        <v>1</v>
      </c>
      <c r="N551" s="17">
        <f t="shared" si="57"/>
        <v>1422</v>
      </c>
      <c r="O551" s="59"/>
    </row>
    <row r="552" spans="1:15" ht="13.5" thickBot="1">
      <c r="A552" s="12" t="s">
        <v>175</v>
      </c>
      <c r="B552" s="10">
        <v>21</v>
      </c>
      <c r="C552" s="15">
        <v>41440.2734375</v>
      </c>
      <c r="D552" s="15">
        <v>15.9</v>
      </c>
      <c r="E552" s="15">
        <v>11</v>
      </c>
      <c r="F552" s="15">
        <v>6.890305522956</v>
      </c>
      <c r="G552" s="15">
        <v>6.8932375190390003</v>
      </c>
      <c r="H552" s="15">
        <v>2.9319960830000002E-3</v>
      </c>
      <c r="I552" s="58">
        <f t="shared" si="52"/>
        <v>6.3338695365407881E-3</v>
      </c>
      <c r="J552" s="58">
        <f t="shared" si="53"/>
        <v>6.3359314184556967E-3</v>
      </c>
      <c r="K552" s="58">
        <f t="shared" si="54"/>
        <v>2.8880186223354427E-3</v>
      </c>
      <c r="L552" s="58">
        <f t="shared" si="55"/>
        <v>2.8900805042503517E-3</v>
      </c>
      <c r="M552" s="17">
        <f t="shared" si="56"/>
        <v>1</v>
      </c>
      <c r="N552" s="17">
        <f t="shared" si="57"/>
        <v>1422</v>
      </c>
      <c r="O552" s="59"/>
    </row>
    <row r="553" spans="1:15" ht="13.5" thickBot="1">
      <c r="A553" s="12" t="s">
        <v>175</v>
      </c>
      <c r="B553" s="10">
        <v>22</v>
      </c>
      <c r="C553" s="15">
        <v>39960.24609375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58">
        <f t="shared" si="52"/>
        <v>0</v>
      </c>
      <c r="J553" s="58">
        <f t="shared" si="53"/>
        <v>0</v>
      </c>
      <c r="K553" s="58">
        <f t="shared" si="54"/>
        <v>0</v>
      </c>
      <c r="L553" s="58">
        <f t="shared" si="55"/>
        <v>0</v>
      </c>
      <c r="M553" s="17">
        <f t="shared" si="56"/>
        <v>0</v>
      </c>
      <c r="N553" s="17">
        <f t="shared" si="57"/>
        <v>1422</v>
      </c>
      <c r="O553" s="59"/>
    </row>
    <row r="554" spans="1:15" ht="13.5" thickBot="1">
      <c r="A554" s="12" t="s">
        <v>175</v>
      </c>
      <c r="B554" s="10">
        <v>23</v>
      </c>
      <c r="C554" s="15">
        <v>36695.5703125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58">
        <f t="shared" si="52"/>
        <v>0</v>
      </c>
      <c r="J554" s="58">
        <f t="shared" si="53"/>
        <v>0</v>
      </c>
      <c r="K554" s="58">
        <f t="shared" si="54"/>
        <v>0</v>
      </c>
      <c r="L554" s="58">
        <f t="shared" si="55"/>
        <v>0</v>
      </c>
      <c r="M554" s="17">
        <f t="shared" si="56"/>
        <v>0</v>
      </c>
      <c r="N554" s="17">
        <f t="shared" si="57"/>
        <v>1422</v>
      </c>
      <c r="O554" s="59"/>
    </row>
    <row r="555" spans="1:15" ht="13.5" thickBot="1">
      <c r="A555" s="12" t="s">
        <v>175</v>
      </c>
      <c r="B555" s="10">
        <v>24</v>
      </c>
      <c r="C555" s="15">
        <v>33280.09765625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58">
        <f t="shared" si="52"/>
        <v>0</v>
      </c>
      <c r="J555" s="58">
        <f t="shared" si="53"/>
        <v>0</v>
      </c>
      <c r="K555" s="58">
        <f t="shared" si="54"/>
        <v>0</v>
      </c>
      <c r="L555" s="58">
        <f t="shared" si="55"/>
        <v>0</v>
      </c>
      <c r="M555" s="17">
        <f t="shared" si="56"/>
        <v>0</v>
      </c>
      <c r="N555" s="17">
        <f t="shared" si="57"/>
        <v>1422</v>
      </c>
      <c r="O555" s="59"/>
    </row>
    <row r="556" spans="1:15" ht="13.5" thickBot="1">
      <c r="A556" s="12" t="s">
        <v>176</v>
      </c>
      <c r="B556" s="10">
        <v>1</v>
      </c>
      <c r="C556" s="15">
        <v>30819.306640625</v>
      </c>
      <c r="D556" s="15">
        <v>0</v>
      </c>
      <c r="E556" s="15">
        <v>0</v>
      </c>
      <c r="F556" s="15">
        <v>0</v>
      </c>
      <c r="G556" s="15">
        <v>0</v>
      </c>
      <c r="H556" s="15">
        <v>0</v>
      </c>
      <c r="I556" s="58">
        <f t="shared" si="52"/>
        <v>0</v>
      </c>
      <c r="J556" s="58">
        <f t="shared" si="53"/>
        <v>0</v>
      </c>
      <c r="K556" s="58">
        <f t="shared" si="54"/>
        <v>0</v>
      </c>
      <c r="L556" s="58">
        <f t="shared" si="55"/>
        <v>0</v>
      </c>
      <c r="M556" s="17">
        <f t="shared" si="56"/>
        <v>0</v>
      </c>
      <c r="N556" s="17">
        <f t="shared" si="57"/>
        <v>1422</v>
      </c>
      <c r="O556" s="59"/>
    </row>
    <row r="557" spans="1:15" ht="13.5" thickBot="1">
      <c r="A557" s="12" t="s">
        <v>176</v>
      </c>
      <c r="B557" s="10">
        <v>2</v>
      </c>
      <c r="C557" s="15">
        <v>29379.26171875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58">
        <f t="shared" si="52"/>
        <v>0</v>
      </c>
      <c r="J557" s="58">
        <f t="shared" si="53"/>
        <v>0</v>
      </c>
      <c r="K557" s="58">
        <f t="shared" si="54"/>
        <v>0</v>
      </c>
      <c r="L557" s="58">
        <f t="shared" si="55"/>
        <v>0</v>
      </c>
      <c r="M557" s="17">
        <f t="shared" si="56"/>
        <v>0</v>
      </c>
      <c r="N557" s="17">
        <f t="shared" si="57"/>
        <v>1422</v>
      </c>
      <c r="O557" s="59"/>
    </row>
    <row r="558" spans="1:15" ht="13.5" thickBot="1">
      <c r="A558" s="12" t="s">
        <v>176</v>
      </c>
      <c r="B558" s="10">
        <v>3</v>
      </c>
      <c r="C558" s="15">
        <v>28521.4609375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58">
        <f t="shared" si="52"/>
        <v>0</v>
      </c>
      <c r="J558" s="58">
        <f t="shared" si="53"/>
        <v>0</v>
      </c>
      <c r="K558" s="58">
        <f t="shared" si="54"/>
        <v>0</v>
      </c>
      <c r="L558" s="58">
        <f t="shared" si="55"/>
        <v>0</v>
      </c>
      <c r="M558" s="17">
        <f t="shared" si="56"/>
        <v>0</v>
      </c>
      <c r="N558" s="17">
        <f t="shared" si="57"/>
        <v>1422</v>
      </c>
      <c r="O558" s="59"/>
    </row>
    <row r="559" spans="1:15" ht="13.5" thickBot="1">
      <c r="A559" s="12" t="s">
        <v>176</v>
      </c>
      <c r="B559" s="10">
        <v>4</v>
      </c>
      <c r="C559" s="15">
        <v>28125.0546875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58">
        <f t="shared" si="52"/>
        <v>0</v>
      </c>
      <c r="J559" s="58">
        <f t="shared" si="53"/>
        <v>0</v>
      </c>
      <c r="K559" s="58">
        <f t="shared" si="54"/>
        <v>0</v>
      </c>
      <c r="L559" s="58">
        <f t="shared" si="55"/>
        <v>0</v>
      </c>
      <c r="M559" s="17">
        <f t="shared" si="56"/>
        <v>0</v>
      </c>
      <c r="N559" s="17">
        <f t="shared" si="57"/>
        <v>1422</v>
      </c>
      <c r="O559" s="59"/>
    </row>
    <row r="560" spans="1:15" ht="13.5" thickBot="1">
      <c r="A560" s="12" t="s">
        <v>176</v>
      </c>
      <c r="B560" s="10">
        <v>5</v>
      </c>
      <c r="C560" s="15">
        <v>28463.1953125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58">
        <f t="shared" si="52"/>
        <v>0</v>
      </c>
      <c r="J560" s="58">
        <f t="shared" si="53"/>
        <v>0</v>
      </c>
      <c r="K560" s="58">
        <f t="shared" si="54"/>
        <v>0</v>
      </c>
      <c r="L560" s="58">
        <f t="shared" si="55"/>
        <v>0</v>
      </c>
      <c r="M560" s="17">
        <f t="shared" si="56"/>
        <v>0</v>
      </c>
      <c r="N560" s="17">
        <f t="shared" si="57"/>
        <v>1422</v>
      </c>
      <c r="O560" s="59"/>
    </row>
    <row r="561" spans="1:15" ht="13.5" thickBot="1">
      <c r="A561" s="12" t="s">
        <v>176</v>
      </c>
      <c r="B561" s="10">
        <v>6</v>
      </c>
      <c r="C561" s="15">
        <v>30259.576171875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58">
        <f t="shared" si="52"/>
        <v>0</v>
      </c>
      <c r="J561" s="58">
        <f t="shared" si="53"/>
        <v>0</v>
      </c>
      <c r="K561" s="58">
        <f t="shared" si="54"/>
        <v>0</v>
      </c>
      <c r="L561" s="58">
        <f t="shared" si="55"/>
        <v>0</v>
      </c>
      <c r="M561" s="17">
        <f t="shared" si="56"/>
        <v>0</v>
      </c>
      <c r="N561" s="17">
        <f t="shared" si="57"/>
        <v>1422</v>
      </c>
      <c r="O561" s="59"/>
    </row>
    <row r="562" spans="1:15" ht="13.5" thickBot="1">
      <c r="A562" s="12" t="s">
        <v>176</v>
      </c>
      <c r="B562" s="10">
        <v>7</v>
      </c>
      <c r="C562" s="15">
        <v>33480.69921875</v>
      </c>
      <c r="D562" s="15">
        <v>0</v>
      </c>
      <c r="E562" s="15">
        <v>0</v>
      </c>
      <c r="F562" s="15">
        <v>4.4946982539999999E-3</v>
      </c>
      <c r="G562" s="15">
        <v>4.4946982539999999E-3</v>
      </c>
      <c r="H562" s="15">
        <v>0</v>
      </c>
      <c r="I562" s="58">
        <f t="shared" si="52"/>
        <v>3.1608285893108299E-6</v>
      </c>
      <c r="J562" s="58">
        <f t="shared" si="53"/>
        <v>3.1608285893108299E-6</v>
      </c>
      <c r="K562" s="58">
        <f t="shared" si="54"/>
        <v>3.1608285893108299E-6</v>
      </c>
      <c r="L562" s="58">
        <f t="shared" si="55"/>
        <v>3.1608285893108299E-6</v>
      </c>
      <c r="M562" s="17">
        <f t="shared" si="56"/>
        <v>0</v>
      </c>
      <c r="N562" s="17">
        <f t="shared" si="57"/>
        <v>1422</v>
      </c>
      <c r="O562" s="59"/>
    </row>
    <row r="563" spans="1:15" ht="13.5" thickBot="1">
      <c r="A563" s="12" t="s">
        <v>176</v>
      </c>
      <c r="B563" s="10">
        <v>8</v>
      </c>
      <c r="C563" s="15">
        <v>34462.734375</v>
      </c>
      <c r="D563" s="15">
        <v>85.1</v>
      </c>
      <c r="E563" s="15">
        <v>83.2</v>
      </c>
      <c r="F563" s="15">
        <v>80.147757947353995</v>
      </c>
      <c r="G563" s="15">
        <v>80.140498096526002</v>
      </c>
      <c r="H563" s="15">
        <v>-7.2598508269999997E-3</v>
      </c>
      <c r="I563" s="58">
        <f t="shared" si="52"/>
        <v>3.4876947281814292E-3</v>
      </c>
      <c r="J563" s="58">
        <f t="shared" si="53"/>
        <v>3.4825893478523202E-3</v>
      </c>
      <c r="K563" s="58">
        <f t="shared" si="54"/>
        <v>2.1515484553263015E-3</v>
      </c>
      <c r="L563" s="58">
        <f t="shared" si="55"/>
        <v>2.146443074997193E-3</v>
      </c>
      <c r="M563" s="17">
        <f t="shared" si="56"/>
        <v>1</v>
      </c>
      <c r="N563" s="17">
        <f t="shared" si="57"/>
        <v>1422</v>
      </c>
      <c r="O563" s="59"/>
    </row>
    <row r="564" spans="1:15" ht="13.5" thickBot="1">
      <c r="A564" s="12" t="s">
        <v>176</v>
      </c>
      <c r="B564" s="10">
        <v>9</v>
      </c>
      <c r="C564" s="15">
        <v>35013.1328125</v>
      </c>
      <c r="D564" s="15">
        <v>674.4</v>
      </c>
      <c r="E564" s="15">
        <v>671.4</v>
      </c>
      <c r="F564" s="15">
        <v>694.69089541071003</v>
      </c>
      <c r="G564" s="15">
        <v>701.16064095500406</v>
      </c>
      <c r="H564" s="15">
        <v>6.4697455442939997</v>
      </c>
      <c r="I564" s="58">
        <f t="shared" si="52"/>
        <v>1.8819016142759548E-2</v>
      </c>
      <c r="J564" s="58">
        <f t="shared" si="53"/>
        <v>1.4269265408375562E-2</v>
      </c>
      <c r="K564" s="58">
        <f t="shared" si="54"/>
        <v>2.0928720784109761E-2</v>
      </c>
      <c r="L564" s="58">
        <f t="shared" si="55"/>
        <v>1.6378970049725772E-2</v>
      </c>
      <c r="M564" s="17">
        <f t="shared" si="56"/>
        <v>1</v>
      </c>
      <c r="N564" s="17">
        <f t="shared" si="57"/>
        <v>1422</v>
      </c>
      <c r="O564" s="59"/>
    </row>
    <row r="565" spans="1:15" ht="13.5" thickBot="1">
      <c r="A565" s="12" t="s">
        <v>176</v>
      </c>
      <c r="B565" s="10">
        <v>10</v>
      </c>
      <c r="C565" s="15">
        <v>36280.13671875</v>
      </c>
      <c r="D565" s="15">
        <v>1178.5999999999999</v>
      </c>
      <c r="E565" s="15">
        <v>1171.9000000000001</v>
      </c>
      <c r="F565" s="15">
        <v>1089.37637740025</v>
      </c>
      <c r="G565" s="15">
        <v>1194.09067817644</v>
      </c>
      <c r="H565" s="15">
        <v>104.714300776184</v>
      </c>
      <c r="I565" s="58">
        <f t="shared" si="52"/>
        <v>1.0893585215499326E-2</v>
      </c>
      <c r="J565" s="58">
        <f t="shared" si="53"/>
        <v>6.2745163572257304E-2</v>
      </c>
      <c r="K565" s="58">
        <f t="shared" si="54"/>
        <v>1.5605258914514669E-2</v>
      </c>
      <c r="L565" s="58">
        <f t="shared" si="55"/>
        <v>5.8033489873241959E-2</v>
      </c>
      <c r="M565" s="17">
        <f t="shared" si="56"/>
        <v>1</v>
      </c>
      <c r="N565" s="17">
        <f t="shared" si="57"/>
        <v>1422</v>
      </c>
      <c r="O565" s="59"/>
    </row>
    <row r="566" spans="1:15" ht="13.5" thickBot="1">
      <c r="A566" s="12" t="s">
        <v>176</v>
      </c>
      <c r="B566" s="10">
        <v>11</v>
      </c>
      <c r="C566" s="15">
        <v>37810.35546875</v>
      </c>
      <c r="D566" s="15">
        <v>1319</v>
      </c>
      <c r="E566" s="15">
        <v>1311.1</v>
      </c>
      <c r="F566" s="15">
        <v>1107.7708119230599</v>
      </c>
      <c r="G566" s="15">
        <v>1271.9946945393101</v>
      </c>
      <c r="H566" s="15">
        <v>164.22388261624499</v>
      </c>
      <c r="I566" s="58">
        <f t="shared" si="52"/>
        <v>3.3055770366167296E-2</v>
      </c>
      <c r="J566" s="58">
        <f t="shared" si="53"/>
        <v>0.14854373282485239</v>
      </c>
      <c r="K566" s="58">
        <f t="shared" si="54"/>
        <v>2.7500214810611677E-2</v>
      </c>
      <c r="L566" s="58">
        <f t="shared" si="55"/>
        <v>0.14298817726929677</v>
      </c>
      <c r="M566" s="17">
        <f t="shared" si="56"/>
        <v>1</v>
      </c>
      <c r="N566" s="17">
        <f t="shared" si="57"/>
        <v>1422</v>
      </c>
      <c r="O566" s="59"/>
    </row>
    <row r="567" spans="1:15" ht="13.5" thickBot="1">
      <c r="A567" s="12" t="s">
        <v>176</v>
      </c>
      <c r="B567" s="10">
        <v>12</v>
      </c>
      <c r="C567" s="15">
        <v>39259.1171875</v>
      </c>
      <c r="D567" s="15">
        <v>1338.3</v>
      </c>
      <c r="E567" s="15">
        <v>1330.3</v>
      </c>
      <c r="F567" s="15">
        <v>1085.87708834163</v>
      </c>
      <c r="G567" s="15">
        <v>1261.6503801188201</v>
      </c>
      <c r="H567" s="15">
        <v>175.77329177719099</v>
      </c>
      <c r="I567" s="58">
        <f t="shared" si="52"/>
        <v>5.3902686273684872E-2</v>
      </c>
      <c r="J567" s="58">
        <f t="shared" si="53"/>
        <v>0.17751259610293244</v>
      </c>
      <c r="K567" s="58">
        <f t="shared" si="54"/>
        <v>4.8276807230084311E-2</v>
      </c>
      <c r="L567" s="58">
        <f t="shared" si="55"/>
        <v>0.17188671705933187</v>
      </c>
      <c r="M567" s="17">
        <f t="shared" si="56"/>
        <v>1</v>
      </c>
      <c r="N567" s="17">
        <f t="shared" si="57"/>
        <v>1422</v>
      </c>
      <c r="O567" s="59"/>
    </row>
    <row r="568" spans="1:15" ht="13.5" thickBot="1">
      <c r="A568" s="12" t="s">
        <v>176</v>
      </c>
      <c r="B568" s="10">
        <v>13</v>
      </c>
      <c r="C568" s="15">
        <v>40889.37109375</v>
      </c>
      <c r="D568" s="15">
        <v>1341.8</v>
      </c>
      <c r="E568" s="15">
        <v>1333.4</v>
      </c>
      <c r="F568" s="15">
        <v>1181.0796588262001</v>
      </c>
      <c r="G568" s="15">
        <v>1268.2890337133399</v>
      </c>
      <c r="H568" s="15">
        <v>87.209374887145003</v>
      </c>
      <c r="I568" s="58">
        <f t="shared" si="52"/>
        <v>5.1695475588368532E-2</v>
      </c>
      <c r="J568" s="58">
        <f t="shared" si="53"/>
        <v>0.11302414991125165</v>
      </c>
      <c r="K568" s="58">
        <f t="shared" si="54"/>
        <v>4.5788302592588037E-2</v>
      </c>
      <c r="L568" s="58">
        <f t="shared" si="55"/>
        <v>0.10711697691547116</v>
      </c>
      <c r="M568" s="17">
        <f t="shared" si="56"/>
        <v>1</v>
      </c>
      <c r="N568" s="17">
        <f t="shared" si="57"/>
        <v>1422</v>
      </c>
      <c r="O568" s="59"/>
    </row>
    <row r="569" spans="1:15" ht="13.5" thickBot="1">
      <c r="A569" s="12" t="s">
        <v>176</v>
      </c>
      <c r="B569" s="10">
        <v>14</v>
      </c>
      <c r="C569" s="15">
        <v>42586.3046875</v>
      </c>
      <c r="D569" s="15">
        <v>1239</v>
      </c>
      <c r="E569" s="15">
        <v>1231.2</v>
      </c>
      <c r="F569" s="15">
        <v>1156.18924189014</v>
      </c>
      <c r="G569" s="15">
        <v>1243.93836155997</v>
      </c>
      <c r="H569" s="15">
        <v>87.749119669834002</v>
      </c>
      <c r="I569" s="58">
        <f t="shared" si="52"/>
        <v>3.4728281012446991E-3</v>
      </c>
      <c r="J569" s="58">
        <f t="shared" si="53"/>
        <v>5.8235413579367082E-2</v>
      </c>
      <c r="K569" s="58">
        <f t="shared" si="54"/>
        <v>8.958060168755215E-3</v>
      </c>
      <c r="L569" s="58">
        <f t="shared" si="55"/>
        <v>5.2750181511856564E-2</v>
      </c>
      <c r="M569" s="17">
        <f t="shared" si="56"/>
        <v>1</v>
      </c>
      <c r="N569" s="17">
        <f t="shared" si="57"/>
        <v>1422</v>
      </c>
      <c r="O569" s="59"/>
    </row>
    <row r="570" spans="1:15" ht="13.5" thickBot="1">
      <c r="A570" s="12" t="s">
        <v>176</v>
      </c>
      <c r="B570" s="10">
        <v>15</v>
      </c>
      <c r="C570" s="15">
        <v>44306.78125</v>
      </c>
      <c r="D570" s="15">
        <v>1203.8</v>
      </c>
      <c r="E570" s="15">
        <v>1195.8</v>
      </c>
      <c r="F570" s="15">
        <v>1100.4007541415799</v>
      </c>
      <c r="G570" s="15">
        <v>1203.1634101253101</v>
      </c>
      <c r="H570" s="15">
        <v>102.762655983724</v>
      </c>
      <c r="I570" s="58">
        <f t="shared" si="52"/>
        <v>4.4767220442326952E-4</v>
      </c>
      <c r="J570" s="58">
        <f t="shared" si="53"/>
        <v>7.2713956299873456E-2</v>
      </c>
      <c r="K570" s="58">
        <f t="shared" si="54"/>
        <v>5.1782068391772931E-3</v>
      </c>
      <c r="L570" s="58">
        <f t="shared" si="55"/>
        <v>6.7088077256272888E-2</v>
      </c>
      <c r="M570" s="17">
        <f t="shared" si="56"/>
        <v>1</v>
      </c>
      <c r="N570" s="17">
        <f t="shared" si="57"/>
        <v>1422</v>
      </c>
      <c r="O570" s="59"/>
    </row>
    <row r="571" spans="1:15" ht="13.5" thickBot="1">
      <c r="A571" s="12" t="s">
        <v>176</v>
      </c>
      <c r="B571" s="10">
        <v>16</v>
      </c>
      <c r="C571" s="15">
        <v>45937.8125</v>
      </c>
      <c r="D571" s="15">
        <v>1137.4000000000001</v>
      </c>
      <c r="E571" s="15">
        <v>1129.4000000000001</v>
      </c>
      <c r="F571" s="15">
        <v>938.01191570675405</v>
      </c>
      <c r="G571" s="15">
        <v>976.04689480781599</v>
      </c>
      <c r="H571" s="15">
        <v>38.034979101060998</v>
      </c>
      <c r="I571" s="58">
        <f t="shared" si="52"/>
        <v>0.1134691316400732</v>
      </c>
      <c r="J571" s="58">
        <f t="shared" si="53"/>
        <v>0.14021665562112942</v>
      </c>
      <c r="K571" s="58">
        <f t="shared" si="54"/>
        <v>0.10784325259647265</v>
      </c>
      <c r="L571" s="58">
        <f t="shared" si="55"/>
        <v>0.13459077657752885</v>
      </c>
      <c r="M571" s="17">
        <f t="shared" si="56"/>
        <v>1</v>
      </c>
      <c r="N571" s="17">
        <f t="shared" si="57"/>
        <v>1422</v>
      </c>
      <c r="O571" s="59"/>
    </row>
    <row r="572" spans="1:15" ht="13.5" thickBot="1">
      <c r="A572" s="12" t="s">
        <v>176</v>
      </c>
      <c r="B572" s="10">
        <v>17</v>
      </c>
      <c r="C572" s="15">
        <v>47534.28125</v>
      </c>
      <c r="D572" s="15">
        <v>1018.5</v>
      </c>
      <c r="E572" s="15">
        <v>1011.3</v>
      </c>
      <c r="F572" s="15">
        <v>779.13410395570895</v>
      </c>
      <c r="G572" s="15">
        <v>783.93251618782699</v>
      </c>
      <c r="H572" s="15">
        <v>4.7984122321170002</v>
      </c>
      <c r="I572" s="58">
        <f t="shared" si="52"/>
        <v>0.1649560364361273</v>
      </c>
      <c r="J572" s="58">
        <f t="shared" si="53"/>
        <v>0.16833044728853097</v>
      </c>
      <c r="K572" s="58">
        <f t="shared" si="54"/>
        <v>0.15989274529688674</v>
      </c>
      <c r="L572" s="58">
        <f t="shared" si="55"/>
        <v>0.16326715614929044</v>
      </c>
      <c r="M572" s="17">
        <f t="shared" si="56"/>
        <v>1</v>
      </c>
      <c r="N572" s="17">
        <f t="shared" si="57"/>
        <v>1422</v>
      </c>
      <c r="O572" s="59"/>
    </row>
    <row r="573" spans="1:15" ht="13.5" thickBot="1">
      <c r="A573" s="12" t="s">
        <v>176</v>
      </c>
      <c r="B573" s="10">
        <v>18</v>
      </c>
      <c r="C573" s="15">
        <v>48044.2265625</v>
      </c>
      <c r="D573" s="15">
        <v>922.8</v>
      </c>
      <c r="E573" s="15">
        <v>915.8</v>
      </c>
      <c r="F573" s="15">
        <v>794.88136634853095</v>
      </c>
      <c r="G573" s="15">
        <v>916.53394026822502</v>
      </c>
      <c r="H573" s="15">
        <v>121.65257391969401</v>
      </c>
      <c r="I573" s="58">
        <f t="shared" si="52"/>
        <v>4.4065117663677428E-3</v>
      </c>
      <c r="J573" s="58">
        <f t="shared" si="53"/>
        <v>8.9956845043227152E-2</v>
      </c>
      <c r="K573" s="58">
        <f t="shared" si="54"/>
        <v>5.1613239678274911E-4</v>
      </c>
      <c r="L573" s="58">
        <f t="shared" si="55"/>
        <v>8.5034200880076655E-2</v>
      </c>
      <c r="M573" s="17">
        <f t="shared" si="56"/>
        <v>1</v>
      </c>
      <c r="N573" s="17">
        <f t="shared" si="57"/>
        <v>1422</v>
      </c>
      <c r="O573" s="59"/>
    </row>
    <row r="574" spans="1:15" ht="13.5" thickBot="1">
      <c r="A574" s="12" t="s">
        <v>176</v>
      </c>
      <c r="B574" s="10">
        <v>19</v>
      </c>
      <c r="C574" s="15">
        <v>47164.2265625</v>
      </c>
      <c r="D574" s="15">
        <v>653.4</v>
      </c>
      <c r="E574" s="15">
        <v>647.20000000000005</v>
      </c>
      <c r="F574" s="15">
        <v>638.14040060633602</v>
      </c>
      <c r="G574" s="15">
        <v>699.04276630213701</v>
      </c>
      <c r="H574" s="15">
        <v>60.902365695801002</v>
      </c>
      <c r="I574" s="58">
        <f t="shared" si="52"/>
        <v>3.2097585303893839E-2</v>
      </c>
      <c r="J574" s="58">
        <f t="shared" si="53"/>
        <v>1.0731082555319241E-2</v>
      </c>
      <c r="K574" s="58">
        <f t="shared" si="54"/>
        <v>3.6457641562684225E-2</v>
      </c>
      <c r="L574" s="58">
        <f t="shared" si="55"/>
        <v>6.3710262965288537E-3</v>
      </c>
      <c r="M574" s="17">
        <f t="shared" si="56"/>
        <v>1</v>
      </c>
      <c r="N574" s="17">
        <f t="shared" si="57"/>
        <v>1422</v>
      </c>
      <c r="O574" s="59"/>
    </row>
    <row r="575" spans="1:15" ht="13.5" thickBot="1">
      <c r="A575" s="12" t="s">
        <v>176</v>
      </c>
      <c r="B575" s="10">
        <v>20</v>
      </c>
      <c r="C575" s="15">
        <v>45694.921875</v>
      </c>
      <c r="D575" s="15">
        <v>143.19999999999999</v>
      </c>
      <c r="E575" s="15">
        <v>138.5</v>
      </c>
      <c r="F575" s="15">
        <v>250.80429840792601</v>
      </c>
      <c r="G575" s="15">
        <v>299.431044503279</v>
      </c>
      <c r="H575" s="15">
        <v>48.626746095351997</v>
      </c>
      <c r="I575" s="58">
        <f t="shared" si="52"/>
        <v>0.10986711990385303</v>
      </c>
      <c r="J575" s="58">
        <f t="shared" si="53"/>
        <v>7.5671095926811552E-2</v>
      </c>
      <c r="K575" s="58">
        <f t="shared" si="54"/>
        <v>0.11317232384196835</v>
      </c>
      <c r="L575" s="58">
        <f t="shared" si="55"/>
        <v>7.8976299864926866E-2</v>
      </c>
      <c r="M575" s="17">
        <f t="shared" si="56"/>
        <v>1</v>
      </c>
      <c r="N575" s="17">
        <f t="shared" si="57"/>
        <v>1422</v>
      </c>
      <c r="O575" s="59"/>
    </row>
    <row r="576" spans="1:15" ht="13.5" thickBot="1">
      <c r="A576" s="12" t="s">
        <v>176</v>
      </c>
      <c r="B576" s="10">
        <v>21</v>
      </c>
      <c r="C576" s="15">
        <v>45323.3515625</v>
      </c>
      <c r="D576" s="15">
        <v>9.8000000000000007</v>
      </c>
      <c r="E576" s="15">
        <v>7.9</v>
      </c>
      <c r="F576" s="15">
        <v>4.6350274734769998</v>
      </c>
      <c r="G576" s="15">
        <v>4.641437713607</v>
      </c>
      <c r="H576" s="15">
        <v>6.4102401299999997E-3</v>
      </c>
      <c r="I576" s="58">
        <f t="shared" si="52"/>
        <v>3.6276809327658232E-3</v>
      </c>
      <c r="J576" s="58">
        <f t="shared" si="53"/>
        <v>3.6321888372173E-3</v>
      </c>
      <c r="K576" s="58">
        <f t="shared" si="54"/>
        <v>2.2915346599106895E-3</v>
      </c>
      <c r="L576" s="58">
        <f t="shared" si="55"/>
        <v>2.2960425643621662E-3</v>
      </c>
      <c r="M576" s="17">
        <f t="shared" si="56"/>
        <v>0</v>
      </c>
      <c r="N576" s="17">
        <f t="shared" si="57"/>
        <v>1422</v>
      </c>
      <c r="O576" s="59"/>
    </row>
    <row r="577" spans="1:15" ht="13.5" thickBot="1">
      <c r="A577" s="12" t="s">
        <v>176</v>
      </c>
      <c r="B577" s="10">
        <v>22</v>
      </c>
      <c r="C577" s="15">
        <v>43448.3515625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58">
        <f t="shared" si="52"/>
        <v>0</v>
      </c>
      <c r="J577" s="58">
        <f t="shared" si="53"/>
        <v>0</v>
      </c>
      <c r="K577" s="58">
        <f t="shared" si="54"/>
        <v>0</v>
      </c>
      <c r="L577" s="58">
        <f t="shared" si="55"/>
        <v>0</v>
      </c>
      <c r="M577" s="17">
        <f t="shared" si="56"/>
        <v>0</v>
      </c>
      <c r="N577" s="17">
        <f t="shared" si="57"/>
        <v>1422</v>
      </c>
      <c r="O577" s="59"/>
    </row>
    <row r="578" spans="1:15" ht="13.5" thickBot="1">
      <c r="A578" s="12" t="s">
        <v>176</v>
      </c>
      <c r="B578" s="10">
        <v>23</v>
      </c>
      <c r="C578" s="15">
        <v>39827.359375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58">
        <f t="shared" si="52"/>
        <v>0</v>
      </c>
      <c r="J578" s="58">
        <f t="shared" si="53"/>
        <v>0</v>
      </c>
      <c r="K578" s="58">
        <f t="shared" si="54"/>
        <v>0</v>
      </c>
      <c r="L578" s="58">
        <f t="shared" si="55"/>
        <v>0</v>
      </c>
      <c r="M578" s="17">
        <f t="shared" si="56"/>
        <v>0</v>
      </c>
      <c r="N578" s="17">
        <f t="shared" si="57"/>
        <v>1422</v>
      </c>
      <c r="O578" s="59"/>
    </row>
    <row r="579" spans="1:15" ht="13.5" thickBot="1">
      <c r="A579" s="12" t="s">
        <v>176</v>
      </c>
      <c r="B579" s="10">
        <v>24</v>
      </c>
      <c r="C579" s="15">
        <v>36224.66796875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58">
        <f t="shared" si="52"/>
        <v>0</v>
      </c>
      <c r="J579" s="58">
        <f t="shared" si="53"/>
        <v>0</v>
      </c>
      <c r="K579" s="58">
        <f t="shared" si="54"/>
        <v>0</v>
      </c>
      <c r="L579" s="58">
        <f t="shared" si="55"/>
        <v>0</v>
      </c>
      <c r="M579" s="17">
        <f t="shared" si="56"/>
        <v>0</v>
      </c>
      <c r="N579" s="17">
        <f t="shared" si="57"/>
        <v>1422</v>
      </c>
      <c r="O579" s="59"/>
    </row>
    <row r="580" spans="1:15" ht="13.5" thickBot="1">
      <c r="A580" s="12" t="s">
        <v>177</v>
      </c>
      <c r="B580" s="10">
        <v>1</v>
      </c>
      <c r="C580" s="15">
        <v>33115.171875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58">
        <f t="shared" si="52"/>
        <v>0</v>
      </c>
      <c r="J580" s="58">
        <f t="shared" si="53"/>
        <v>0</v>
      </c>
      <c r="K580" s="58">
        <f t="shared" si="54"/>
        <v>0</v>
      </c>
      <c r="L580" s="58">
        <f t="shared" si="55"/>
        <v>0</v>
      </c>
      <c r="M580" s="17">
        <f t="shared" si="56"/>
        <v>0</v>
      </c>
      <c r="N580" s="17">
        <f t="shared" si="57"/>
        <v>1422</v>
      </c>
      <c r="O580" s="59"/>
    </row>
    <row r="581" spans="1:15" ht="13.5" thickBot="1">
      <c r="A581" s="12" t="s">
        <v>177</v>
      </c>
      <c r="B581" s="10">
        <v>2</v>
      </c>
      <c r="C581" s="15">
        <v>31143.69140625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58">
        <f t="shared" ref="I581:I644" si="58">ABS(D581-G581)/N581</f>
        <v>0</v>
      </c>
      <c r="J581" s="58">
        <f t="shared" ref="J581:J644" si="59">ABS(D581-F581)/N581</f>
        <v>0</v>
      </c>
      <c r="K581" s="58">
        <f t="shared" ref="K581:K644" si="60">ABS(E581-G581)/N581</f>
        <v>0</v>
      </c>
      <c r="L581" s="58">
        <f t="shared" ref="L581:L644" si="61">ABS(E581-F581)/N581</f>
        <v>0</v>
      </c>
      <c r="M581" s="17">
        <f t="shared" ref="M581:M644" si="62">IF(F581&gt;5,1,0)</f>
        <v>0</v>
      </c>
      <c r="N581" s="17">
        <f t="shared" ref="N581:N644" si="63">INDEX($Q$43:$Q$72,MATCH(A581,$P$43:$P$72,0))</f>
        <v>1422</v>
      </c>
      <c r="O581" s="59"/>
    </row>
    <row r="582" spans="1:15" ht="13.5" thickBot="1">
      <c r="A582" s="12" t="s">
        <v>177</v>
      </c>
      <c r="B582" s="10">
        <v>3</v>
      </c>
      <c r="C582" s="15">
        <v>30010.21875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58">
        <f t="shared" si="58"/>
        <v>0</v>
      </c>
      <c r="J582" s="58">
        <f t="shared" si="59"/>
        <v>0</v>
      </c>
      <c r="K582" s="58">
        <f t="shared" si="60"/>
        <v>0</v>
      </c>
      <c r="L582" s="58">
        <f t="shared" si="61"/>
        <v>0</v>
      </c>
      <c r="M582" s="17">
        <f t="shared" si="62"/>
        <v>0</v>
      </c>
      <c r="N582" s="17">
        <f t="shared" si="63"/>
        <v>1422</v>
      </c>
      <c r="O582" s="59"/>
    </row>
    <row r="583" spans="1:15" ht="13.5" thickBot="1">
      <c r="A583" s="12" t="s">
        <v>177</v>
      </c>
      <c r="B583" s="10">
        <v>4</v>
      </c>
      <c r="C583" s="15">
        <v>29513.853515625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58">
        <f t="shared" si="58"/>
        <v>0</v>
      </c>
      <c r="J583" s="58">
        <f t="shared" si="59"/>
        <v>0</v>
      </c>
      <c r="K583" s="58">
        <f t="shared" si="60"/>
        <v>0</v>
      </c>
      <c r="L583" s="58">
        <f t="shared" si="61"/>
        <v>0</v>
      </c>
      <c r="M583" s="17">
        <f t="shared" si="62"/>
        <v>0</v>
      </c>
      <c r="N583" s="17">
        <f t="shared" si="63"/>
        <v>1422</v>
      </c>
      <c r="O583" s="59"/>
    </row>
    <row r="584" spans="1:15" ht="13.5" thickBot="1">
      <c r="A584" s="12" t="s">
        <v>177</v>
      </c>
      <c r="B584" s="10">
        <v>5</v>
      </c>
      <c r="C584" s="15">
        <v>29737.787109375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58">
        <f t="shared" si="58"/>
        <v>0</v>
      </c>
      <c r="J584" s="58">
        <f t="shared" si="59"/>
        <v>0</v>
      </c>
      <c r="K584" s="58">
        <f t="shared" si="60"/>
        <v>0</v>
      </c>
      <c r="L584" s="58">
        <f t="shared" si="61"/>
        <v>0</v>
      </c>
      <c r="M584" s="17">
        <f t="shared" si="62"/>
        <v>0</v>
      </c>
      <c r="N584" s="17">
        <f t="shared" si="63"/>
        <v>1422</v>
      </c>
      <c r="O584" s="59"/>
    </row>
    <row r="585" spans="1:15" ht="13.5" thickBot="1">
      <c r="A585" s="12" t="s">
        <v>177</v>
      </c>
      <c r="B585" s="10">
        <v>6</v>
      </c>
      <c r="C585" s="15">
        <v>31356.421875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58">
        <f t="shared" si="58"/>
        <v>0</v>
      </c>
      <c r="J585" s="58">
        <f t="shared" si="59"/>
        <v>0</v>
      </c>
      <c r="K585" s="58">
        <f t="shared" si="60"/>
        <v>0</v>
      </c>
      <c r="L585" s="58">
        <f t="shared" si="61"/>
        <v>0</v>
      </c>
      <c r="M585" s="17">
        <f t="shared" si="62"/>
        <v>0</v>
      </c>
      <c r="N585" s="17">
        <f t="shared" si="63"/>
        <v>1422</v>
      </c>
      <c r="O585" s="59"/>
    </row>
    <row r="586" spans="1:15" ht="13.5" thickBot="1">
      <c r="A586" s="12" t="s">
        <v>177</v>
      </c>
      <c r="B586" s="10">
        <v>7</v>
      </c>
      <c r="C586" s="15">
        <v>34551.484375</v>
      </c>
      <c r="D586" s="15">
        <v>0</v>
      </c>
      <c r="E586" s="15">
        <v>0</v>
      </c>
      <c r="F586" s="15">
        <v>7.2244093599999996E-3</v>
      </c>
      <c r="G586" s="15">
        <v>7.2244093599999996E-3</v>
      </c>
      <c r="H586" s="15">
        <v>0</v>
      </c>
      <c r="I586" s="58">
        <f t="shared" si="58"/>
        <v>5.0804566526019691E-6</v>
      </c>
      <c r="J586" s="58">
        <f t="shared" si="59"/>
        <v>5.0804566526019691E-6</v>
      </c>
      <c r="K586" s="58">
        <f t="shared" si="60"/>
        <v>5.0804566526019691E-6</v>
      </c>
      <c r="L586" s="58">
        <f t="shared" si="61"/>
        <v>5.0804566526019691E-6</v>
      </c>
      <c r="M586" s="17">
        <f t="shared" si="62"/>
        <v>0</v>
      </c>
      <c r="N586" s="17">
        <f t="shared" si="63"/>
        <v>1422</v>
      </c>
      <c r="O586" s="59"/>
    </row>
    <row r="587" spans="1:15" ht="13.5" thickBot="1">
      <c r="A587" s="12" t="s">
        <v>177</v>
      </c>
      <c r="B587" s="10">
        <v>8</v>
      </c>
      <c r="C587" s="15">
        <v>35681.6953125</v>
      </c>
      <c r="D587" s="15">
        <v>17.399999999999999</v>
      </c>
      <c r="E587" s="15">
        <v>13.9</v>
      </c>
      <c r="F587" s="15">
        <v>8.3668367385789999</v>
      </c>
      <c r="G587" s="15">
        <v>9.1042586679189998</v>
      </c>
      <c r="H587" s="15">
        <v>0.73742192933899997</v>
      </c>
      <c r="I587" s="58">
        <f t="shared" si="58"/>
        <v>5.833854663910688E-3</v>
      </c>
      <c r="J587" s="58">
        <f t="shared" si="59"/>
        <v>6.3524354862313634E-3</v>
      </c>
      <c r="K587" s="58">
        <f t="shared" si="60"/>
        <v>3.3725325823354435E-3</v>
      </c>
      <c r="L587" s="58">
        <f t="shared" si="61"/>
        <v>3.8911134046561184E-3</v>
      </c>
      <c r="M587" s="17">
        <f t="shared" si="62"/>
        <v>1</v>
      </c>
      <c r="N587" s="17">
        <f t="shared" si="63"/>
        <v>1422</v>
      </c>
      <c r="O587" s="59"/>
    </row>
    <row r="588" spans="1:15" ht="13.5" thickBot="1">
      <c r="A588" s="12" t="s">
        <v>177</v>
      </c>
      <c r="B588" s="10">
        <v>9</v>
      </c>
      <c r="C588" s="15">
        <v>36038.83203125</v>
      </c>
      <c r="D588" s="15">
        <v>104.3</v>
      </c>
      <c r="E588" s="15">
        <v>101.2</v>
      </c>
      <c r="F588" s="15">
        <v>49.983222492613002</v>
      </c>
      <c r="G588" s="15">
        <v>58.910761305986</v>
      </c>
      <c r="H588" s="15">
        <v>8.9275388133729994</v>
      </c>
      <c r="I588" s="58">
        <f t="shared" si="58"/>
        <v>3.1919295846704637E-2</v>
      </c>
      <c r="J588" s="58">
        <f t="shared" si="59"/>
        <v>3.8197452536840364E-2</v>
      </c>
      <c r="K588" s="58">
        <f t="shared" si="60"/>
        <v>2.9739267717309427E-2</v>
      </c>
      <c r="L588" s="58">
        <f t="shared" si="61"/>
        <v>3.6017424407445146E-2</v>
      </c>
      <c r="M588" s="17">
        <f t="shared" si="62"/>
        <v>1</v>
      </c>
      <c r="N588" s="17">
        <f t="shared" si="63"/>
        <v>1422</v>
      </c>
      <c r="O588" s="59"/>
    </row>
    <row r="589" spans="1:15" ht="13.5" thickBot="1">
      <c r="A589" s="12" t="s">
        <v>177</v>
      </c>
      <c r="B589" s="10">
        <v>10</v>
      </c>
      <c r="C589" s="15">
        <v>37220.1875</v>
      </c>
      <c r="D589" s="15">
        <v>218.9</v>
      </c>
      <c r="E589" s="15">
        <v>215.3</v>
      </c>
      <c r="F589" s="15">
        <v>100.99118415816299</v>
      </c>
      <c r="G589" s="15">
        <v>118.256427188446</v>
      </c>
      <c r="H589" s="15">
        <v>17.265243030282999</v>
      </c>
      <c r="I589" s="58">
        <f t="shared" si="58"/>
        <v>7.0776070894201126E-2</v>
      </c>
      <c r="J589" s="58">
        <f t="shared" si="59"/>
        <v>8.2917592012543603E-2</v>
      </c>
      <c r="K589" s="58">
        <f t="shared" si="60"/>
        <v>6.8244425324580887E-2</v>
      </c>
      <c r="L589" s="58">
        <f t="shared" si="61"/>
        <v>8.0385946442923364E-2</v>
      </c>
      <c r="M589" s="17">
        <f t="shared" si="62"/>
        <v>1</v>
      </c>
      <c r="N589" s="17">
        <f t="shared" si="63"/>
        <v>1422</v>
      </c>
      <c r="O589" s="59"/>
    </row>
    <row r="590" spans="1:15" ht="13.5" thickBot="1">
      <c r="A590" s="12" t="s">
        <v>177</v>
      </c>
      <c r="B590" s="10">
        <v>11</v>
      </c>
      <c r="C590" s="15">
        <v>38497.33984375</v>
      </c>
      <c r="D590" s="15">
        <v>269.8</v>
      </c>
      <c r="E590" s="15">
        <v>264</v>
      </c>
      <c r="F590" s="15">
        <v>118.59355514168701</v>
      </c>
      <c r="G590" s="15">
        <v>120.9291709691</v>
      </c>
      <c r="H590" s="15">
        <v>2.335615827412</v>
      </c>
      <c r="I590" s="58">
        <f t="shared" si="58"/>
        <v>0.10469115965604783</v>
      </c>
      <c r="J590" s="58">
        <f t="shared" si="59"/>
        <v>0.1063336461732159</v>
      </c>
      <c r="K590" s="58">
        <f t="shared" si="60"/>
        <v>0.10061239734943742</v>
      </c>
      <c r="L590" s="58">
        <f t="shared" si="61"/>
        <v>0.10225488386660549</v>
      </c>
      <c r="M590" s="17">
        <f t="shared" si="62"/>
        <v>1</v>
      </c>
      <c r="N590" s="17">
        <f t="shared" si="63"/>
        <v>1422</v>
      </c>
      <c r="O590" s="59"/>
    </row>
    <row r="591" spans="1:15" ht="13.5" thickBot="1">
      <c r="A591" s="12" t="s">
        <v>177</v>
      </c>
      <c r="B591" s="10">
        <v>12</v>
      </c>
      <c r="C591" s="15">
        <v>39828.7421875</v>
      </c>
      <c r="D591" s="15">
        <v>317.89999999999998</v>
      </c>
      <c r="E591" s="15">
        <v>311.5</v>
      </c>
      <c r="F591" s="15">
        <v>190.40647517008901</v>
      </c>
      <c r="G591" s="15">
        <v>190.40647517008901</v>
      </c>
      <c r="H591" s="15">
        <v>0</v>
      </c>
      <c r="I591" s="58">
        <f t="shared" si="58"/>
        <v>8.9657893691920509E-2</v>
      </c>
      <c r="J591" s="58">
        <f t="shared" si="59"/>
        <v>8.9657893691920509E-2</v>
      </c>
      <c r="K591" s="58">
        <f t="shared" si="60"/>
        <v>8.515719045704008E-2</v>
      </c>
      <c r="L591" s="58">
        <f t="shared" si="61"/>
        <v>8.515719045704008E-2</v>
      </c>
      <c r="M591" s="17">
        <f t="shared" si="62"/>
        <v>1</v>
      </c>
      <c r="N591" s="17">
        <f t="shared" si="63"/>
        <v>1422</v>
      </c>
      <c r="O591" s="59"/>
    </row>
    <row r="592" spans="1:15" ht="13.5" thickBot="1">
      <c r="A592" s="12" t="s">
        <v>177</v>
      </c>
      <c r="B592" s="10">
        <v>13</v>
      </c>
      <c r="C592" s="15">
        <v>40966.5703125</v>
      </c>
      <c r="D592" s="15">
        <v>371.1</v>
      </c>
      <c r="E592" s="15">
        <v>364.2</v>
      </c>
      <c r="F592" s="15">
        <v>277.94312513271899</v>
      </c>
      <c r="G592" s="15">
        <v>278.17365846130599</v>
      </c>
      <c r="H592" s="15">
        <v>0.23053332858600001</v>
      </c>
      <c r="I592" s="58">
        <f t="shared" si="58"/>
        <v>6.5349044682625895E-2</v>
      </c>
      <c r="J592" s="58">
        <f t="shared" si="59"/>
        <v>6.5511163760394536E-2</v>
      </c>
      <c r="K592" s="58">
        <f t="shared" si="60"/>
        <v>6.0496724007520396E-2</v>
      </c>
      <c r="L592" s="58">
        <f t="shared" si="61"/>
        <v>6.065884308528903E-2</v>
      </c>
      <c r="M592" s="17">
        <f t="shared" si="62"/>
        <v>1</v>
      </c>
      <c r="N592" s="17">
        <f t="shared" si="63"/>
        <v>1422</v>
      </c>
      <c r="O592" s="59"/>
    </row>
    <row r="593" spans="1:15" ht="13.5" thickBot="1">
      <c r="A593" s="12" t="s">
        <v>177</v>
      </c>
      <c r="B593" s="10">
        <v>14</v>
      </c>
      <c r="C593" s="15">
        <v>42262.59765625</v>
      </c>
      <c r="D593" s="15">
        <v>401.2</v>
      </c>
      <c r="E593" s="15">
        <v>393.5</v>
      </c>
      <c r="F593" s="15">
        <v>311.69195094820498</v>
      </c>
      <c r="G593" s="15">
        <v>311.71578428874398</v>
      </c>
      <c r="H593" s="15">
        <v>2.3833340538E-2</v>
      </c>
      <c r="I593" s="58">
        <f t="shared" si="58"/>
        <v>6.2928421737873427E-2</v>
      </c>
      <c r="J593" s="58">
        <f t="shared" si="59"/>
        <v>6.2945182174258096E-2</v>
      </c>
      <c r="K593" s="58">
        <f t="shared" si="60"/>
        <v>5.7513513158407893E-2</v>
      </c>
      <c r="L593" s="58">
        <f t="shared" si="61"/>
        <v>5.7530273594792562E-2</v>
      </c>
      <c r="M593" s="17">
        <f t="shared" si="62"/>
        <v>1</v>
      </c>
      <c r="N593" s="17">
        <f t="shared" si="63"/>
        <v>1422</v>
      </c>
      <c r="O593" s="59"/>
    </row>
    <row r="594" spans="1:15" ht="13.5" thickBot="1">
      <c r="A594" s="12" t="s">
        <v>177</v>
      </c>
      <c r="B594" s="10">
        <v>15</v>
      </c>
      <c r="C594" s="15">
        <v>42856.14453125</v>
      </c>
      <c r="D594" s="15">
        <v>406.1</v>
      </c>
      <c r="E594" s="15">
        <v>398.4</v>
      </c>
      <c r="F594" s="15">
        <v>271.03009029359202</v>
      </c>
      <c r="G594" s="15">
        <v>289.72826031365901</v>
      </c>
      <c r="H594" s="15">
        <v>18.698170020066001</v>
      </c>
      <c r="I594" s="58">
        <f t="shared" si="58"/>
        <v>8.1836666446090722E-2</v>
      </c>
      <c r="J594" s="58">
        <f t="shared" si="59"/>
        <v>9.4985871804787625E-2</v>
      </c>
      <c r="K594" s="58">
        <f t="shared" si="60"/>
        <v>7.6421757866625153E-2</v>
      </c>
      <c r="L594" s="58">
        <f t="shared" si="61"/>
        <v>8.9570963225322042E-2</v>
      </c>
      <c r="M594" s="17">
        <f t="shared" si="62"/>
        <v>1</v>
      </c>
      <c r="N594" s="17">
        <f t="shared" si="63"/>
        <v>1422</v>
      </c>
      <c r="O594" s="59"/>
    </row>
    <row r="595" spans="1:15" ht="13.5" thickBot="1">
      <c r="A595" s="12" t="s">
        <v>177</v>
      </c>
      <c r="B595" s="10">
        <v>16</v>
      </c>
      <c r="C595" s="15">
        <v>43031.18359375</v>
      </c>
      <c r="D595" s="15">
        <v>393.5</v>
      </c>
      <c r="E595" s="15">
        <v>386.1</v>
      </c>
      <c r="F595" s="15">
        <v>373.36518963528999</v>
      </c>
      <c r="G595" s="15">
        <v>375.698912025889</v>
      </c>
      <c r="H595" s="15">
        <v>2.333722390598</v>
      </c>
      <c r="I595" s="58">
        <f t="shared" si="58"/>
        <v>1.2518345973355133E-2</v>
      </c>
      <c r="J595" s="58">
        <f t="shared" si="59"/>
        <v>1.4159500959711678E-2</v>
      </c>
      <c r="K595" s="58">
        <f t="shared" si="60"/>
        <v>7.3144078580246281E-3</v>
      </c>
      <c r="L595" s="58">
        <f t="shared" si="61"/>
        <v>8.9555628443811729E-3</v>
      </c>
      <c r="M595" s="17">
        <f t="shared" si="62"/>
        <v>1</v>
      </c>
      <c r="N595" s="17">
        <f t="shared" si="63"/>
        <v>1422</v>
      </c>
      <c r="O595" s="59"/>
    </row>
    <row r="596" spans="1:15" ht="13.5" thickBot="1">
      <c r="A596" s="12" t="s">
        <v>177</v>
      </c>
      <c r="B596" s="10">
        <v>17</v>
      </c>
      <c r="C596" s="15">
        <v>42764.15234375</v>
      </c>
      <c r="D596" s="15">
        <v>395.5</v>
      </c>
      <c r="E596" s="15">
        <v>388.7</v>
      </c>
      <c r="F596" s="15">
        <v>507.40645128140898</v>
      </c>
      <c r="G596" s="15">
        <v>507.40645128140898</v>
      </c>
      <c r="H596" s="15">
        <v>0</v>
      </c>
      <c r="I596" s="58">
        <f t="shared" si="58"/>
        <v>7.869651988847326E-2</v>
      </c>
      <c r="J596" s="58">
        <f t="shared" si="59"/>
        <v>7.869651988847326E-2</v>
      </c>
      <c r="K596" s="58">
        <f t="shared" si="60"/>
        <v>8.3478517075533748E-2</v>
      </c>
      <c r="L596" s="58">
        <f t="shared" si="61"/>
        <v>8.3478517075533748E-2</v>
      </c>
      <c r="M596" s="17">
        <f t="shared" si="62"/>
        <v>1</v>
      </c>
      <c r="N596" s="17">
        <f t="shared" si="63"/>
        <v>1422</v>
      </c>
      <c r="O596" s="59"/>
    </row>
    <row r="597" spans="1:15" ht="13.5" thickBot="1">
      <c r="A597" s="12" t="s">
        <v>177</v>
      </c>
      <c r="B597" s="10">
        <v>18</v>
      </c>
      <c r="C597" s="15">
        <v>42059.66796875</v>
      </c>
      <c r="D597" s="15">
        <v>357.4</v>
      </c>
      <c r="E597" s="15">
        <v>351.1</v>
      </c>
      <c r="F597" s="15">
        <v>504.22031729241201</v>
      </c>
      <c r="G597" s="15">
        <v>504.22031729241201</v>
      </c>
      <c r="H597" s="15">
        <v>0</v>
      </c>
      <c r="I597" s="58">
        <f t="shared" si="58"/>
        <v>0.10324916827877076</v>
      </c>
      <c r="J597" s="58">
        <f t="shared" si="59"/>
        <v>0.10324916827877076</v>
      </c>
      <c r="K597" s="58">
        <f t="shared" si="60"/>
        <v>0.10767954802560617</v>
      </c>
      <c r="L597" s="58">
        <f t="shared" si="61"/>
        <v>0.10767954802560617</v>
      </c>
      <c r="M597" s="17">
        <f t="shared" si="62"/>
        <v>1</v>
      </c>
      <c r="N597" s="17">
        <f t="shared" si="63"/>
        <v>1422</v>
      </c>
      <c r="O597" s="59"/>
    </row>
    <row r="598" spans="1:15" ht="13.5" thickBot="1">
      <c r="A598" s="12" t="s">
        <v>177</v>
      </c>
      <c r="B598" s="10">
        <v>19</v>
      </c>
      <c r="C598" s="15">
        <v>40875.53515625</v>
      </c>
      <c r="D598" s="15">
        <v>225.3</v>
      </c>
      <c r="E598" s="15">
        <v>219.9</v>
      </c>
      <c r="F598" s="15">
        <v>376.485663950071</v>
      </c>
      <c r="G598" s="15">
        <v>376.485663950071</v>
      </c>
      <c r="H598" s="15">
        <v>0</v>
      </c>
      <c r="I598" s="58">
        <f t="shared" si="58"/>
        <v>0.10631903231369268</v>
      </c>
      <c r="J598" s="58">
        <f t="shared" si="59"/>
        <v>0.10631903231369268</v>
      </c>
      <c r="K598" s="58">
        <f t="shared" si="60"/>
        <v>0.11011650066812306</v>
      </c>
      <c r="L598" s="58">
        <f t="shared" si="61"/>
        <v>0.11011650066812306</v>
      </c>
      <c r="M598" s="17">
        <f t="shared" si="62"/>
        <v>1</v>
      </c>
      <c r="N598" s="17">
        <f t="shared" si="63"/>
        <v>1422</v>
      </c>
      <c r="O598" s="59"/>
    </row>
    <row r="599" spans="1:15" ht="13.5" thickBot="1">
      <c r="A599" s="12" t="s">
        <v>177</v>
      </c>
      <c r="B599" s="10">
        <v>20</v>
      </c>
      <c r="C599" s="15">
        <v>40104.1796875</v>
      </c>
      <c r="D599" s="15">
        <v>116.8</v>
      </c>
      <c r="E599" s="15">
        <v>109.4</v>
      </c>
      <c r="F599" s="15">
        <v>173.72978810491699</v>
      </c>
      <c r="G599" s="15">
        <v>183.69519543842301</v>
      </c>
      <c r="H599" s="15">
        <v>9.9654073335060005</v>
      </c>
      <c r="I599" s="58">
        <f t="shared" si="58"/>
        <v>4.7043034766823498E-2</v>
      </c>
      <c r="J599" s="58">
        <f t="shared" si="59"/>
        <v>4.0035012732009136E-2</v>
      </c>
      <c r="K599" s="58">
        <f t="shared" si="60"/>
        <v>5.2246972882154012E-2</v>
      </c>
      <c r="L599" s="58">
        <f t="shared" si="61"/>
        <v>4.523895084733965E-2</v>
      </c>
      <c r="M599" s="17">
        <f t="shared" si="62"/>
        <v>1</v>
      </c>
      <c r="N599" s="17">
        <f t="shared" si="63"/>
        <v>1422</v>
      </c>
      <c r="O599" s="59"/>
    </row>
    <row r="600" spans="1:15" ht="13.5" thickBot="1">
      <c r="A600" s="12" t="s">
        <v>177</v>
      </c>
      <c r="B600" s="10">
        <v>21</v>
      </c>
      <c r="C600" s="15">
        <v>40291.984375</v>
      </c>
      <c r="D600" s="15">
        <v>8.6999999999999993</v>
      </c>
      <c r="E600" s="15">
        <v>7.1</v>
      </c>
      <c r="F600" s="15">
        <v>6.6284174410430001</v>
      </c>
      <c r="G600" s="15">
        <v>6.6992912866449998</v>
      </c>
      <c r="H600" s="15">
        <v>7.0873845601000005E-2</v>
      </c>
      <c r="I600" s="58">
        <f t="shared" si="58"/>
        <v>1.406968152851617E-3</v>
      </c>
      <c r="J600" s="58">
        <f t="shared" si="59"/>
        <v>1.4568091131905762E-3</v>
      </c>
      <c r="K600" s="58">
        <f t="shared" si="60"/>
        <v>2.8179234413150476E-4</v>
      </c>
      <c r="L600" s="58">
        <f t="shared" si="61"/>
        <v>3.3163330447046378E-4</v>
      </c>
      <c r="M600" s="17">
        <f t="shared" si="62"/>
        <v>1</v>
      </c>
      <c r="N600" s="17">
        <f t="shared" si="63"/>
        <v>1422</v>
      </c>
      <c r="O600" s="59"/>
    </row>
    <row r="601" spans="1:15" ht="13.5" thickBot="1">
      <c r="A601" s="12" t="s">
        <v>177</v>
      </c>
      <c r="B601" s="10">
        <v>22</v>
      </c>
      <c r="C601" s="15">
        <v>38974.0703125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58">
        <f t="shared" si="58"/>
        <v>0</v>
      </c>
      <c r="J601" s="58">
        <f t="shared" si="59"/>
        <v>0</v>
      </c>
      <c r="K601" s="58">
        <f t="shared" si="60"/>
        <v>0</v>
      </c>
      <c r="L601" s="58">
        <f t="shared" si="61"/>
        <v>0</v>
      </c>
      <c r="M601" s="17">
        <f t="shared" si="62"/>
        <v>0</v>
      </c>
      <c r="N601" s="17">
        <f t="shared" si="63"/>
        <v>1422</v>
      </c>
      <c r="O601" s="59"/>
    </row>
    <row r="602" spans="1:15" ht="13.5" thickBot="1">
      <c r="A602" s="12" t="s">
        <v>177</v>
      </c>
      <c r="B602" s="10">
        <v>23</v>
      </c>
      <c r="C602" s="15">
        <v>36132.69921875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58">
        <f t="shared" si="58"/>
        <v>0</v>
      </c>
      <c r="J602" s="58">
        <f t="shared" si="59"/>
        <v>0</v>
      </c>
      <c r="K602" s="58">
        <f t="shared" si="60"/>
        <v>0</v>
      </c>
      <c r="L602" s="58">
        <f t="shared" si="61"/>
        <v>0</v>
      </c>
      <c r="M602" s="17">
        <f t="shared" si="62"/>
        <v>0</v>
      </c>
      <c r="N602" s="17">
        <f t="shared" si="63"/>
        <v>1422</v>
      </c>
      <c r="O602" s="59"/>
    </row>
    <row r="603" spans="1:15" ht="13.5" thickBot="1">
      <c r="A603" s="12" t="s">
        <v>177</v>
      </c>
      <c r="B603" s="10">
        <v>24</v>
      </c>
      <c r="C603" s="15">
        <v>33015.9140625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58">
        <f t="shared" si="58"/>
        <v>0</v>
      </c>
      <c r="J603" s="58">
        <f t="shared" si="59"/>
        <v>0</v>
      </c>
      <c r="K603" s="58">
        <f t="shared" si="60"/>
        <v>0</v>
      </c>
      <c r="L603" s="58">
        <f t="shared" si="61"/>
        <v>0</v>
      </c>
      <c r="M603" s="17">
        <f t="shared" si="62"/>
        <v>0</v>
      </c>
      <c r="N603" s="17">
        <f t="shared" si="63"/>
        <v>1422</v>
      </c>
      <c r="O603" s="59"/>
    </row>
    <row r="604" spans="1:15" ht="13.5" thickBot="1">
      <c r="A604" s="12" t="s">
        <v>178</v>
      </c>
      <c r="B604" s="10">
        <v>1</v>
      </c>
      <c r="C604" s="15">
        <v>30850.896484375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58">
        <f t="shared" si="58"/>
        <v>0</v>
      </c>
      <c r="J604" s="58">
        <f t="shared" si="59"/>
        <v>0</v>
      </c>
      <c r="K604" s="58">
        <f t="shared" si="60"/>
        <v>0</v>
      </c>
      <c r="L604" s="58">
        <f t="shared" si="61"/>
        <v>0</v>
      </c>
      <c r="M604" s="17">
        <f t="shared" si="62"/>
        <v>0</v>
      </c>
      <c r="N604" s="17">
        <f t="shared" si="63"/>
        <v>1422</v>
      </c>
      <c r="O604" s="59"/>
    </row>
    <row r="605" spans="1:15" ht="13.5" thickBot="1">
      <c r="A605" s="12" t="s">
        <v>178</v>
      </c>
      <c r="B605" s="10">
        <v>2</v>
      </c>
      <c r="C605" s="15">
        <v>29623.08984375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58">
        <f t="shared" si="58"/>
        <v>0</v>
      </c>
      <c r="J605" s="58">
        <f t="shared" si="59"/>
        <v>0</v>
      </c>
      <c r="K605" s="58">
        <f t="shared" si="60"/>
        <v>0</v>
      </c>
      <c r="L605" s="58">
        <f t="shared" si="61"/>
        <v>0</v>
      </c>
      <c r="M605" s="17">
        <f t="shared" si="62"/>
        <v>0</v>
      </c>
      <c r="N605" s="17">
        <f t="shared" si="63"/>
        <v>1422</v>
      </c>
      <c r="O605" s="59"/>
    </row>
    <row r="606" spans="1:15" ht="13.5" thickBot="1">
      <c r="A606" s="12" t="s">
        <v>178</v>
      </c>
      <c r="B606" s="10">
        <v>3</v>
      </c>
      <c r="C606" s="15">
        <v>28975.4609375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58">
        <f t="shared" si="58"/>
        <v>0</v>
      </c>
      <c r="J606" s="58">
        <f t="shared" si="59"/>
        <v>0</v>
      </c>
      <c r="K606" s="58">
        <f t="shared" si="60"/>
        <v>0</v>
      </c>
      <c r="L606" s="58">
        <f t="shared" si="61"/>
        <v>0</v>
      </c>
      <c r="M606" s="17">
        <f t="shared" si="62"/>
        <v>0</v>
      </c>
      <c r="N606" s="17">
        <f t="shared" si="63"/>
        <v>1422</v>
      </c>
      <c r="O606" s="59"/>
    </row>
    <row r="607" spans="1:15" ht="13.5" thickBot="1">
      <c r="A607" s="12" t="s">
        <v>178</v>
      </c>
      <c r="B607" s="10">
        <v>4</v>
      </c>
      <c r="C607" s="15">
        <v>28800.33203125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58">
        <f t="shared" si="58"/>
        <v>0</v>
      </c>
      <c r="J607" s="58">
        <f t="shared" si="59"/>
        <v>0</v>
      </c>
      <c r="K607" s="58">
        <f t="shared" si="60"/>
        <v>0</v>
      </c>
      <c r="L607" s="58">
        <f t="shared" si="61"/>
        <v>0</v>
      </c>
      <c r="M607" s="17">
        <f t="shared" si="62"/>
        <v>0</v>
      </c>
      <c r="N607" s="17">
        <f t="shared" si="63"/>
        <v>1422</v>
      </c>
      <c r="O607" s="59"/>
    </row>
    <row r="608" spans="1:15" ht="13.5" thickBot="1">
      <c r="A608" s="12" t="s">
        <v>178</v>
      </c>
      <c r="B608" s="10">
        <v>5</v>
      </c>
      <c r="C608" s="15">
        <v>29329.966796875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58">
        <f t="shared" si="58"/>
        <v>0</v>
      </c>
      <c r="J608" s="58">
        <f t="shared" si="59"/>
        <v>0</v>
      </c>
      <c r="K608" s="58">
        <f t="shared" si="60"/>
        <v>0</v>
      </c>
      <c r="L608" s="58">
        <f t="shared" si="61"/>
        <v>0</v>
      </c>
      <c r="M608" s="17">
        <f t="shared" si="62"/>
        <v>0</v>
      </c>
      <c r="N608" s="17">
        <f t="shared" si="63"/>
        <v>1422</v>
      </c>
      <c r="O608" s="59"/>
    </row>
    <row r="609" spans="1:15" ht="13.5" thickBot="1">
      <c r="A609" s="12" t="s">
        <v>178</v>
      </c>
      <c r="B609" s="10">
        <v>6</v>
      </c>
      <c r="C609" s="15">
        <v>31298.111328125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58">
        <f t="shared" si="58"/>
        <v>0</v>
      </c>
      <c r="J609" s="58">
        <f t="shared" si="59"/>
        <v>0</v>
      </c>
      <c r="K609" s="58">
        <f t="shared" si="60"/>
        <v>0</v>
      </c>
      <c r="L609" s="58">
        <f t="shared" si="61"/>
        <v>0</v>
      </c>
      <c r="M609" s="17">
        <f t="shared" si="62"/>
        <v>0</v>
      </c>
      <c r="N609" s="17">
        <f t="shared" si="63"/>
        <v>1422</v>
      </c>
      <c r="O609" s="59"/>
    </row>
    <row r="610" spans="1:15" ht="13.5" thickBot="1">
      <c r="A610" s="12" t="s">
        <v>178</v>
      </c>
      <c r="B610" s="10">
        <v>7</v>
      </c>
      <c r="C610" s="15">
        <v>34676.0859375</v>
      </c>
      <c r="D610" s="15">
        <v>0</v>
      </c>
      <c r="E610" s="15">
        <v>0</v>
      </c>
      <c r="F610" s="15">
        <v>1.7219221239999999E-2</v>
      </c>
      <c r="G610" s="15">
        <v>1.7219221239999999E-2</v>
      </c>
      <c r="H610" s="15">
        <v>0</v>
      </c>
      <c r="I610" s="58">
        <f t="shared" si="58"/>
        <v>1.2109156990154711E-5</v>
      </c>
      <c r="J610" s="58">
        <f t="shared" si="59"/>
        <v>1.2109156990154711E-5</v>
      </c>
      <c r="K610" s="58">
        <f t="shared" si="60"/>
        <v>1.2109156990154711E-5</v>
      </c>
      <c r="L610" s="58">
        <f t="shared" si="61"/>
        <v>1.2109156990154711E-5</v>
      </c>
      <c r="M610" s="17">
        <f t="shared" si="62"/>
        <v>0</v>
      </c>
      <c r="N610" s="17">
        <f t="shared" si="63"/>
        <v>1422</v>
      </c>
      <c r="O610" s="59"/>
    </row>
    <row r="611" spans="1:15" ht="13.5" thickBot="1">
      <c r="A611" s="12" t="s">
        <v>178</v>
      </c>
      <c r="B611" s="10">
        <v>8</v>
      </c>
      <c r="C611" s="15">
        <v>35751.45703125</v>
      </c>
      <c r="D611" s="15">
        <v>100</v>
      </c>
      <c r="E611" s="15">
        <v>96.2</v>
      </c>
      <c r="F611" s="15">
        <v>87.120788927418999</v>
      </c>
      <c r="G611" s="15">
        <v>87.120788927418999</v>
      </c>
      <c r="H611" s="15">
        <v>0</v>
      </c>
      <c r="I611" s="58">
        <f t="shared" si="58"/>
        <v>9.0571104589177217E-3</v>
      </c>
      <c r="J611" s="58">
        <f t="shared" si="59"/>
        <v>9.0571104589177217E-3</v>
      </c>
      <c r="K611" s="58">
        <f t="shared" si="60"/>
        <v>6.3848179132074568E-3</v>
      </c>
      <c r="L611" s="58">
        <f t="shared" si="61"/>
        <v>6.3848179132074568E-3</v>
      </c>
      <c r="M611" s="17">
        <f t="shared" si="62"/>
        <v>1</v>
      </c>
      <c r="N611" s="17">
        <f t="shared" si="63"/>
        <v>1422</v>
      </c>
      <c r="O611" s="59"/>
    </row>
    <row r="612" spans="1:15" ht="13.5" thickBot="1">
      <c r="A612" s="12" t="s">
        <v>178</v>
      </c>
      <c r="B612" s="10">
        <v>9</v>
      </c>
      <c r="C612" s="15">
        <v>35606.96484375</v>
      </c>
      <c r="D612" s="15">
        <v>704.4</v>
      </c>
      <c r="E612" s="15">
        <v>700.4</v>
      </c>
      <c r="F612" s="15">
        <v>660.53358933188099</v>
      </c>
      <c r="G612" s="15">
        <v>702.07921066409995</v>
      </c>
      <c r="H612" s="15">
        <v>41.545621332219</v>
      </c>
      <c r="I612" s="58">
        <f t="shared" si="58"/>
        <v>1.6320600111814562E-3</v>
      </c>
      <c r="J612" s="58">
        <f t="shared" si="59"/>
        <v>3.0848390061968347E-2</v>
      </c>
      <c r="K612" s="58">
        <f t="shared" si="60"/>
        <v>1.1808795106188249E-3</v>
      </c>
      <c r="L612" s="58">
        <f t="shared" si="61"/>
        <v>2.8035450540168063E-2</v>
      </c>
      <c r="M612" s="17">
        <f t="shared" si="62"/>
        <v>1</v>
      </c>
      <c r="N612" s="17">
        <f t="shared" si="63"/>
        <v>1422</v>
      </c>
      <c r="O612" s="59"/>
    </row>
    <row r="613" spans="1:15" ht="13.5" thickBot="1">
      <c r="A613" s="12" t="s">
        <v>178</v>
      </c>
      <c r="B613" s="10">
        <v>10</v>
      </c>
      <c r="C613" s="15">
        <v>35860.48828125</v>
      </c>
      <c r="D613" s="15">
        <v>1187</v>
      </c>
      <c r="E613" s="15">
        <v>1179.4000000000001</v>
      </c>
      <c r="F613" s="15">
        <v>1090.6337549254299</v>
      </c>
      <c r="G613" s="15">
        <v>1171.1972026859401</v>
      </c>
      <c r="H613" s="15">
        <v>80.563447760504999</v>
      </c>
      <c r="I613" s="58">
        <f t="shared" si="58"/>
        <v>1.1113078279929637E-2</v>
      </c>
      <c r="J613" s="58">
        <f t="shared" si="59"/>
        <v>6.7768104834437473E-2</v>
      </c>
      <c r="K613" s="58">
        <f t="shared" si="60"/>
        <v>5.768493188509167E-3</v>
      </c>
      <c r="L613" s="58">
        <f t="shared" si="61"/>
        <v>6.2423519743017006E-2</v>
      </c>
      <c r="M613" s="17">
        <f t="shared" si="62"/>
        <v>1</v>
      </c>
      <c r="N613" s="17">
        <f t="shared" si="63"/>
        <v>1422</v>
      </c>
      <c r="O613" s="59"/>
    </row>
    <row r="614" spans="1:15" ht="13.5" thickBot="1">
      <c r="A614" s="12" t="s">
        <v>178</v>
      </c>
      <c r="B614" s="10">
        <v>11</v>
      </c>
      <c r="C614" s="15">
        <v>36158.52734375</v>
      </c>
      <c r="D614" s="15">
        <v>1307.3</v>
      </c>
      <c r="E614" s="15">
        <v>1299.2</v>
      </c>
      <c r="F614" s="15">
        <v>1156.9777726341199</v>
      </c>
      <c r="G614" s="15">
        <v>1242.56377967252</v>
      </c>
      <c r="H614" s="15">
        <v>85.586007038396005</v>
      </c>
      <c r="I614" s="58">
        <f t="shared" si="58"/>
        <v>4.5524768162784772E-2</v>
      </c>
      <c r="J614" s="58">
        <f t="shared" si="59"/>
        <v>0.10571183359063295</v>
      </c>
      <c r="K614" s="58">
        <f t="shared" si="60"/>
        <v>3.9828565631139262E-2</v>
      </c>
      <c r="L614" s="58">
        <f t="shared" si="61"/>
        <v>0.10001563105898745</v>
      </c>
      <c r="M614" s="17">
        <f t="shared" si="62"/>
        <v>1</v>
      </c>
      <c r="N614" s="17">
        <f t="shared" si="63"/>
        <v>1422</v>
      </c>
      <c r="O614" s="59"/>
    </row>
    <row r="615" spans="1:15" ht="13.5" thickBot="1">
      <c r="A615" s="12" t="s">
        <v>178</v>
      </c>
      <c r="B615" s="10">
        <v>12</v>
      </c>
      <c r="C615" s="15">
        <v>36461.09375</v>
      </c>
      <c r="D615" s="15">
        <v>1351</v>
      </c>
      <c r="E615" s="15">
        <v>1343</v>
      </c>
      <c r="F615" s="15">
        <v>1199.91665038672</v>
      </c>
      <c r="G615" s="15">
        <v>1307.51203780439</v>
      </c>
      <c r="H615" s="15">
        <v>107.595387417674</v>
      </c>
      <c r="I615" s="58">
        <f t="shared" si="58"/>
        <v>3.0582251895646943E-2</v>
      </c>
      <c r="J615" s="58">
        <f t="shared" si="59"/>
        <v>0.10624708130329115</v>
      </c>
      <c r="K615" s="58">
        <f t="shared" si="60"/>
        <v>2.4956372852046379E-2</v>
      </c>
      <c r="L615" s="58">
        <f t="shared" si="61"/>
        <v>0.10062120225969058</v>
      </c>
      <c r="M615" s="17">
        <f t="shared" si="62"/>
        <v>1</v>
      </c>
      <c r="N615" s="17">
        <f t="shared" si="63"/>
        <v>1422</v>
      </c>
      <c r="O615" s="59"/>
    </row>
    <row r="616" spans="1:15" ht="13.5" thickBot="1">
      <c r="A616" s="12" t="s">
        <v>178</v>
      </c>
      <c r="B616" s="10">
        <v>13</v>
      </c>
      <c r="C616" s="15">
        <v>36918.0859375</v>
      </c>
      <c r="D616" s="15">
        <v>1356.2</v>
      </c>
      <c r="E616" s="15">
        <v>1348</v>
      </c>
      <c r="F616" s="15">
        <v>1181.59129010433</v>
      </c>
      <c r="G616" s="15">
        <v>1315.70371285227</v>
      </c>
      <c r="H616" s="15">
        <v>134.112422747935</v>
      </c>
      <c r="I616" s="58">
        <f t="shared" si="58"/>
        <v>2.8478401651005677E-2</v>
      </c>
      <c r="J616" s="58">
        <f t="shared" si="59"/>
        <v>0.12279093522902251</v>
      </c>
      <c r="K616" s="58">
        <f t="shared" si="60"/>
        <v>2.2711875631315069E-2</v>
      </c>
      <c r="L616" s="58">
        <f t="shared" si="61"/>
        <v>0.11702440920933191</v>
      </c>
      <c r="M616" s="17">
        <f t="shared" si="62"/>
        <v>1</v>
      </c>
      <c r="N616" s="17">
        <f t="shared" si="63"/>
        <v>1422</v>
      </c>
      <c r="O616" s="59"/>
    </row>
    <row r="617" spans="1:15" ht="13.5" thickBot="1">
      <c r="A617" s="12" t="s">
        <v>178</v>
      </c>
      <c r="B617" s="10">
        <v>14</v>
      </c>
      <c r="C617" s="15">
        <v>37674.33984375</v>
      </c>
      <c r="D617" s="15">
        <v>1357.4</v>
      </c>
      <c r="E617" s="15">
        <v>1349.1</v>
      </c>
      <c r="F617" s="15">
        <v>1176.10967882828</v>
      </c>
      <c r="G617" s="15">
        <v>1305.8903787401</v>
      </c>
      <c r="H617" s="15">
        <v>129.78069991182099</v>
      </c>
      <c r="I617" s="58">
        <f t="shared" si="58"/>
        <v>3.6223362348734238E-2</v>
      </c>
      <c r="J617" s="58">
        <f t="shared" si="59"/>
        <v>0.1274896773359494</v>
      </c>
      <c r="K617" s="58">
        <f t="shared" si="60"/>
        <v>3.0386512840998525E-2</v>
      </c>
      <c r="L617" s="58">
        <f t="shared" si="61"/>
        <v>0.1216528278282137</v>
      </c>
      <c r="M617" s="17">
        <f t="shared" si="62"/>
        <v>1</v>
      </c>
      <c r="N617" s="17">
        <f t="shared" si="63"/>
        <v>1422</v>
      </c>
      <c r="O617" s="59"/>
    </row>
    <row r="618" spans="1:15" ht="13.5" thickBot="1">
      <c r="A618" s="12" t="s">
        <v>178</v>
      </c>
      <c r="B618" s="10">
        <v>15</v>
      </c>
      <c r="C618" s="15">
        <v>38442.7890625</v>
      </c>
      <c r="D618" s="15">
        <v>1357</v>
      </c>
      <c r="E618" s="15">
        <v>1348.8</v>
      </c>
      <c r="F618" s="15">
        <v>1146.5062113984</v>
      </c>
      <c r="G618" s="15">
        <v>1271.17824425803</v>
      </c>
      <c r="H618" s="15">
        <v>124.672032859632</v>
      </c>
      <c r="I618" s="58">
        <f t="shared" si="58"/>
        <v>6.0352852139219433E-2</v>
      </c>
      <c r="J618" s="58">
        <f t="shared" si="59"/>
        <v>0.14802657426272858</v>
      </c>
      <c r="K618" s="58">
        <f t="shared" si="60"/>
        <v>5.4586326119528829E-2</v>
      </c>
      <c r="L618" s="58">
        <f t="shared" si="61"/>
        <v>0.14226004824303798</v>
      </c>
      <c r="M618" s="17">
        <f t="shared" si="62"/>
        <v>1</v>
      </c>
      <c r="N618" s="17">
        <f t="shared" si="63"/>
        <v>1422</v>
      </c>
      <c r="O618" s="59"/>
    </row>
    <row r="619" spans="1:15" ht="13.5" thickBot="1">
      <c r="A619" s="12" t="s">
        <v>178</v>
      </c>
      <c r="B619" s="10">
        <v>16</v>
      </c>
      <c r="C619" s="15">
        <v>39306.890625</v>
      </c>
      <c r="D619" s="15">
        <v>1350.2</v>
      </c>
      <c r="E619" s="15">
        <v>1342.1</v>
      </c>
      <c r="F619" s="15">
        <v>1191.0509062895801</v>
      </c>
      <c r="G619" s="15">
        <v>1308.1683204619101</v>
      </c>
      <c r="H619" s="15">
        <v>117.117414172333</v>
      </c>
      <c r="I619" s="58">
        <f t="shared" si="58"/>
        <v>2.9558143135084369E-2</v>
      </c>
      <c r="J619" s="58">
        <f t="shared" si="59"/>
        <v>0.11191919388918421</v>
      </c>
      <c r="K619" s="58">
        <f t="shared" si="60"/>
        <v>2.3861940603438703E-2</v>
      </c>
      <c r="L619" s="58">
        <f t="shared" si="61"/>
        <v>0.10622299135753854</v>
      </c>
      <c r="M619" s="17">
        <f t="shared" si="62"/>
        <v>1</v>
      </c>
      <c r="N619" s="17">
        <f t="shared" si="63"/>
        <v>1422</v>
      </c>
      <c r="O619" s="59"/>
    </row>
    <row r="620" spans="1:15" ht="13.5" thickBot="1">
      <c r="A620" s="12" t="s">
        <v>178</v>
      </c>
      <c r="B620" s="10">
        <v>17</v>
      </c>
      <c r="C620" s="15">
        <v>40426.15234375</v>
      </c>
      <c r="D620" s="15">
        <v>1298.3</v>
      </c>
      <c r="E620" s="15">
        <v>1291</v>
      </c>
      <c r="F620" s="15">
        <v>1173.5989060118</v>
      </c>
      <c r="G620" s="15">
        <v>1253.2881486198601</v>
      </c>
      <c r="H620" s="15">
        <v>79.689242608057995</v>
      </c>
      <c r="I620" s="58">
        <f t="shared" si="58"/>
        <v>3.1653903924149004E-2</v>
      </c>
      <c r="J620" s="58">
        <f t="shared" si="59"/>
        <v>8.7694158922784815E-2</v>
      </c>
      <c r="K620" s="58">
        <f t="shared" si="60"/>
        <v>2.6520289296863526E-2</v>
      </c>
      <c r="L620" s="58">
        <f t="shared" si="61"/>
        <v>8.2560544295499333E-2</v>
      </c>
      <c r="M620" s="17">
        <f t="shared" si="62"/>
        <v>1</v>
      </c>
      <c r="N620" s="17">
        <f t="shared" si="63"/>
        <v>1422</v>
      </c>
      <c r="O620" s="59"/>
    </row>
    <row r="621" spans="1:15" ht="13.5" thickBot="1">
      <c r="A621" s="12" t="s">
        <v>178</v>
      </c>
      <c r="B621" s="10">
        <v>18</v>
      </c>
      <c r="C621" s="15">
        <v>40903.48046875</v>
      </c>
      <c r="D621" s="15">
        <v>1257.5999999999999</v>
      </c>
      <c r="E621" s="15">
        <v>1250.5</v>
      </c>
      <c r="F621" s="15">
        <v>892.93246606143998</v>
      </c>
      <c r="G621" s="15">
        <v>933.36766520392496</v>
      </c>
      <c r="H621" s="15">
        <v>40.435199142484002</v>
      </c>
      <c r="I621" s="58">
        <f t="shared" si="58"/>
        <v>0.22801148719836495</v>
      </c>
      <c r="J621" s="58">
        <f t="shared" si="59"/>
        <v>0.25644692963330518</v>
      </c>
      <c r="K621" s="58">
        <f t="shared" si="60"/>
        <v>0.2230185195471695</v>
      </c>
      <c r="L621" s="58">
        <f t="shared" si="61"/>
        <v>0.25145396198210973</v>
      </c>
      <c r="M621" s="17">
        <f t="shared" si="62"/>
        <v>1</v>
      </c>
      <c r="N621" s="17">
        <f t="shared" si="63"/>
        <v>1422</v>
      </c>
      <c r="O621" s="59"/>
    </row>
    <row r="622" spans="1:15" ht="13.5" thickBot="1">
      <c r="A622" s="12" t="s">
        <v>178</v>
      </c>
      <c r="B622" s="10">
        <v>19</v>
      </c>
      <c r="C622" s="15">
        <v>40522.890625</v>
      </c>
      <c r="D622" s="15">
        <v>1001.2</v>
      </c>
      <c r="E622" s="15">
        <v>995.3</v>
      </c>
      <c r="F622" s="15">
        <v>500.952465264659</v>
      </c>
      <c r="G622" s="15">
        <v>500.952465264659</v>
      </c>
      <c r="H622" s="15">
        <v>0</v>
      </c>
      <c r="I622" s="58">
        <f t="shared" si="58"/>
        <v>0.35179151528504998</v>
      </c>
      <c r="J622" s="58">
        <f t="shared" si="59"/>
        <v>0.35179151528504998</v>
      </c>
      <c r="K622" s="58">
        <f t="shared" si="60"/>
        <v>0.34764242949039448</v>
      </c>
      <c r="L622" s="58">
        <f t="shared" si="61"/>
        <v>0.34764242949039448</v>
      </c>
      <c r="M622" s="17">
        <f t="shared" si="62"/>
        <v>1</v>
      </c>
      <c r="N622" s="17">
        <f t="shared" si="63"/>
        <v>1422</v>
      </c>
      <c r="O622" s="59"/>
    </row>
    <row r="623" spans="1:15" ht="13.5" thickBot="1">
      <c r="A623" s="12" t="s">
        <v>178</v>
      </c>
      <c r="B623" s="10">
        <v>20</v>
      </c>
      <c r="C623" s="15">
        <v>39591.7734375</v>
      </c>
      <c r="D623" s="15">
        <v>245.3</v>
      </c>
      <c r="E623" s="15">
        <v>244</v>
      </c>
      <c r="F623" s="15">
        <v>175.41186336397499</v>
      </c>
      <c r="G623" s="15">
        <v>175.41186336397499</v>
      </c>
      <c r="H623" s="15">
        <v>0</v>
      </c>
      <c r="I623" s="58">
        <f t="shared" si="58"/>
        <v>4.9147775412113237E-2</v>
      </c>
      <c r="J623" s="58">
        <f t="shared" si="59"/>
        <v>4.9147775412113237E-2</v>
      </c>
      <c r="K623" s="58">
        <f t="shared" si="60"/>
        <v>4.8233570067528139E-2</v>
      </c>
      <c r="L623" s="58">
        <f t="shared" si="61"/>
        <v>4.8233570067528139E-2</v>
      </c>
      <c r="M623" s="17">
        <f t="shared" si="62"/>
        <v>1</v>
      </c>
      <c r="N623" s="17">
        <f t="shared" si="63"/>
        <v>1422</v>
      </c>
      <c r="O623" s="59"/>
    </row>
    <row r="624" spans="1:15" ht="13.5" thickBot="1">
      <c r="A624" s="12" t="s">
        <v>178</v>
      </c>
      <c r="B624" s="10">
        <v>21</v>
      </c>
      <c r="C624" s="15">
        <v>39923.23828125</v>
      </c>
      <c r="D624" s="15">
        <v>16.3</v>
      </c>
      <c r="E624" s="15">
        <v>13.5</v>
      </c>
      <c r="F624" s="15">
        <v>7.170816302155</v>
      </c>
      <c r="G624" s="15">
        <v>7.1747404940750004</v>
      </c>
      <c r="H624" s="15">
        <v>3.9241919200000003E-3</v>
      </c>
      <c r="I624" s="58">
        <f t="shared" si="58"/>
        <v>6.4172007777250359E-3</v>
      </c>
      <c r="J624" s="58">
        <f t="shared" si="59"/>
        <v>6.4199604063607599E-3</v>
      </c>
      <c r="K624" s="58">
        <f t="shared" si="60"/>
        <v>4.4481431124648377E-3</v>
      </c>
      <c r="L624" s="58">
        <f t="shared" si="61"/>
        <v>4.4509027411005625E-3</v>
      </c>
      <c r="M624" s="17">
        <f t="shared" si="62"/>
        <v>1</v>
      </c>
      <c r="N624" s="17">
        <f t="shared" si="63"/>
        <v>1422</v>
      </c>
      <c r="O624" s="59"/>
    </row>
    <row r="625" spans="1:15" ht="13.5" thickBot="1">
      <c r="A625" s="12" t="s">
        <v>178</v>
      </c>
      <c r="B625" s="10">
        <v>22</v>
      </c>
      <c r="C625" s="15">
        <v>38726.421875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58">
        <f t="shared" si="58"/>
        <v>0</v>
      </c>
      <c r="J625" s="58">
        <f t="shared" si="59"/>
        <v>0</v>
      </c>
      <c r="K625" s="58">
        <f t="shared" si="60"/>
        <v>0</v>
      </c>
      <c r="L625" s="58">
        <f t="shared" si="61"/>
        <v>0</v>
      </c>
      <c r="M625" s="17">
        <f t="shared" si="62"/>
        <v>0</v>
      </c>
      <c r="N625" s="17">
        <f t="shared" si="63"/>
        <v>1422</v>
      </c>
      <c r="O625" s="59"/>
    </row>
    <row r="626" spans="1:15" ht="13.5" thickBot="1">
      <c r="A626" s="12" t="s">
        <v>178</v>
      </c>
      <c r="B626" s="10">
        <v>23</v>
      </c>
      <c r="C626" s="15">
        <v>35974.96484375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58">
        <f t="shared" si="58"/>
        <v>0</v>
      </c>
      <c r="J626" s="58">
        <f t="shared" si="59"/>
        <v>0</v>
      </c>
      <c r="K626" s="58">
        <f t="shared" si="60"/>
        <v>0</v>
      </c>
      <c r="L626" s="58">
        <f t="shared" si="61"/>
        <v>0</v>
      </c>
      <c r="M626" s="17">
        <f t="shared" si="62"/>
        <v>0</v>
      </c>
      <c r="N626" s="17">
        <f t="shared" si="63"/>
        <v>1422</v>
      </c>
      <c r="O626" s="59"/>
    </row>
    <row r="627" spans="1:15" ht="13.5" thickBot="1">
      <c r="A627" s="12" t="s">
        <v>178</v>
      </c>
      <c r="B627" s="10">
        <v>24</v>
      </c>
      <c r="C627" s="15">
        <v>32794.703125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58">
        <f t="shared" si="58"/>
        <v>0</v>
      </c>
      <c r="J627" s="58">
        <f t="shared" si="59"/>
        <v>0</v>
      </c>
      <c r="K627" s="58">
        <f t="shared" si="60"/>
        <v>0</v>
      </c>
      <c r="L627" s="58">
        <f t="shared" si="61"/>
        <v>0</v>
      </c>
      <c r="M627" s="17">
        <f t="shared" si="62"/>
        <v>0</v>
      </c>
      <c r="N627" s="17">
        <f t="shared" si="63"/>
        <v>1422</v>
      </c>
      <c r="O627" s="59"/>
    </row>
    <row r="628" spans="1:15" ht="13.5" thickBot="1">
      <c r="A628" s="12" t="s">
        <v>179</v>
      </c>
      <c r="B628" s="10">
        <v>1</v>
      </c>
      <c r="C628" s="15">
        <v>30397.833984375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58">
        <f t="shared" si="58"/>
        <v>0</v>
      </c>
      <c r="J628" s="58">
        <f t="shared" si="59"/>
        <v>0</v>
      </c>
      <c r="K628" s="58">
        <f t="shared" si="60"/>
        <v>0</v>
      </c>
      <c r="L628" s="58">
        <f t="shared" si="61"/>
        <v>0</v>
      </c>
      <c r="M628" s="17">
        <f t="shared" si="62"/>
        <v>0</v>
      </c>
      <c r="N628" s="17">
        <f t="shared" si="63"/>
        <v>1422</v>
      </c>
      <c r="O628" s="59"/>
    </row>
    <row r="629" spans="1:15" ht="13.5" thickBot="1">
      <c r="A629" s="12" t="s">
        <v>179</v>
      </c>
      <c r="B629" s="10">
        <v>2</v>
      </c>
      <c r="C629" s="15">
        <v>29067.169921875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58">
        <f t="shared" si="58"/>
        <v>0</v>
      </c>
      <c r="J629" s="58">
        <f t="shared" si="59"/>
        <v>0</v>
      </c>
      <c r="K629" s="58">
        <f t="shared" si="60"/>
        <v>0</v>
      </c>
      <c r="L629" s="58">
        <f t="shared" si="61"/>
        <v>0</v>
      </c>
      <c r="M629" s="17">
        <f t="shared" si="62"/>
        <v>0</v>
      </c>
      <c r="N629" s="17">
        <f t="shared" si="63"/>
        <v>1422</v>
      </c>
      <c r="O629" s="59"/>
    </row>
    <row r="630" spans="1:15" ht="13.5" thickBot="1">
      <c r="A630" s="12" t="s">
        <v>179</v>
      </c>
      <c r="B630" s="10">
        <v>3</v>
      </c>
      <c r="C630" s="15">
        <v>28363.109375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58">
        <f t="shared" si="58"/>
        <v>0</v>
      </c>
      <c r="J630" s="58">
        <f t="shared" si="59"/>
        <v>0</v>
      </c>
      <c r="K630" s="58">
        <f t="shared" si="60"/>
        <v>0</v>
      </c>
      <c r="L630" s="58">
        <f t="shared" si="61"/>
        <v>0</v>
      </c>
      <c r="M630" s="17">
        <f t="shared" si="62"/>
        <v>0</v>
      </c>
      <c r="N630" s="17">
        <f t="shared" si="63"/>
        <v>1422</v>
      </c>
      <c r="O630" s="59"/>
    </row>
    <row r="631" spans="1:15" ht="13.5" thickBot="1">
      <c r="A631" s="12" t="s">
        <v>179</v>
      </c>
      <c r="B631" s="10">
        <v>4</v>
      </c>
      <c r="C631" s="15">
        <v>28013.91015625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58">
        <f t="shared" si="58"/>
        <v>0</v>
      </c>
      <c r="J631" s="58">
        <f t="shared" si="59"/>
        <v>0</v>
      </c>
      <c r="K631" s="58">
        <f t="shared" si="60"/>
        <v>0</v>
      </c>
      <c r="L631" s="58">
        <f t="shared" si="61"/>
        <v>0</v>
      </c>
      <c r="M631" s="17">
        <f t="shared" si="62"/>
        <v>0</v>
      </c>
      <c r="N631" s="17">
        <f t="shared" si="63"/>
        <v>1422</v>
      </c>
      <c r="O631" s="59"/>
    </row>
    <row r="632" spans="1:15" ht="13.5" thickBot="1">
      <c r="A632" s="12" t="s">
        <v>179</v>
      </c>
      <c r="B632" s="10">
        <v>5</v>
      </c>
      <c r="C632" s="15">
        <v>28304.96484375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58">
        <f t="shared" si="58"/>
        <v>0</v>
      </c>
      <c r="J632" s="58">
        <f t="shared" si="59"/>
        <v>0</v>
      </c>
      <c r="K632" s="58">
        <f t="shared" si="60"/>
        <v>0</v>
      </c>
      <c r="L632" s="58">
        <f t="shared" si="61"/>
        <v>0</v>
      </c>
      <c r="M632" s="17">
        <f t="shared" si="62"/>
        <v>0</v>
      </c>
      <c r="N632" s="17">
        <f t="shared" si="63"/>
        <v>1422</v>
      </c>
      <c r="O632" s="59"/>
    </row>
    <row r="633" spans="1:15" ht="13.5" thickBot="1">
      <c r="A633" s="12" t="s">
        <v>179</v>
      </c>
      <c r="B633" s="10">
        <v>6</v>
      </c>
      <c r="C633" s="15">
        <v>29985.3125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58">
        <f t="shared" si="58"/>
        <v>0</v>
      </c>
      <c r="J633" s="58">
        <f t="shared" si="59"/>
        <v>0</v>
      </c>
      <c r="K633" s="58">
        <f t="shared" si="60"/>
        <v>0</v>
      </c>
      <c r="L633" s="58">
        <f t="shared" si="61"/>
        <v>0</v>
      </c>
      <c r="M633" s="17">
        <f t="shared" si="62"/>
        <v>0</v>
      </c>
      <c r="N633" s="17">
        <f t="shared" si="63"/>
        <v>1422</v>
      </c>
      <c r="O633" s="59"/>
    </row>
    <row r="634" spans="1:15" ht="13.5" thickBot="1">
      <c r="A634" s="12" t="s">
        <v>179</v>
      </c>
      <c r="B634" s="10">
        <v>7</v>
      </c>
      <c r="C634" s="15">
        <v>33007.0703125</v>
      </c>
      <c r="D634" s="15">
        <v>0</v>
      </c>
      <c r="E634" s="15">
        <v>0</v>
      </c>
      <c r="F634" s="15">
        <v>1.4623452447E-2</v>
      </c>
      <c r="G634" s="15">
        <v>1.4623452447E-2</v>
      </c>
      <c r="H634" s="15">
        <v>0</v>
      </c>
      <c r="I634" s="58">
        <f t="shared" si="58"/>
        <v>1.0283721833333333E-5</v>
      </c>
      <c r="J634" s="58">
        <f t="shared" si="59"/>
        <v>1.0283721833333333E-5</v>
      </c>
      <c r="K634" s="58">
        <f t="shared" si="60"/>
        <v>1.0283721833333333E-5</v>
      </c>
      <c r="L634" s="58">
        <f t="shared" si="61"/>
        <v>1.0283721833333333E-5</v>
      </c>
      <c r="M634" s="17">
        <f t="shared" si="62"/>
        <v>0</v>
      </c>
      <c r="N634" s="17">
        <f t="shared" si="63"/>
        <v>1422</v>
      </c>
      <c r="O634" s="59"/>
    </row>
    <row r="635" spans="1:15" ht="13.5" thickBot="1">
      <c r="A635" s="12" t="s">
        <v>179</v>
      </c>
      <c r="B635" s="10">
        <v>8</v>
      </c>
      <c r="C635" s="15">
        <v>34117.6875</v>
      </c>
      <c r="D635" s="15">
        <v>86.2</v>
      </c>
      <c r="E635" s="15">
        <v>80.3</v>
      </c>
      <c r="F635" s="15">
        <v>67.906618707055003</v>
      </c>
      <c r="G635" s="15">
        <v>67.906618707055003</v>
      </c>
      <c r="H635" s="15">
        <v>0</v>
      </c>
      <c r="I635" s="58">
        <f t="shared" si="58"/>
        <v>1.286454380657173E-2</v>
      </c>
      <c r="J635" s="58">
        <f t="shared" si="59"/>
        <v>1.286454380657173E-2</v>
      </c>
      <c r="K635" s="58">
        <f t="shared" si="60"/>
        <v>8.7154580119163105E-3</v>
      </c>
      <c r="L635" s="58">
        <f t="shared" si="61"/>
        <v>8.7154580119163105E-3</v>
      </c>
      <c r="M635" s="17">
        <f t="shared" si="62"/>
        <v>1</v>
      </c>
      <c r="N635" s="17">
        <f t="shared" si="63"/>
        <v>1422</v>
      </c>
      <c r="O635" s="59"/>
    </row>
    <row r="636" spans="1:15" ht="13.5" thickBot="1">
      <c r="A636" s="12" t="s">
        <v>179</v>
      </c>
      <c r="B636" s="10">
        <v>9</v>
      </c>
      <c r="C636" s="15">
        <v>34761.23828125</v>
      </c>
      <c r="D636" s="15">
        <v>552.5</v>
      </c>
      <c r="E636" s="15">
        <v>551.20000000000005</v>
      </c>
      <c r="F636" s="15">
        <v>326.35633579819603</v>
      </c>
      <c r="G636" s="15">
        <v>433.38926995431802</v>
      </c>
      <c r="H636" s="15">
        <v>107.032934156122</v>
      </c>
      <c r="I636" s="58">
        <f t="shared" si="58"/>
        <v>8.3762820003995764E-2</v>
      </c>
      <c r="J636" s="58">
        <f t="shared" si="59"/>
        <v>0.15903211265949646</v>
      </c>
      <c r="K636" s="58">
        <f t="shared" si="60"/>
        <v>8.2848614659410708E-2</v>
      </c>
      <c r="L636" s="58">
        <f t="shared" si="61"/>
        <v>0.1581179073149114</v>
      </c>
      <c r="M636" s="17">
        <f t="shared" si="62"/>
        <v>1</v>
      </c>
      <c r="N636" s="17">
        <f t="shared" si="63"/>
        <v>1422</v>
      </c>
      <c r="O636" s="59"/>
    </row>
    <row r="637" spans="1:15" ht="13.5" thickBot="1">
      <c r="A637" s="12" t="s">
        <v>179</v>
      </c>
      <c r="B637" s="10">
        <v>10</v>
      </c>
      <c r="C637" s="15">
        <v>35683.80859375</v>
      </c>
      <c r="D637" s="15">
        <v>976.6</v>
      </c>
      <c r="E637" s="15">
        <v>973.5</v>
      </c>
      <c r="F637" s="15">
        <v>546.05053068882796</v>
      </c>
      <c r="G637" s="15">
        <v>846.60763101657199</v>
      </c>
      <c r="H637" s="15">
        <v>300.557100327743</v>
      </c>
      <c r="I637" s="58">
        <f t="shared" si="58"/>
        <v>9.1415168061482449E-2</v>
      </c>
      <c r="J637" s="58">
        <f t="shared" si="59"/>
        <v>0.3027774045788833</v>
      </c>
      <c r="K637" s="58">
        <f t="shared" si="60"/>
        <v>8.9235139932087204E-2</v>
      </c>
      <c r="L637" s="58">
        <f t="shared" si="61"/>
        <v>0.30059737644948809</v>
      </c>
      <c r="M637" s="17">
        <f t="shared" si="62"/>
        <v>1</v>
      </c>
      <c r="N637" s="17">
        <f t="shared" si="63"/>
        <v>1422</v>
      </c>
      <c r="O637" s="59"/>
    </row>
    <row r="638" spans="1:15" ht="13.5" thickBot="1">
      <c r="A638" s="12" t="s">
        <v>179</v>
      </c>
      <c r="B638" s="10">
        <v>11</v>
      </c>
      <c r="C638" s="15">
        <v>36787.4296875</v>
      </c>
      <c r="D638" s="15">
        <v>1163</v>
      </c>
      <c r="E638" s="15">
        <v>1157.8</v>
      </c>
      <c r="F638" s="15">
        <v>869.90541912465699</v>
      </c>
      <c r="G638" s="15">
        <v>1048.8730217534201</v>
      </c>
      <c r="H638" s="15">
        <v>178.96760262876299</v>
      </c>
      <c r="I638" s="58">
        <f t="shared" si="58"/>
        <v>8.0258071903361414E-2</v>
      </c>
      <c r="J638" s="58">
        <f t="shared" si="59"/>
        <v>0.2061143325424353</v>
      </c>
      <c r="K638" s="58">
        <f t="shared" si="60"/>
        <v>7.6601250525021022E-2</v>
      </c>
      <c r="L638" s="58">
        <f t="shared" si="61"/>
        <v>0.20245751116409491</v>
      </c>
      <c r="M638" s="17">
        <f t="shared" si="62"/>
        <v>1</v>
      </c>
      <c r="N638" s="17">
        <f t="shared" si="63"/>
        <v>1422</v>
      </c>
      <c r="O638" s="59"/>
    </row>
    <row r="639" spans="1:15" ht="13.5" thickBot="1">
      <c r="A639" s="12" t="s">
        <v>179</v>
      </c>
      <c r="B639" s="10">
        <v>12</v>
      </c>
      <c r="C639" s="15">
        <v>37633.33203125</v>
      </c>
      <c r="D639" s="15">
        <v>1220.9000000000001</v>
      </c>
      <c r="E639" s="15">
        <v>1215.9000000000001</v>
      </c>
      <c r="F639" s="15">
        <v>1064.63699523677</v>
      </c>
      <c r="G639" s="15">
        <v>1142.5363839322599</v>
      </c>
      <c r="H639" s="15">
        <v>77.899388695490998</v>
      </c>
      <c r="I639" s="58">
        <f t="shared" si="58"/>
        <v>5.5108028177032468E-2</v>
      </c>
      <c r="J639" s="58">
        <f t="shared" si="59"/>
        <v>0.10988959547343891</v>
      </c>
      <c r="K639" s="58">
        <f t="shared" si="60"/>
        <v>5.1591853774782113E-2</v>
      </c>
      <c r="L639" s="58">
        <f t="shared" si="61"/>
        <v>0.10637342107118855</v>
      </c>
      <c r="M639" s="17">
        <f t="shared" si="62"/>
        <v>1</v>
      </c>
      <c r="N639" s="17">
        <f t="shared" si="63"/>
        <v>1422</v>
      </c>
      <c r="O639" s="59"/>
    </row>
    <row r="640" spans="1:15" ht="13.5" thickBot="1">
      <c r="A640" s="12" t="s">
        <v>179</v>
      </c>
      <c r="B640" s="10">
        <v>13</v>
      </c>
      <c r="C640" s="15">
        <v>38479.703125</v>
      </c>
      <c r="D640" s="15">
        <v>1256.3</v>
      </c>
      <c r="E640" s="15">
        <v>1250.0999999999999</v>
      </c>
      <c r="F640" s="15">
        <v>1093.65005678851</v>
      </c>
      <c r="G640" s="15">
        <v>1178.496623026</v>
      </c>
      <c r="H640" s="15">
        <v>84.846566237491999</v>
      </c>
      <c r="I640" s="58">
        <f t="shared" si="58"/>
        <v>5.4714048504922647E-2</v>
      </c>
      <c r="J640" s="58">
        <f t="shared" si="59"/>
        <v>0.11438111336954285</v>
      </c>
      <c r="K640" s="58">
        <f t="shared" si="60"/>
        <v>5.0353992246132177E-2</v>
      </c>
      <c r="L640" s="58">
        <f t="shared" si="61"/>
        <v>0.11002105711075237</v>
      </c>
      <c r="M640" s="17">
        <f t="shared" si="62"/>
        <v>1</v>
      </c>
      <c r="N640" s="17">
        <f t="shared" si="63"/>
        <v>1422</v>
      </c>
      <c r="O640" s="59"/>
    </row>
    <row r="641" spans="1:15" ht="13.5" thickBot="1">
      <c r="A641" s="12" t="s">
        <v>179</v>
      </c>
      <c r="B641" s="10">
        <v>14</v>
      </c>
      <c r="C641" s="15">
        <v>39582.61328125</v>
      </c>
      <c r="D641" s="15">
        <v>1288.9000000000001</v>
      </c>
      <c r="E641" s="15">
        <v>1282.3</v>
      </c>
      <c r="F641" s="15">
        <v>1099.6183237593</v>
      </c>
      <c r="G641" s="15">
        <v>1187.1824947780999</v>
      </c>
      <c r="H641" s="15">
        <v>87.564171018807002</v>
      </c>
      <c r="I641" s="58">
        <f t="shared" si="58"/>
        <v>7.1531297624402385E-2</v>
      </c>
      <c r="J641" s="58">
        <f t="shared" si="59"/>
        <v>0.13310947696251765</v>
      </c>
      <c r="K641" s="58">
        <f t="shared" si="60"/>
        <v>6.6889947413431822E-2</v>
      </c>
      <c r="L641" s="58">
        <f t="shared" si="61"/>
        <v>0.12846812675154709</v>
      </c>
      <c r="M641" s="17">
        <f t="shared" si="62"/>
        <v>1</v>
      </c>
      <c r="N641" s="17">
        <f t="shared" si="63"/>
        <v>1422</v>
      </c>
      <c r="O641" s="59"/>
    </row>
    <row r="642" spans="1:15" ht="13.5" thickBot="1">
      <c r="A642" s="12" t="s">
        <v>179</v>
      </c>
      <c r="B642" s="10">
        <v>15</v>
      </c>
      <c r="C642" s="15">
        <v>40737.4296875</v>
      </c>
      <c r="D642" s="15">
        <v>1286.3</v>
      </c>
      <c r="E642" s="15">
        <v>1280.5</v>
      </c>
      <c r="F642" s="15">
        <v>1118.4214241689699</v>
      </c>
      <c r="G642" s="15">
        <v>1219.0771065213901</v>
      </c>
      <c r="H642" s="15">
        <v>100.655682352426</v>
      </c>
      <c r="I642" s="58">
        <f t="shared" si="58"/>
        <v>4.7273483458938031E-2</v>
      </c>
      <c r="J642" s="58">
        <f t="shared" si="59"/>
        <v>0.11805807020466248</v>
      </c>
      <c r="K642" s="58">
        <f t="shared" si="60"/>
        <v>4.3194721152327649E-2</v>
      </c>
      <c r="L642" s="58">
        <f t="shared" si="61"/>
        <v>0.11397930789805211</v>
      </c>
      <c r="M642" s="17">
        <f t="shared" si="62"/>
        <v>1</v>
      </c>
      <c r="N642" s="17">
        <f t="shared" si="63"/>
        <v>1422</v>
      </c>
      <c r="O642" s="59"/>
    </row>
    <row r="643" spans="1:15" ht="13.5" thickBot="1">
      <c r="A643" s="12" t="s">
        <v>179</v>
      </c>
      <c r="B643" s="10">
        <v>16</v>
      </c>
      <c r="C643" s="15">
        <v>41765.77734375</v>
      </c>
      <c r="D643" s="15">
        <v>1269.8</v>
      </c>
      <c r="E643" s="15">
        <v>1264.0999999999999</v>
      </c>
      <c r="F643" s="15">
        <v>1078.4092859547</v>
      </c>
      <c r="G643" s="15">
        <v>1134.79407817523</v>
      </c>
      <c r="H643" s="15">
        <v>56.384792220526002</v>
      </c>
      <c r="I643" s="58">
        <f t="shared" si="58"/>
        <v>9.4940873294493661E-2</v>
      </c>
      <c r="J643" s="58">
        <f t="shared" si="59"/>
        <v>0.13459262591090015</v>
      </c>
      <c r="K643" s="58">
        <f t="shared" si="60"/>
        <v>9.0932434475928234E-2</v>
      </c>
      <c r="L643" s="58">
        <f t="shared" si="61"/>
        <v>0.13058418709233471</v>
      </c>
      <c r="M643" s="17">
        <f t="shared" si="62"/>
        <v>1</v>
      </c>
      <c r="N643" s="17">
        <f t="shared" si="63"/>
        <v>1422</v>
      </c>
      <c r="O643" s="59"/>
    </row>
    <row r="644" spans="1:15" ht="13.5" thickBot="1">
      <c r="A644" s="12" t="s">
        <v>179</v>
      </c>
      <c r="B644" s="10">
        <v>17</v>
      </c>
      <c r="C644" s="15">
        <v>42726.4609375</v>
      </c>
      <c r="D644" s="15">
        <v>1228.5999999999999</v>
      </c>
      <c r="E644" s="15">
        <v>1223.4000000000001</v>
      </c>
      <c r="F644" s="15">
        <v>974.80404815547104</v>
      </c>
      <c r="G644" s="15">
        <v>1014.10209189945</v>
      </c>
      <c r="H644" s="15">
        <v>39.298043743976002</v>
      </c>
      <c r="I644" s="58">
        <f t="shared" si="58"/>
        <v>0.15084241075988039</v>
      </c>
      <c r="J644" s="58">
        <f t="shared" si="59"/>
        <v>0.17847816585409906</v>
      </c>
      <c r="K644" s="58">
        <f t="shared" si="60"/>
        <v>0.14718558938154017</v>
      </c>
      <c r="L644" s="58">
        <f t="shared" si="61"/>
        <v>0.17482134447575884</v>
      </c>
      <c r="M644" s="17">
        <f t="shared" si="62"/>
        <v>1</v>
      </c>
      <c r="N644" s="17">
        <f t="shared" si="63"/>
        <v>1422</v>
      </c>
      <c r="O644" s="59"/>
    </row>
    <row r="645" spans="1:15" ht="13.5" thickBot="1">
      <c r="A645" s="12" t="s">
        <v>179</v>
      </c>
      <c r="B645" s="10">
        <v>18</v>
      </c>
      <c r="C645" s="15">
        <v>42776.55078125</v>
      </c>
      <c r="D645" s="15">
        <v>1160.2</v>
      </c>
      <c r="E645" s="15">
        <v>1156.0999999999999</v>
      </c>
      <c r="F645" s="15">
        <v>850.55956113844195</v>
      </c>
      <c r="G645" s="15">
        <v>856.47530836688099</v>
      </c>
      <c r="H645" s="15">
        <v>5.9157472284379997</v>
      </c>
      <c r="I645" s="58">
        <f t="shared" ref="I645:I708" si="64">ABS(D645-G645)/N645</f>
        <v>0.21358979721035096</v>
      </c>
      <c r="J645" s="58">
        <f t="shared" ref="J645:J708" si="65">ABS(D645-F645)/N645</f>
        <v>0.2177499570053151</v>
      </c>
      <c r="K645" s="58">
        <f t="shared" ref="K645:K708" si="66">ABS(E645-G645)/N645</f>
        <v>0.21070653420050556</v>
      </c>
      <c r="L645" s="58">
        <f t="shared" ref="L645:L708" si="67">ABS(E645-F645)/N645</f>
        <v>0.21486669399546973</v>
      </c>
      <c r="M645" s="17">
        <f t="shared" ref="M645:M708" si="68">IF(F645&gt;5,1,0)</f>
        <v>1</v>
      </c>
      <c r="N645" s="17">
        <f t="shared" ref="N645:N708" si="69">INDEX($Q$43:$Q$72,MATCH(A645,$P$43:$P$72,0))</f>
        <v>1422</v>
      </c>
      <c r="O645" s="59"/>
    </row>
    <row r="646" spans="1:15" ht="13.5" thickBot="1">
      <c r="A646" s="12" t="s">
        <v>179</v>
      </c>
      <c r="B646" s="10">
        <v>19</v>
      </c>
      <c r="C646" s="15">
        <v>41639.0703125</v>
      </c>
      <c r="D646" s="15">
        <v>961.6</v>
      </c>
      <c r="E646" s="15">
        <v>958.3</v>
      </c>
      <c r="F646" s="15">
        <v>486.25971827122902</v>
      </c>
      <c r="G646" s="15">
        <v>486.25971827122902</v>
      </c>
      <c r="H646" s="15">
        <v>0</v>
      </c>
      <c r="I646" s="58">
        <f t="shared" si="64"/>
        <v>0.33427586619463501</v>
      </c>
      <c r="J646" s="58">
        <f t="shared" si="65"/>
        <v>0.33427586619463501</v>
      </c>
      <c r="K646" s="58">
        <f t="shared" si="66"/>
        <v>0.33195519108914973</v>
      </c>
      <c r="L646" s="58">
        <f t="shared" si="67"/>
        <v>0.33195519108914973</v>
      </c>
      <c r="M646" s="17">
        <f t="shared" si="68"/>
        <v>1</v>
      </c>
      <c r="N646" s="17">
        <f t="shared" si="69"/>
        <v>1422</v>
      </c>
      <c r="O646" s="59"/>
    </row>
    <row r="647" spans="1:15" ht="13.5" thickBot="1">
      <c r="A647" s="12" t="s">
        <v>179</v>
      </c>
      <c r="B647" s="10">
        <v>20</v>
      </c>
      <c r="C647" s="15">
        <v>40156.5</v>
      </c>
      <c r="D647" s="15">
        <v>219.4</v>
      </c>
      <c r="E647" s="15">
        <v>213.7</v>
      </c>
      <c r="F647" s="15">
        <v>242.32453021441299</v>
      </c>
      <c r="G647" s="15">
        <v>245.34718582651001</v>
      </c>
      <c r="H647" s="15">
        <v>3.0226556120970001</v>
      </c>
      <c r="I647" s="58">
        <f t="shared" si="64"/>
        <v>1.8246966122721524E-2</v>
      </c>
      <c r="J647" s="58">
        <f t="shared" si="65"/>
        <v>1.6121329264706739E-2</v>
      </c>
      <c r="K647" s="58">
        <f t="shared" si="66"/>
        <v>2.2255404941286937E-2</v>
      </c>
      <c r="L647" s="58">
        <f t="shared" si="67"/>
        <v>2.0129768083272152E-2</v>
      </c>
      <c r="M647" s="17">
        <f t="shared" si="68"/>
        <v>1</v>
      </c>
      <c r="N647" s="17">
        <f t="shared" si="69"/>
        <v>1422</v>
      </c>
      <c r="O647" s="59"/>
    </row>
    <row r="648" spans="1:15" ht="13.5" thickBot="1">
      <c r="A648" s="12" t="s">
        <v>179</v>
      </c>
      <c r="B648" s="10">
        <v>21</v>
      </c>
      <c r="C648" s="15">
        <v>39897.32421875</v>
      </c>
      <c r="D648" s="15">
        <v>16.7</v>
      </c>
      <c r="E648" s="15">
        <v>13.1</v>
      </c>
      <c r="F648" s="15">
        <v>15.817868546273999</v>
      </c>
      <c r="G648" s="15">
        <v>17.740196119690001</v>
      </c>
      <c r="H648" s="15">
        <v>1.922327573415</v>
      </c>
      <c r="I648" s="58">
        <f t="shared" si="64"/>
        <v>7.3150219387482546E-4</v>
      </c>
      <c r="J648" s="58">
        <f t="shared" si="65"/>
        <v>6.2034560740225047E-4</v>
      </c>
      <c r="K648" s="58">
        <f t="shared" si="66"/>
        <v>3.2631477634950785E-3</v>
      </c>
      <c r="L648" s="58">
        <f t="shared" si="67"/>
        <v>1.9112999622180025E-3</v>
      </c>
      <c r="M648" s="17">
        <f t="shared" si="68"/>
        <v>1</v>
      </c>
      <c r="N648" s="17">
        <f t="shared" si="69"/>
        <v>1422</v>
      </c>
      <c r="O648" s="59"/>
    </row>
    <row r="649" spans="1:15" ht="13.5" thickBot="1">
      <c r="A649" s="12" t="s">
        <v>179</v>
      </c>
      <c r="B649" s="10">
        <v>22</v>
      </c>
      <c r="C649" s="15">
        <v>38640.00390625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58">
        <f t="shared" si="64"/>
        <v>0</v>
      </c>
      <c r="J649" s="58">
        <f t="shared" si="65"/>
        <v>0</v>
      </c>
      <c r="K649" s="58">
        <f t="shared" si="66"/>
        <v>0</v>
      </c>
      <c r="L649" s="58">
        <f t="shared" si="67"/>
        <v>0</v>
      </c>
      <c r="M649" s="17">
        <f t="shared" si="68"/>
        <v>0</v>
      </c>
      <c r="N649" s="17">
        <f t="shared" si="69"/>
        <v>1422</v>
      </c>
      <c r="O649" s="59"/>
    </row>
    <row r="650" spans="1:15" ht="13.5" thickBot="1">
      <c r="A650" s="12" t="s">
        <v>179</v>
      </c>
      <c r="B650" s="10">
        <v>23</v>
      </c>
      <c r="C650" s="15">
        <v>36299.98828125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58">
        <f t="shared" si="64"/>
        <v>0</v>
      </c>
      <c r="J650" s="58">
        <f t="shared" si="65"/>
        <v>0</v>
      </c>
      <c r="K650" s="58">
        <f t="shared" si="66"/>
        <v>0</v>
      </c>
      <c r="L650" s="58">
        <f t="shared" si="67"/>
        <v>0</v>
      </c>
      <c r="M650" s="17">
        <f t="shared" si="68"/>
        <v>0</v>
      </c>
      <c r="N650" s="17">
        <f t="shared" si="69"/>
        <v>1422</v>
      </c>
      <c r="O650" s="59"/>
    </row>
    <row r="651" spans="1:15" ht="13.5" thickBot="1">
      <c r="A651" s="12" t="s">
        <v>179</v>
      </c>
      <c r="B651" s="10">
        <v>24</v>
      </c>
      <c r="C651" s="15">
        <v>33631.16015625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58">
        <f t="shared" si="64"/>
        <v>0</v>
      </c>
      <c r="J651" s="58">
        <f t="shared" si="65"/>
        <v>0</v>
      </c>
      <c r="K651" s="58">
        <f t="shared" si="66"/>
        <v>0</v>
      </c>
      <c r="L651" s="58">
        <f t="shared" si="67"/>
        <v>0</v>
      </c>
      <c r="M651" s="17">
        <f t="shared" si="68"/>
        <v>0</v>
      </c>
      <c r="N651" s="17">
        <f t="shared" si="69"/>
        <v>1422</v>
      </c>
      <c r="O651" s="59"/>
    </row>
    <row r="652" spans="1:15" ht="13.5" thickBot="1">
      <c r="A652" s="12" t="s">
        <v>180</v>
      </c>
      <c r="B652" s="10">
        <v>1</v>
      </c>
      <c r="C652" s="15">
        <v>31349.072265625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58">
        <f t="shared" si="64"/>
        <v>0</v>
      </c>
      <c r="J652" s="58">
        <f t="shared" si="65"/>
        <v>0</v>
      </c>
      <c r="K652" s="58">
        <f t="shared" si="66"/>
        <v>0</v>
      </c>
      <c r="L652" s="58">
        <f t="shared" si="67"/>
        <v>0</v>
      </c>
      <c r="M652" s="17">
        <f t="shared" si="68"/>
        <v>0</v>
      </c>
      <c r="N652" s="17">
        <f t="shared" si="69"/>
        <v>1422</v>
      </c>
      <c r="O652" s="59"/>
    </row>
    <row r="653" spans="1:15" ht="13.5" thickBot="1">
      <c r="A653" s="12" t="s">
        <v>180</v>
      </c>
      <c r="B653" s="10">
        <v>2</v>
      </c>
      <c r="C653" s="15">
        <v>29724.6484375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58">
        <f t="shared" si="64"/>
        <v>0</v>
      </c>
      <c r="J653" s="58">
        <f t="shared" si="65"/>
        <v>0</v>
      </c>
      <c r="K653" s="58">
        <f t="shared" si="66"/>
        <v>0</v>
      </c>
      <c r="L653" s="58">
        <f t="shared" si="67"/>
        <v>0</v>
      </c>
      <c r="M653" s="17">
        <f t="shared" si="68"/>
        <v>0</v>
      </c>
      <c r="N653" s="17">
        <f t="shared" si="69"/>
        <v>1422</v>
      </c>
      <c r="O653" s="59"/>
    </row>
    <row r="654" spans="1:15" ht="13.5" thickBot="1">
      <c r="A654" s="12" t="s">
        <v>180</v>
      </c>
      <c r="B654" s="10">
        <v>3</v>
      </c>
      <c r="C654" s="15">
        <v>28681.92578125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58">
        <f t="shared" si="64"/>
        <v>0</v>
      </c>
      <c r="J654" s="58">
        <f t="shared" si="65"/>
        <v>0</v>
      </c>
      <c r="K654" s="58">
        <f t="shared" si="66"/>
        <v>0</v>
      </c>
      <c r="L654" s="58">
        <f t="shared" si="67"/>
        <v>0</v>
      </c>
      <c r="M654" s="17">
        <f t="shared" si="68"/>
        <v>0</v>
      </c>
      <c r="N654" s="17">
        <f t="shared" si="69"/>
        <v>1422</v>
      </c>
      <c r="O654" s="59"/>
    </row>
    <row r="655" spans="1:15" ht="13.5" thickBot="1">
      <c r="A655" s="12" t="s">
        <v>180</v>
      </c>
      <c r="B655" s="10">
        <v>4</v>
      </c>
      <c r="C655" s="15">
        <v>28139.6015625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58">
        <f t="shared" si="64"/>
        <v>0</v>
      </c>
      <c r="J655" s="58">
        <f t="shared" si="65"/>
        <v>0</v>
      </c>
      <c r="K655" s="58">
        <f t="shared" si="66"/>
        <v>0</v>
      </c>
      <c r="L655" s="58">
        <f t="shared" si="67"/>
        <v>0</v>
      </c>
      <c r="M655" s="17">
        <f t="shared" si="68"/>
        <v>0</v>
      </c>
      <c r="N655" s="17">
        <f t="shared" si="69"/>
        <v>1422</v>
      </c>
      <c r="O655" s="59"/>
    </row>
    <row r="656" spans="1:15" ht="13.5" thickBot="1">
      <c r="A656" s="12" t="s">
        <v>180</v>
      </c>
      <c r="B656" s="10">
        <v>5</v>
      </c>
      <c r="C656" s="15">
        <v>27965.833984375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58">
        <f t="shared" si="64"/>
        <v>0</v>
      </c>
      <c r="J656" s="58">
        <f t="shared" si="65"/>
        <v>0</v>
      </c>
      <c r="K656" s="58">
        <f t="shared" si="66"/>
        <v>0</v>
      </c>
      <c r="L656" s="58">
        <f t="shared" si="67"/>
        <v>0</v>
      </c>
      <c r="M656" s="17">
        <f t="shared" si="68"/>
        <v>0</v>
      </c>
      <c r="N656" s="17">
        <f t="shared" si="69"/>
        <v>1422</v>
      </c>
      <c r="O656" s="59"/>
    </row>
    <row r="657" spans="1:15" ht="13.5" thickBot="1">
      <c r="A657" s="12" t="s">
        <v>180</v>
      </c>
      <c r="B657" s="10">
        <v>6</v>
      </c>
      <c r="C657" s="15">
        <v>28442.021484375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58">
        <f t="shared" si="64"/>
        <v>0</v>
      </c>
      <c r="J657" s="58">
        <f t="shared" si="65"/>
        <v>0</v>
      </c>
      <c r="K657" s="58">
        <f t="shared" si="66"/>
        <v>0</v>
      </c>
      <c r="L657" s="58">
        <f t="shared" si="67"/>
        <v>0</v>
      </c>
      <c r="M657" s="17">
        <f t="shared" si="68"/>
        <v>0</v>
      </c>
      <c r="N657" s="17">
        <f t="shared" si="69"/>
        <v>1422</v>
      </c>
      <c r="O657" s="59"/>
    </row>
    <row r="658" spans="1:15" ht="13.5" thickBot="1">
      <c r="A658" s="12" t="s">
        <v>180</v>
      </c>
      <c r="B658" s="10">
        <v>7</v>
      </c>
      <c r="C658" s="15">
        <v>29504.5</v>
      </c>
      <c r="D658" s="15">
        <v>0</v>
      </c>
      <c r="E658" s="15">
        <v>0</v>
      </c>
      <c r="F658" s="15">
        <v>6.7072902060000003E-3</v>
      </c>
      <c r="G658" s="15">
        <v>6.7072902060000003E-3</v>
      </c>
      <c r="H658" s="15">
        <v>0</v>
      </c>
      <c r="I658" s="58">
        <f t="shared" si="64"/>
        <v>4.7168004261603382E-6</v>
      </c>
      <c r="J658" s="58">
        <f t="shared" si="65"/>
        <v>4.7168004261603382E-6</v>
      </c>
      <c r="K658" s="58">
        <f t="shared" si="66"/>
        <v>4.7168004261603382E-6</v>
      </c>
      <c r="L658" s="58">
        <f t="shared" si="67"/>
        <v>4.7168004261603382E-6</v>
      </c>
      <c r="M658" s="17">
        <f t="shared" si="68"/>
        <v>0</v>
      </c>
      <c r="N658" s="17">
        <f t="shared" si="69"/>
        <v>1422</v>
      </c>
      <c r="O658" s="59"/>
    </row>
    <row r="659" spans="1:15" ht="13.5" thickBot="1">
      <c r="A659" s="12" t="s">
        <v>180</v>
      </c>
      <c r="B659" s="10">
        <v>8</v>
      </c>
      <c r="C659" s="15">
        <v>30433.232421875</v>
      </c>
      <c r="D659" s="15">
        <v>90.7</v>
      </c>
      <c r="E659" s="15">
        <v>86.6</v>
      </c>
      <c r="F659" s="15">
        <v>84.915025710421006</v>
      </c>
      <c r="G659" s="15">
        <v>89.551106051196996</v>
      </c>
      <c r="H659" s="15">
        <v>4.6360803407760001</v>
      </c>
      <c r="I659" s="58">
        <f t="shared" si="64"/>
        <v>8.0794229873629186E-4</v>
      </c>
      <c r="J659" s="58">
        <f t="shared" si="65"/>
        <v>4.0681957029388167E-3</v>
      </c>
      <c r="K659" s="58">
        <f t="shared" si="66"/>
        <v>2.0753207111090027E-3</v>
      </c>
      <c r="L659" s="58">
        <f t="shared" si="67"/>
        <v>1.1849326930935223E-3</v>
      </c>
      <c r="M659" s="17">
        <f t="shared" si="68"/>
        <v>1</v>
      </c>
      <c r="N659" s="17">
        <f t="shared" si="69"/>
        <v>1422</v>
      </c>
      <c r="O659" s="59"/>
    </row>
    <row r="660" spans="1:15" ht="13.5" thickBot="1">
      <c r="A660" s="12" t="s">
        <v>180</v>
      </c>
      <c r="B660" s="10">
        <v>9</v>
      </c>
      <c r="C660" s="15">
        <v>32121.265625</v>
      </c>
      <c r="D660" s="15">
        <v>583.9</v>
      </c>
      <c r="E660" s="15">
        <v>580.6</v>
      </c>
      <c r="F660" s="15">
        <v>736.76124397927697</v>
      </c>
      <c r="G660" s="15">
        <v>766.82550127599802</v>
      </c>
      <c r="H660" s="15">
        <v>30.064257296720999</v>
      </c>
      <c r="I660" s="58">
        <f t="shared" si="64"/>
        <v>0.12863959302109568</v>
      </c>
      <c r="J660" s="58">
        <f t="shared" si="65"/>
        <v>0.10749735863521588</v>
      </c>
      <c r="K660" s="58">
        <f t="shared" si="66"/>
        <v>0.13096026812658088</v>
      </c>
      <c r="L660" s="58">
        <f t="shared" si="67"/>
        <v>0.10981803374070109</v>
      </c>
      <c r="M660" s="17">
        <f t="shared" si="68"/>
        <v>1</v>
      </c>
      <c r="N660" s="17">
        <f t="shared" si="69"/>
        <v>1422</v>
      </c>
      <c r="O660" s="59"/>
    </row>
    <row r="661" spans="1:15" ht="13.5" thickBot="1">
      <c r="A661" s="12" t="s">
        <v>180</v>
      </c>
      <c r="B661" s="10">
        <v>10</v>
      </c>
      <c r="C661" s="15">
        <v>33768.44140625</v>
      </c>
      <c r="D661" s="15">
        <v>990.5</v>
      </c>
      <c r="E661" s="15">
        <v>983.6</v>
      </c>
      <c r="F661" s="15">
        <v>1126.06365568456</v>
      </c>
      <c r="G661" s="15">
        <v>1261.92455371406</v>
      </c>
      <c r="H661" s="15">
        <v>135.86089802950201</v>
      </c>
      <c r="I661" s="58">
        <f t="shared" si="64"/>
        <v>0.19087521358232071</v>
      </c>
      <c r="J661" s="58">
        <f t="shared" si="65"/>
        <v>9.5333091198706046E-2</v>
      </c>
      <c r="K661" s="58">
        <f t="shared" si="66"/>
        <v>0.19572753425742617</v>
      </c>
      <c r="L661" s="58">
        <f t="shared" si="67"/>
        <v>0.10018541187381151</v>
      </c>
      <c r="M661" s="17">
        <f t="shared" si="68"/>
        <v>1</v>
      </c>
      <c r="N661" s="17">
        <f t="shared" si="69"/>
        <v>1422</v>
      </c>
      <c r="O661" s="59"/>
    </row>
    <row r="662" spans="1:15" ht="13.5" thickBot="1">
      <c r="A662" s="12" t="s">
        <v>180</v>
      </c>
      <c r="B662" s="10">
        <v>11</v>
      </c>
      <c r="C662" s="15">
        <v>35393.74609375</v>
      </c>
      <c r="D662" s="15">
        <v>1226.2</v>
      </c>
      <c r="E662" s="15">
        <v>1218.5</v>
      </c>
      <c r="F662" s="15">
        <v>1158.4215340836699</v>
      </c>
      <c r="G662" s="15">
        <v>1323.1391632647001</v>
      </c>
      <c r="H662" s="15">
        <v>164.71762918103099</v>
      </c>
      <c r="I662" s="58">
        <f t="shared" si="64"/>
        <v>6.8171000889381175E-2</v>
      </c>
      <c r="J662" s="58">
        <f t="shared" si="65"/>
        <v>4.7664181375759569E-2</v>
      </c>
      <c r="K662" s="58">
        <f t="shared" si="66"/>
        <v>7.3585909468846744E-2</v>
      </c>
      <c r="L662" s="58">
        <f t="shared" si="67"/>
        <v>4.2249272796293993E-2</v>
      </c>
      <c r="M662" s="17">
        <f t="shared" si="68"/>
        <v>1</v>
      </c>
      <c r="N662" s="17">
        <f t="shared" si="69"/>
        <v>1422</v>
      </c>
      <c r="O662" s="59"/>
    </row>
    <row r="663" spans="1:15" ht="13.5" thickBot="1">
      <c r="A663" s="12" t="s">
        <v>180</v>
      </c>
      <c r="B663" s="10">
        <v>12</v>
      </c>
      <c r="C663" s="15">
        <v>36825.29296875</v>
      </c>
      <c r="D663" s="15">
        <v>1278.7</v>
      </c>
      <c r="E663" s="15">
        <v>1271</v>
      </c>
      <c r="F663" s="15">
        <v>1168.3347175874101</v>
      </c>
      <c r="G663" s="15">
        <v>1342.91280147976</v>
      </c>
      <c r="H663" s="15">
        <v>174.57808389234901</v>
      </c>
      <c r="I663" s="58">
        <f t="shared" si="64"/>
        <v>4.5156681771983086E-2</v>
      </c>
      <c r="J663" s="58">
        <f t="shared" si="65"/>
        <v>7.7612716183255964E-2</v>
      </c>
      <c r="K663" s="58">
        <f t="shared" si="66"/>
        <v>5.0571590351448661E-2</v>
      </c>
      <c r="L663" s="58">
        <f t="shared" si="67"/>
        <v>7.2197807603790382E-2</v>
      </c>
      <c r="M663" s="17">
        <f t="shared" si="68"/>
        <v>1</v>
      </c>
      <c r="N663" s="17">
        <f t="shared" si="69"/>
        <v>1422</v>
      </c>
      <c r="O663" s="59"/>
    </row>
    <row r="664" spans="1:15" ht="13.5" thickBot="1">
      <c r="A664" s="12" t="s">
        <v>180</v>
      </c>
      <c r="B664" s="10">
        <v>13</v>
      </c>
      <c r="C664" s="15">
        <v>38144.33203125</v>
      </c>
      <c r="D664" s="15">
        <v>1279.8</v>
      </c>
      <c r="E664" s="15">
        <v>1271.5</v>
      </c>
      <c r="F664" s="15">
        <v>1173.7246192585701</v>
      </c>
      <c r="G664" s="15">
        <v>1340.9225451119701</v>
      </c>
      <c r="H664" s="15">
        <v>167.19792585340701</v>
      </c>
      <c r="I664" s="58">
        <f t="shared" si="64"/>
        <v>4.2983505704620333E-2</v>
      </c>
      <c r="J664" s="58">
        <f t="shared" si="65"/>
        <v>7.4595907694395114E-2</v>
      </c>
      <c r="K664" s="58">
        <f t="shared" si="66"/>
        <v>4.8820355212355886E-2</v>
      </c>
      <c r="L664" s="58">
        <f t="shared" si="67"/>
        <v>6.8759058186659561E-2</v>
      </c>
      <c r="M664" s="17">
        <f t="shared" si="68"/>
        <v>1</v>
      </c>
      <c r="N664" s="17">
        <f t="shared" si="69"/>
        <v>1422</v>
      </c>
      <c r="O664" s="59"/>
    </row>
    <row r="665" spans="1:15" ht="13.5" thickBot="1">
      <c r="A665" s="12" t="s">
        <v>180</v>
      </c>
      <c r="B665" s="10">
        <v>14</v>
      </c>
      <c r="C665" s="15">
        <v>39524.953125</v>
      </c>
      <c r="D665" s="15">
        <v>1233.7</v>
      </c>
      <c r="E665" s="15">
        <v>1225.3</v>
      </c>
      <c r="F665" s="15">
        <v>1174.3046569481101</v>
      </c>
      <c r="G665" s="15">
        <v>1343.47193668366</v>
      </c>
      <c r="H665" s="15">
        <v>169.167279735547</v>
      </c>
      <c r="I665" s="58">
        <f t="shared" si="64"/>
        <v>7.7195454770506322E-2</v>
      </c>
      <c r="J665" s="58">
        <f t="shared" si="65"/>
        <v>4.1768876970386774E-2</v>
      </c>
      <c r="K665" s="58">
        <f t="shared" si="66"/>
        <v>8.3102627766286977E-2</v>
      </c>
      <c r="L665" s="58">
        <f t="shared" si="67"/>
        <v>3.586170397460612E-2</v>
      </c>
      <c r="M665" s="17">
        <f t="shared" si="68"/>
        <v>1</v>
      </c>
      <c r="N665" s="17">
        <f t="shared" si="69"/>
        <v>1422</v>
      </c>
      <c r="O665" s="59"/>
    </row>
    <row r="666" spans="1:15" ht="13.5" thickBot="1">
      <c r="A666" s="12" t="s">
        <v>180</v>
      </c>
      <c r="B666" s="10">
        <v>15</v>
      </c>
      <c r="C666" s="15">
        <v>41088.58203125</v>
      </c>
      <c r="D666" s="15">
        <v>1239.2</v>
      </c>
      <c r="E666" s="15">
        <v>1230.7</v>
      </c>
      <c r="F666" s="15">
        <v>1146.20776434546</v>
      </c>
      <c r="G666" s="15">
        <v>1316.7305903138099</v>
      </c>
      <c r="H666" s="15">
        <v>170.522825968349</v>
      </c>
      <c r="I666" s="58">
        <f t="shared" si="64"/>
        <v>5.452221541055545E-2</v>
      </c>
      <c r="J666" s="58">
        <f t="shared" si="65"/>
        <v>6.5395383723305264E-2</v>
      </c>
      <c r="K666" s="58">
        <f t="shared" si="66"/>
        <v>6.0499711894381053E-2</v>
      </c>
      <c r="L666" s="58">
        <f t="shared" si="67"/>
        <v>5.9417887239479661E-2</v>
      </c>
      <c r="M666" s="17">
        <f t="shared" si="68"/>
        <v>1</v>
      </c>
      <c r="N666" s="17">
        <f t="shared" si="69"/>
        <v>1422</v>
      </c>
      <c r="O666" s="59"/>
    </row>
    <row r="667" spans="1:15" ht="13.5" thickBot="1">
      <c r="A667" s="12" t="s">
        <v>180</v>
      </c>
      <c r="B667" s="10">
        <v>16</v>
      </c>
      <c r="C667" s="15">
        <v>42486.25</v>
      </c>
      <c r="D667" s="15">
        <v>1210.2</v>
      </c>
      <c r="E667" s="15">
        <v>1201.8</v>
      </c>
      <c r="F667" s="15">
        <v>1165.36028084093</v>
      </c>
      <c r="G667" s="15">
        <v>1312.7737864404301</v>
      </c>
      <c r="H667" s="15">
        <v>147.413505599491</v>
      </c>
      <c r="I667" s="58">
        <f t="shared" si="64"/>
        <v>7.2133464444746845E-2</v>
      </c>
      <c r="J667" s="58">
        <f t="shared" si="65"/>
        <v>3.1532854542243319E-2</v>
      </c>
      <c r="K667" s="58">
        <f t="shared" si="66"/>
        <v>7.8040637440527499E-2</v>
      </c>
      <c r="L667" s="58">
        <f t="shared" si="67"/>
        <v>2.5625681546462664E-2</v>
      </c>
      <c r="M667" s="17">
        <f t="shared" si="68"/>
        <v>1</v>
      </c>
      <c r="N667" s="17">
        <f t="shared" si="69"/>
        <v>1422</v>
      </c>
      <c r="O667" s="59"/>
    </row>
    <row r="668" spans="1:15" ht="13.5" thickBot="1">
      <c r="A668" s="12" t="s">
        <v>180</v>
      </c>
      <c r="B668" s="10">
        <v>17</v>
      </c>
      <c r="C668" s="15">
        <v>43596.39453125</v>
      </c>
      <c r="D668" s="15">
        <v>1054.7</v>
      </c>
      <c r="E668" s="15">
        <v>1047</v>
      </c>
      <c r="F668" s="15">
        <v>1147.6940160532999</v>
      </c>
      <c r="G668" s="15">
        <v>1276.2616558212701</v>
      </c>
      <c r="H668" s="15">
        <v>128.567639767966</v>
      </c>
      <c r="I668" s="58">
        <f t="shared" si="64"/>
        <v>0.15580988454379047</v>
      </c>
      <c r="J668" s="58">
        <f t="shared" si="65"/>
        <v>6.5396635761814273E-2</v>
      </c>
      <c r="K668" s="58">
        <f t="shared" si="66"/>
        <v>0.16122479312325605</v>
      </c>
      <c r="L668" s="58">
        <f t="shared" si="67"/>
        <v>7.0811544341279856E-2</v>
      </c>
      <c r="M668" s="17">
        <f t="shared" si="68"/>
        <v>1</v>
      </c>
      <c r="N668" s="17">
        <f t="shared" si="69"/>
        <v>1422</v>
      </c>
      <c r="O668" s="59"/>
    </row>
    <row r="669" spans="1:15" ht="13.5" thickBot="1">
      <c r="A669" s="12" t="s">
        <v>180</v>
      </c>
      <c r="B669" s="10">
        <v>18</v>
      </c>
      <c r="C669" s="15">
        <v>43969.90234375</v>
      </c>
      <c r="D669" s="15">
        <v>990.4</v>
      </c>
      <c r="E669" s="15">
        <v>983.1</v>
      </c>
      <c r="F669" s="15">
        <v>1155.3386587806301</v>
      </c>
      <c r="G669" s="15">
        <v>1243.94524607076</v>
      </c>
      <c r="H669" s="15">
        <v>88.606587290120999</v>
      </c>
      <c r="I669" s="58">
        <f t="shared" si="64"/>
        <v>0.17830186080925461</v>
      </c>
      <c r="J669" s="58">
        <f t="shared" si="65"/>
        <v>0.11599061798919137</v>
      </c>
      <c r="K669" s="58">
        <f t="shared" si="66"/>
        <v>0.1834354754365401</v>
      </c>
      <c r="L669" s="58">
        <f t="shared" si="67"/>
        <v>0.12112423261647685</v>
      </c>
      <c r="M669" s="17">
        <f t="shared" si="68"/>
        <v>1</v>
      </c>
      <c r="N669" s="17">
        <f t="shared" si="69"/>
        <v>1422</v>
      </c>
      <c r="O669" s="59"/>
    </row>
    <row r="670" spans="1:15" ht="13.5" thickBot="1">
      <c r="A670" s="12" t="s">
        <v>180</v>
      </c>
      <c r="B670" s="10">
        <v>19</v>
      </c>
      <c r="C670" s="15">
        <v>43310.4921875</v>
      </c>
      <c r="D670" s="15">
        <v>729.1</v>
      </c>
      <c r="E670" s="15">
        <v>722.7</v>
      </c>
      <c r="F670" s="15">
        <v>971.65654161519399</v>
      </c>
      <c r="G670" s="15">
        <v>1043.1034395311401</v>
      </c>
      <c r="H670" s="15">
        <v>71.446897915948995</v>
      </c>
      <c r="I670" s="58">
        <f t="shared" si="64"/>
        <v>0.22081817125959219</v>
      </c>
      <c r="J670" s="58">
        <f t="shared" si="65"/>
        <v>0.17057422054514343</v>
      </c>
      <c r="K670" s="58">
        <f t="shared" si="66"/>
        <v>0.22531887449447263</v>
      </c>
      <c r="L670" s="58">
        <f t="shared" si="67"/>
        <v>0.17507492378002387</v>
      </c>
      <c r="M670" s="17">
        <f t="shared" si="68"/>
        <v>1</v>
      </c>
      <c r="N670" s="17">
        <f t="shared" si="69"/>
        <v>1422</v>
      </c>
      <c r="O670" s="59"/>
    </row>
    <row r="671" spans="1:15" ht="13.5" thickBot="1">
      <c r="A671" s="12" t="s">
        <v>180</v>
      </c>
      <c r="B671" s="10">
        <v>20</v>
      </c>
      <c r="C671" s="15">
        <v>41724.6328125</v>
      </c>
      <c r="D671" s="15">
        <v>233.8</v>
      </c>
      <c r="E671" s="15">
        <v>229.6</v>
      </c>
      <c r="F671" s="15">
        <v>357.46253477283602</v>
      </c>
      <c r="G671" s="15">
        <v>442.36870102539598</v>
      </c>
      <c r="H671" s="15">
        <v>84.906166252559004</v>
      </c>
      <c r="I671" s="58">
        <f t="shared" si="64"/>
        <v>0.14667278553122079</v>
      </c>
      <c r="J671" s="58">
        <f t="shared" si="65"/>
        <v>8.6963807857127998E-2</v>
      </c>
      <c r="K671" s="58">
        <f t="shared" si="66"/>
        <v>0.14962637202911111</v>
      </c>
      <c r="L671" s="58">
        <f t="shared" si="67"/>
        <v>8.9917394355018304E-2</v>
      </c>
      <c r="M671" s="17">
        <f t="shared" si="68"/>
        <v>1</v>
      </c>
      <c r="N671" s="17">
        <f t="shared" si="69"/>
        <v>1422</v>
      </c>
      <c r="O671" s="59"/>
    </row>
    <row r="672" spans="1:15" ht="13.5" thickBot="1">
      <c r="A672" s="12" t="s">
        <v>180</v>
      </c>
      <c r="B672" s="10">
        <v>21</v>
      </c>
      <c r="C672" s="15">
        <v>40817.1953125</v>
      </c>
      <c r="D672" s="15">
        <v>16.8</v>
      </c>
      <c r="E672" s="15">
        <v>13.3</v>
      </c>
      <c r="F672" s="15">
        <v>7.8687670782329997</v>
      </c>
      <c r="G672" s="15">
        <v>154.40171100161399</v>
      </c>
      <c r="H672" s="15">
        <v>146.532943923381</v>
      </c>
      <c r="I672" s="58">
        <f t="shared" si="64"/>
        <v>9.676632278594513E-2</v>
      </c>
      <c r="J672" s="58">
        <f t="shared" si="65"/>
        <v>6.2807545160105498E-3</v>
      </c>
      <c r="K672" s="58">
        <f t="shared" si="66"/>
        <v>9.9227644867520379E-2</v>
      </c>
      <c r="L672" s="58">
        <f t="shared" si="67"/>
        <v>3.819432434435303E-3</v>
      </c>
      <c r="M672" s="17">
        <f t="shared" si="68"/>
        <v>1</v>
      </c>
      <c r="N672" s="17">
        <f t="shared" si="69"/>
        <v>1422</v>
      </c>
      <c r="O672" s="59"/>
    </row>
    <row r="673" spans="1:15" ht="13.5" thickBot="1">
      <c r="A673" s="12" t="s">
        <v>180</v>
      </c>
      <c r="B673" s="10">
        <v>22</v>
      </c>
      <c r="C673" s="15">
        <v>39537.37109375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58">
        <f t="shared" si="64"/>
        <v>0</v>
      </c>
      <c r="J673" s="58">
        <f t="shared" si="65"/>
        <v>0</v>
      </c>
      <c r="K673" s="58">
        <f t="shared" si="66"/>
        <v>0</v>
      </c>
      <c r="L673" s="58">
        <f t="shared" si="67"/>
        <v>0</v>
      </c>
      <c r="M673" s="17">
        <f t="shared" si="68"/>
        <v>0</v>
      </c>
      <c r="N673" s="17">
        <f t="shared" si="69"/>
        <v>1422</v>
      </c>
      <c r="O673" s="59"/>
    </row>
    <row r="674" spans="1:15" ht="13.5" thickBot="1">
      <c r="A674" s="12" t="s">
        <v>180</v>
      </c>
      <c r="B674" s="10">
        <v>23</v>
      </c>
      <c r="C674" s="15">
        <v>37232.62890625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58">
        <f t="shared" si="64"/>
        <v>0</v>
      </c>
      <c r="J674" s="58">
        <f t="shared" si="65"/>
        <v>0</v>
      </c>
      <c r="K674" s="58">
        <f t="shared" si="66"/>
        <v>0</v>
      </c>
      <c r="L674" s="58">
        <f t="shared" si="67"/>
        <v>0</v>
      </c>
      <c r="M674" s="17">
        <f t="shared" si="68"/>
        <v>0</v>
      </c>
      <c r="N674" s="17">
        <f t="shared" si="69"/>
        <v>1422</v>
      </c>
      <c r="O674" s="59"/>
    </row>
    <row r="675" spans="1:15" ht="13.5" thickBot="1">
      <c r="A675" s="12" t="s">
        <v>180</v>
      </c>
      <c r="B675" s="10">
        <v>24</v>
      </c>
      <c r="C675" s="15">
        <v>34660.11328125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58">
        <f t="shared" si="64"/>
        <v>0</v>
      </c>
      <c r="J675" s="58">
        <f t="shared" si="65"/>
        <v>0</v>
      </c>
      <c r="K675" s="58">
        <f t="shared" si="66"/>
        <v>0</v>
      </c>
      <c r="L675" s="58">
        <f t="shared" si="67"/>
        <v>0</v>
      </c>
      <c r="M675" s="17">
        <f t="shared" si="68"/>
        <v>0</v>
      </c>
      <c r="N675" s="17">
        <f t="shared" si="69"/>
        <v>1422</v>
      </c>
      <c r="O675" s="59"/>
    </row>
    <row r="676" spans="1:15" ht="13.5" thickBot="1">
      <c r="A676" s="12" t="s">
        <v>181</v>
      </c>
      <c r="B676" s="10">
        <v>1</v>
      </c>
      <c r="C676" s="15">
        <v>32219.583984375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58">
        <f t="shared" si="64"/>
        <v>0</v>
      </c>
      <c r="J676" s="58">
        <f t="shared" si="65"/>
        <v>0</v>
      </c>
      <c r="K676" s="58">
        <f t="shared" si="66"/>
        <v>0</v>
      </c>
      <c r="L676" s="58">
        <f t="shared" si="67"/>
        <v>0</v>
      </c>
      <c r="M676" s="17">
        <f t="shared" si="68"/>
        <v>0</v>
      </c>
      <c r="N676" s="17">
        <f t="shared" si="69"/>
        <v>1422</v>
      </c>
      <c r="O676" s="59"/>
    </row>
    <row r="677" spans="1:15" ht="13.5" thickBot="1">
      <c r="A677" s="12" t="s">
        <v>181</v>
      </c>
      <c r="B677" s="10">
        <v>2</v>
      </c>
      <c r="C677" s="15">
        <v>30451.830078125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58">
        <f t="shared" si="64"/>
        <v>0</v>
      </c>
      <c r="J677" s="58">
        <f t="shared" si="65"/>
        <v>0</v>
      </c>
      <c r="K677" s="58">
        <f t="shared" si="66"/>
        <v>0</v>
      </c>
      <c r="L677" s="58">
        <f t="shared" si="67"/>
        <v>0</v>
      </c>
      <c r="M677" s="17">
        <f t="shared" si="68"/>
        <v>0</v>
      </c>
      <c r="N677" s="17">
        <f t="shared" si="69"/>
        <v>1422</v>
      </c>
      <c r="O677" s="59"/>
    </row>
    <row r="678" spans="1:15" ht="13.5" thickBot="1">
      <c r="A678" s="12" t="s">
        <v>181</v>
      </c>
      <c r="B678" s="10">
        <v>3</v>
      </c>
      <c r="C678" s="15">
        <v>29202.37109375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58">
        <f t="shared" si="64"/>
        <v>0</v>
      </c>
      <c r="J678" s="58">
        <f t="shared" si="65"/>
        <v>0</v>
      </c>
      <c r="K678" s="58">
        <f t="shared" si="66"/>
        <v>0</v>
      </c>
      <c r="L678" s="58">
        <f t="shared" si="67"/>
        <v>0</v>
      </c>
      <c r="M678" s="17">
        <f t="shared" si="68"/>
        <v>0</v>
      </c>
      <c r="N678" s="17">
        <f t="shared" si="69"/>
        <v>1422</v>
      </c>
      <c r="O678" s="59"/>
    </row>
    <row r="679" spans="1:15" ht="13.5" thickBot="1">
      <c r="A679" s="12" t="s">
        <v>181</v>
      </c>
      <c r="B679" s="10">
        <v>4</v>
      </c>
      <c r="C679" s="15">
        <v>28405.1640625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58">
        <f t="shared" si="64"/>
        <v>0</v>
      </c>
      <c r="J679" s="58">
        <f t="shared" si="65"/>
        <v>0</v>
      </c>
      <c r="K679" s="58">
        <f t="shared" si="66"/>
        <v>0</v>
      </c>
      <c r="L679" s="58">
        <f t="shared" si="67"/>
        <v>0</v>
      </c>
      <c r="M679" s="17">
        <f t="shared" si="68"/>
        <v>0</v>
      </c>
      <c r="N679" s="17">
        <f t="shared" si="69"/>
        <v>1422</v>
      </c>
      <c r="O679" s="59"/>
    </row>
    <row r="680" spans="1:15" ht="13.5" thickBot="1">
      <c r="A680" s="12" t="s">
        <v>181</v>
      </c>
      <c r="B680" s="10">
        <v>5</v>
      </c>
      <c r="C680" s="15">
        <v>27968.43359375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58">
        <f t="shared" si="64"/>
        <v>0</v>
      </c>
      <c r="J680" s="58">
        <f t="shared" si="65"/>
        <v>0</v>
      </c>
      <c r="K680" s="58">
        <f t="shared" si="66"/>
        <v>0</v>
      </c>
      <c r="L680" s="58">
        <f t="shared" si="67"/>
        <v>0</v>
      </c>
      <c r="M680" s="17">
        <f t="shared" si="68"/>
        <v>0</v>
      </c>
      <c r="N680" s="17">
        <f t="shared" si="69"/>
        <v>1422</v>
      </c>
      <c r="O680" s="59"/>
    </row>
    <row r="681" spans="1:15" ht="13.5" thickBot="1">
      <c r="A681" s="12" t="s">
        <v>181</v>
      </c>
      <c r="B681" s="10">
        <v>6</v>
      </c>
      <c r="C681" s="15">
        <v>28030.6875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58">
        <f t="shared" si="64"/>
        <v>0</v>
      </c>
      <c r="J681" s="58">
        <f t="shared" si="65"/>
        <v>0</v>
      </c>
      <c r="K681" s="58">
        <f t="shared" si="66"/>
        <v>0</v>
      </c>
      <c r="L681" s="58">
        <f t="shared" si="67"/>
        <v>0</v>
      </c>
      <c r="M681" s="17">
        <f t="shared" si="68"/>
        <v>0</v>
      </c>
      <c r="N681" s="17">
        <f t="shared" si="69"/>
        <v>1422</v>
      </c>
      <c r="O681" s="59"/>
    </row>
    <row r="682" spans="1:15" ht="13.5" thickBot="1">
      <c r="A682" s="12" t="s">
        <v>181</v>
      </c>
      <c r="B682" s="10">
        <v>7</v>
      </c>
      <c r="C682" s="15">
        <v>28364.39453125</v>
      </c>
      <c r="D682" s="15">
        <v>0</v>
      </c>
      <c r="E682" s="15">
        <v>0</v>
      </c>
      <c r="F682" s="15">
        <v>2.8507895819000002E-2</v>
      </c>
      <c r="G682" s="15">
        <v>2.8507895819000002E-2</v>
      </c>
      <c r="H682" s="15">
        <v>0</v>
      </c>
      <c r="I682" s="58">
        <f t="shared" si="64"/>
        <v>2.0047746708157525E-5</v>
      </c>
      <c r="J682" s="58">
        <f t="shared" si="65"/>
        <v>2.0047746708157525E-5</v>
      </c>
      <c r="K682" s="58">
        <f t="shared" si="66"/>
        <v>2.0047746708157525E-5</v>
      </c>
      <c r="L682" s="58">
        <f t="shared" si="67"/>
        <v>2.0047746708157525E-5</v>
      </c>
      <c r="M682" s="17">
        <f t="shared" si="68"/>
        <v>0</v>
      </c>
      <c r="N682" s="17">
        <f t="shared" si="69"/>
        <v>1422</v>
      </c>
      <c r="O682" s="59"/>
    </row>
    <row r="683" spans="1:15" ht="13.5" thickBot="1">
      <c r="A683" s="12" t="s">
        <v>181</v>
      </c>
      <c r="B683" s="10">
        <v>8</v>
      </c>
      <c r="C683" s="15">
        <v>28900.353515625</v>
      </c>
      <c r="D683" s="15">
        <v>73.900000000000006</v>
      </c>
      <c r="E683" s="15">
        <v>66.900000000000006</v>
      </c>
      <c r="F683" s="15">
        <v>84.899691349622998</v>
      </c>
      <c r="G683" s="15">
        <v>84.660835860196997</v>
      </c>
      <c r="H683" s="15">
        <v>-0.23885548942599999</v>
      </c>
      <c r="I683" s="58">
        <f t="shared" si="64"/>
        <v>7.5673951196884607E-3</v>
      </c>
      <c r="J683" s="58">
        <f t="shared" si="65"/>
        <v>7.7353666312397979E-3</v>
      </c>
      <c r="K683" s="58">
        <f t="shared" si="66"/>
        <v>1.2490039282838953E-2</v>
      </c>
      <c r="L683" s="58">
        <f t="shared" si="67"/>
        <v>1.265801079439029E-2</v>
      </c>
      <c r="M683" s="17">
        <f t="shared" si="68"/>
        <v>1</v>
      </c>
      <c r="N683" s="17">
        <f t="shared" si="69"/>
        <v>1422</v>
      </c>
      <c r="O683" s="59"/>
    </row>
    <row r="684" spans="1:15" ht="13.5" thickBot="1">
      <c r="A684" s="12" t="s">
        <v>181</v>
      </c>
      <c r="B684" s="10">
        <v>9</v>
      </c>
      <c r="C684" s="15">
        <v>30883.169921875</v>
      </c>
      <c r="D684" s="15">
        <v>527.70000000000005</v>
      </c>
      <c r="E684" s="15">
        <v>525.1</v>
      </c>
      <c r="F684" s="15">
        <v>647.79259623434996</v>
      </c>
      <c r="G684" s="15">
        <v>669.72385898311904</v>
      </c>
      <c r="H684" s="15">
        <v>21.931262748769001</v>
      </c>
      <c r="I684" s="58">
        <f t="shared" si="64"/>
        <v>9.9876131493051329E-2</v>
      </c>
      <c r="J684" s="58">
        <f t="shared" si="65"/>
        <v>8.4453302555801621E-2</v>
      </c>
      <c r="K684" s="58">
        <f t="shared" si="66"/>
        <v>0.10170454218222154</v>
      </c>
      <c r="L684" s="58">
        <f t="shared" si="67"/>
        <v>8.628171324497183E-2</v>
      </c>
      <c r="M684" s="17">
        <f t="shared" si="68"/>
        <v>1</v>
      </c>
      <c r="N684" s="17">
        <f t="shared" si="69"/>
        <v>1422</v>
      </c>
      <c r="O684" s="59"/>
    </row>
    <row r="685" spans="1:15" ht="13.5" thickBot="1">
      <c r="A685" s="12" t="s">
        <v>181</v>
      </c>
      <c r="B685" s="10">
        <v>10</v>
      </c>
      <c r="C685" s="15">
        <v>33172.94921875</v>
      </c>
      <c r="D685" s="15">
        <v>921.8</v>
      </c>
      <c r="E685" s="15">
        <v>916.1</v>
      </c>
      <c r="F685" s="15">
        <v>1062.9462834690801</v>
      </c>
      <c r="G685" s="15">
        <v>1141.96574647639</v>
      </c>
      <c r="H685" s="15">
        <v>79.019463007305006</v>
      </c>
      <c r="I685" s="58">
        <f t="shared" si="64"/>
        <v>0.15482823240252463</v>
      </c>
      <c r="J685" s="58">
        <f t="shared" si="65"/>
        <v>9.9258989781350296E-2</v>
      </c>
      <c r="K685" s="58">
        <f t="shared" si="66"/>
        <v>0.15883667122108999</v>
      </c>
      <c r="L685" s="58">
        <f t="shared" si="67"/>
        <v>0.10326742859991565</v>
      </c>
      <c r="M685" s="17">
        <f t="shared" si="68"/>
        <v>1</v>
      </c>
      <c r="N685" s="17">
        <f t="shared" si="69"/>
        <v>1422</v>
      </c>
      <c r="O685" s="59"/>
    </row>
    <row r="686" spans="1:15" ht="13.5" thickBot="1">
      <c r="A686" s="12" t="s">
        <v>181</v>
      </c>
      <c r="B686" s="10">
        <v>11</v>
      </c>
      <c r="C686" s="15">
        <v>35342.6171875</v>
      </c>
      <c r="D686" s="15">
        <v>1218.8</v>
      </c>
      <c r="E686" s="15">
        <v>1211.5</v>
      </c>
      <c r="F686" s="15">
        <v>960.64375542527205</v>
      </c>
      <c r="G686" s="15">
        <v>1193.6781756740099</v>
      </c>
      <c r="H686" s="15">
        <v>233.03442024874099</v>
      </c>
      <c r="I686" s="58">
        <f t="shared" si="64"/>
        <v>1.7666543126575261E-2</v>
      </c>
      <c r="J686" s="58">
        <f t="shared" si="65"/>
        <v>0.1815444757909479</v>
      </c>
      <c r="K686" s="58">
        <f t="shared" si="66"/>
        <v>1.2532928499289778E-2</v>
      </c>
      <c r="L686" s="58">
        <f t="shared" si="67"/>
        <v>0.17641086116366242</v>
      </c>
      <c r="M686" s="17">
        <f t="shared" si="68"/>
        <v>1</v>
      </c>
      <c r="N686" s="17">
        <f t="shared" si="69"/>
        <v>1422</v>
      </c>
      <c r="O686" s="59"/>
    </row>
    <row r="687" spans="1:15" ht="13.5" thickBot="1">
      <c r="A687" s="12" t="s">
        <v>181</v>
      </c>
      <c r="B687" s="10">
        <v>12</v>
      </c>
      <c r="C687" s="15">
        <v>37214.0234375</v>
      </c>
      <c r="D687" s="15">
        <v>1255.9000000000001</v>
      </c>
      <c r="E687" s="15">
        <v>1248</v>
      </c>
      <c r="F687" s="15">
        <v>817.16988606802397</v>
      </c>
      <c r="G687" s="15">
        <v>1204.6606775167299</v>
      </c>
      <c r="H687" s="15">
        <v>387.49079144870097</v>
      </c>
      <c r="I687" s="58">
        <f t="shared" si="64"/>
        <v>3.6033278820865079E-2</v>
      </c>
      <c r="J687" s="58">
        <f t="shared" si="65"/>
        <v>0.30853031922079893</v>
      </c>
      <c r="K687" s="58">
        <f t="shared" si="66"/>
        <v>3.047772326530946E-2</v>
      </c>
      <c r="L687" s="58">
        <f t="shared" si="67"/>
        <v>0.30297476366524334</v>
      </c>
      <c r="M687" s="17">
        <f t="shared" si="68"/>
        <v>1</v>
      </c>
      <c r="N687" s="17">
        <f t="shared" si="69"/>
        <v>1422</v>
      </c>
      <c r="O687" s="59"/>
    </row>
    <row r="688" spans="1:15" ht="13.5" thickBot="1">
      <c r="A688" s="12" t="s">
        <v>181</v>
      </c>
      <c r="B688" s="10">
        <v>13</v>
      </c>
      <c r="C688" s="15">
        <v>38891.4140625</v>
      </c>
      <c r="D688" s="15">
        <v>1280.8</v>
      </c>
      <c r="E688" s="15">
        <v>1272.7</v>
      </c>
      <c r="F688" s="15">
        <v>1033.9760136759301</v>
      </c>
      <c r="G688" s="15">
        <v>1200.39393735985</v>
      </c>
      <c r="H688" s="15">
        <v>166.41792368392001</v>
      </c>
      <c r="I688" s="58">
        <f t="shared" si="64"/>
        <v>5.6544347848206687E-2</v>
      </c>
      <c r="J688" s="58">
        <f t="shared" si="65"/>
        <v>0.17357523651481707</v>
      </c>
      <c r="K688" s="58">
        <f t="shared" si="66"/>
        <v>5.0848145316561184E-2</v>
      </c>
      <c r="L688" s="58">
        <f t="shared" si="67"/>
        <v>0.16787903398317158</v>
      </c>
      <c r="M688" s="17">
        <f t="shared" si="68"/>
        <v>1</v>
      </c>
      <c r="N688" s="17">
        <f t="shared" si="69"/>
        <v>1422</v>
      </c>
      <c r="O688" s="59"/>
    </row>
    <row r="689" spans="1:15" ht="13.5" thickBot="1">
      <c r="A689" s="12" t="s">
        <v>181</v>
      </c>
      <c r="B689" s="10">
        <v>14</v>
      </c>
      <c r="C689" s="15">
        <v>40342.640625</v>
      </c>
      <c r="D689" s="15">
        <v>1152.8</v>
      </c>
      <c r="E689" s="15">
        <v>1145.0999999999999</v>
      </c>
      <c r="F689" s="15">
        <v>1055.5478566873401</v>
      </c>
      <c r="G689" s="15">
        <v>1134.85963408364</v>
      </c>
      <c r="H689" s="15">
        <v>79.311777396297003</v>
      </c>
      <c r="I689" s="58">
        <f t="shared" si="64"/>
        <v>1.2616291080421907E-2</v>
      </c>
      <c r="J689" s="58">
        <f t="shared" si="65"/>
        <v>6.8391099375991485E-2</v>
      </c>
      <c r="K689" s="58">
        <f t="shared" si="66"/>
        <v>7.2013825009563329E-3</v>
      </c>
      <c r="L689" s="58">
        <f t="shared" si="67"/>
        <v>6.2976190796525902E-2</v>
      </c>
      <c r="M689" s="17">
        <f t="shared" si="68"/>
        <v>1</v>
      </c>
      <c r="N689" s="17">
        <f t="shared" si="69"/>
        <v>1422</v>
      </c>
      <c r="O689" s="59"/>
    </row>
    <row r="690" spans="1:15" ht="13.5" thickBot="1">
      <c r="A690" s="12" t="s">
        <v>181</v>
      </c>
      <c r="B690" s="10">
        <v>15</v>
      </c>
      <c r="C690" s="15">
        <v>41591.3984375</v>
      </c>
      <c r="D690" s="15">
        <v>1174.3</v>
      </c>
      <c r="E690" s="15">
        <v>1166.4000000000001</v>
      </c>
      <c r="F690" s="15">
        <v>1044.2020956275501</v>
      </c>
      <c r="G690" s="15">
        <v>1066.0884287582801</v>
      </c>
      <c r="H690" s="15">
        <v>21.886333130730002</v>
      </c>
      <c r="I690" s="58">
        <f t="shared" si="64"/>
        <v>7.6098151365485145E-2</v>
      </c>
      <c r="J690" s="58">
        <f t="shared" si="65"/>
        <v>9.1489384228164466E-2</v>
      </c>
      <c r="K690" s="58">
        <f t="shared" si="66"/>
        <v>7.0542595809929678E-2</v>
      </c>
      <c r="L690" s="58">
        <f t="shared" si="67"/>
        <v>8.5933828672609014E-2</v>
      </c>
      <c r="M690" s="17">
        <f t="shared" si="68"/>
        <v>1</v>
      </c>
      <c r="N690" s="17">
        <f t="shared" si="69"/>
        <v>1422</v>
      </c>
      <c r="O690" s="59"/>
    </row>
    <row r="691" spans="1:15" ht="13.5" thickBot="1">
      <c r="A691" s="12" t="s">
        <v>181</v>
      </c>
      <c r="B691" s="10">
        <v>16</v>
      </c>
      <c r="C691" s="15">
        <v>42792.984375</v>
      </c>
      <c r="D691" s="15">
        <v>1064.4000000000001</v>
      </c>
      <c r="E691" s="15">
        <v>1056.4000000000001</v>
      </c>
      <c r="F691" s="15">
        <v>727.50760486369302</v>
      </c>
      <c r="G691" s="15">
        <v>792.93858065106804</v>
      </c>
      <c r="H691" s="15">
        <v>65.430975787375004</v>
      </c>
      <c r="I691" s="58">
        <f t="shared" si="64"/>
        <v>0.19090113878265264</v>
      </c>
      <c r="J691" s="58">
        <f t="shared" si="65"/>
        <v>0.23691448321821876</v>
      </c>
      <c r="K691" s="58">
        <f t="shared" si="66"/>
        <v>0.18527525973905207</v>
      </c>
      <c r="L691" s="58">
        <f t="shared" si="67"/>
        <v>0.23128860417461819</v>
      </c>
      <c r="M691" s="17">
        <f t="shared" si="68"/>
        <v>1</v>
      </c>
      <c r="N691" s="17">
        <f t="shared" si="69"/>
        <v>1422</v>
      </c>
      <c r="O691" s="59"/>
    </row>
    <row r="692" spans="1:15" ht="13.5" thickBot="1">
      <c r="A692" s="12" t="s">
        <v>181</v>
      </c>
      <c r="B692" s="10">
        <v>17</v>
      </c>
      <c r="C692" s="15">
        <v>43592.28125</v>
      </c>
      <c r="D692" s="15">
        <v>838.5</v>
      </c>
      <c r="E692" s="15">
        <v>831.7</v>
      </c>
      <c r="F692" s="15">
        <v>452.10717147528499</v>
      </c>
      <c r="G692" s="15">
        <v>519.05650102263803</v>
      </c>
      <c r="H692" s="15">
        <v>66.949329547351994</v>
      </c>
      <c r="I692" s="58">
        <f t="shared" si="64"/>
        <v>0.22464381081389731</v>
      </c>
      <c r="J692" s="58">
        <f t="shared" si="65"/>
        <v>0.2717249145743425</v>
      </c>
      <c r="K692" s="58">
        <f t="shared" si="66"/>
        <v>0.21986181362683685</v>
      </c>
      <c r="L692" s="58">
        <f t="shared" si="67"/>
        <v>0.26694291738728204</v>
      </c>
      <c r="M692" s="17">
        <f t="shared" si="68"/>
        <v>1</v>
      </c>
      <c r="N692" s="17">
        <f t="shared" si="69"/>
        <v>1422</v>
      </c>
      <c r="O692" s="59"/>
    </row>
    <row r="693" spans="1:15" ht="13.5" thickBot="1">
      <c r="A693" s="12" t="s">
        <v>181</v>
      </c>
      <c r="B693" s="10">
        <v>18</v>
      </c>
      <c r="C693" s="15">
        <v>43807.80859375</v>
      </c>
      <c r="D693" s="15">
        <v>770.7</v>
      </c>
      <c r="E693" s="15">
        <v>764.6</v>
      </c>
      <c r="F693" s="15">
        <v>380.43281443277903</v>
      </c>
      <c r="G693" s="15">
        <v>445.96644402556899</v>
      </c>
      <c r="H693" s="15">
        <v>65.533629592788998</v>
      </c>
      <c r="I693" s="58">
        <f t="shared" si="64"/>
        <v>0.22836396341380524</v>
      </c>
      <c r="J693" s="58">
        <f t="shared" si="65"/>
        <v>0.27444949758595011</v>
      </c>
      <c r="K693" s="58">
        <f t="shared" si="66"/>
        <v>0.22407423064305979</v>
      </c>
      <c r="L693" s="58">
        <f t="shared" si="67"/>
        <v>0.27015976481520465</v>
      </c>
      <c r="M693" s="17">
        <f t="shared" si="68"/>
        <v>1</v>
      </c>
      <c r="N693" s="17">
        <f t="shared" si="69"/>
        <v>1422</v>
      </c>
      <c r="O693" s="59"/>
    </row>
    <row r="694" spans="1:15" ht="13.5" thickBot="1">
      <c r="A694" s="12" t="s">
        <v>181</v>
      </c>
      <c r="B694" s="10">
        <v>19</v>
      </c>
      <c r="C694" s="15">
        <v>43068.02734375</v>
      </c>
      <c r="D694" s="15">
        <v>555.29999999999995</v>
      </c>
      <c r="E694" s="15">
        <v>549.70000000000005</v>
      </c>
      <c r="F694" s="15">
        <v>225.72868327076199</v>
      </c>
      <c r="G694" s="15">
        <v>317.22093859877998</v>
      </c>
      <c r="H694" s="15">
        <v>91.492255328016995</v>
      </c>
      <c r="I694" s="58">
        <f t="shared" si="64"/>
        <v>0.16742550028215189</v>
      </c>
      <c r="J694" s="58">
        <f t="shared" si="65"/>
        <v>0.23176604551985794</v>
      </c>
      <c r="K694" s="58">
        <f t="shared" si="66"/>
        <v>0.16348738495163154</v>
      </c>
      <c r="L694" s="58">
        <f t="shared" si="67"/>
        <v>0.22782793018933761</v>
      </c>
      <c r="M694" s="17">
        <f t="shared" si="68"/>
        <v>1</v>
      </c>
      <c r="N694" s="17">
        <f t="shared" si="69"/>
        <v>1422</v>
      </c>
      <c r="O694" s="59"/>
    </row>
    <row r="695" spans="1:15" ht="13.5" thickBot="1">
      <c r="A695" s="12" t="s">
        <v>181</v>
      </c>
      <c r="B695" s="10">
        <v>20</v>
      </c>
      <c r="C695" s="15">
        <v>41938.31640625</v>
      </c>
      <c r="D695" s="15">
        <v>150.4</v>
      </c>
      <c r="E695" s="15">
        <v>145.5</v>
      </c>
      <c r="F695" s="15">
        <v>74.041143243486999</v>
      </c>
      <c r="G695" s="15">
        <v>149.21212904295501</v>
      </c>
      <c r="H695" s="15">
        <v>75.170985799465996</v>
      </c>
      <c r="I695" s="58">
        <f t="shared" si="64"/>
        <v>8.3535229046764617E-4</v>
      </c>
      <c r="J695" s="58">
        <f t="shared" si="65"/>
        <v>5.3698211502470471E-2</v>
      </c>
      <c r="K695" s="58">
        <f t="shared" si="66"/>
        <v>2.6104986237377023E-3</v>
      </c>
      <c r="L695" s="58">
        <f t="shared" si="67"/>
        <v>5.025236058826512E-2</v>
      </c>
      <c r="M695" s="17">
        <f t="shared" si="68"/>
        <v>1</v>
      </c>
      <c r="N695" s="17">
        <f t="shared" si="69"/>
        <v>1422</v>
      </c>
      <c r="O695" s="59"/>
    </row>
    <row r="696" spans="1:15" ht="13.5" thickBot="1">
      <c r="A696" s="12" t="s">
        <v>181</v>
      </c>
      <c r="B696" s="10">
        <v>21</v>
      </c>
      <c r="C696" s="15">
        <v>42042.984375</v>
      </c>
      <c r="D696" s="15">
        <v>13.9</v>
      </c>
      <c r="E696" s="15">
        <v>11</v>
      </c>
      <c r="F696" s="15">
        <v>2.5724791663420001</v>
      </c>
      <c r="G696" s="15">
        <v>77.732475199057006</v>
      </c>
      <c r="H696" s="15">
        <v>75.159996032714005</v>
      </c>
      <c r="I696" s="58">
        <f t="shared" si="64"/>
        <v>4.4889223065440936E-2</v>
      </c>
      <c r="J696" s="58">
        <f t="shared" si="65"/>
        <v>7.9659077592531633E-3</v>
      </c>
      <c r="K696" s="58">
        <f t="shared" si="66"/>
        <v>4.6928604218746138E-2</v>
      </c>
      <c r="L696" s="58">
        <f t="shared" si="67"/>
        <v>5.9265266059479607E-3</v>
      </c>
      <c r="M696" s="17">
        <f t="shared" si="68"/>
        <v>0</v>
      </c>
      <c r="N696" s="17">
        <f t="shared" si="69"/>
        <v>1422</v>
      </c>
      <c r="O696" s="59"/>
    </row>
    <row r="697" spans="1:15" ht="13.5" thickBot="1">
      <c r="A697" s="12" t="s">
        <v>181</v>
      </c>
      <c r="B697" s="10">
        <v>22</v>
      </c>
      <c r="C697" s="15">
        <v>41006.87890625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58">
        <f t="shared" si="64"/>
        <v>0</v>
      </c>
      <c r="J697" s="58">
        <f t="shared" si="65"/>
        <v>0</v>
      </c>
      <c r="K697" s="58">
        <f t="shared" si="66"/>
        <v>0</v>
      </c>
      <c r="L697" s="58">
        <f t="shared" si="67"/>
        <v>0</v>
      </c>
      <c r="M697" s="17">
        <f t="shared" si="68"/>
        <v>0</v>
      </c>
      <c r="N697" s="17">
        <f t="shared" si="69"/>
        <v>1422</v>
      </c>
      <c r="O697" s="59"/>
    </row>
    <row r="698" spans="1:15" ht="13.5" thickBot="1">
      <c r="A698" s="12" t="s">
        <v>181</v>
      </c>
      <c r="B698" s="10">
        <v>23</v>
      </c>
      <c r="C698" s="15">
        <v>37980.3515625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58">
        <f t="shared" si="64"/>
        <v>0</v>
      </c>
      <c r="J698" s="58">
        <f t="shared" si="65"/>
        <v>0</v>
      </c>
      <c r="K698" s="58">
        <f t="shared" si="66"/>
        <v>0</v>
      </c>
      <c r="L698" s="58">
        <f t="shared" si="67"/>
        <v>0</v>
      </c>
      <c r="M698" s="17">
        <f t="shared" si="68"/>
        <v>0</v>
      </c>
      <c r="N698" s="17">
        <f t="shared" si="69"/>
        <v>1422</v>
      </c>
      <c r="O698" s="59"/>
    </row>
    <row r="699" spans="1:15" ht="13.5" thickBot="1">
      <c r="A699" s="12" t="s">
        <v>181</v>
      </c>
      <c r="B699" s="10">
        <v>24</v>
      </c>
      <c r="C699" s="15">
        <v>34548.6953125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58">
        <f t="shared" si="64"/>
        <v>0</v>
      </c>
      <c r="J699" s="58">
        <f t="shared" si="65"/>
        <v>0</v>
      </c>
      <c r="K699" s="58">
        <f t="shared" si="66"/>
        <v>0</v>
      </c>
      <c r="L699" s="58">
        <f t="shared" si="67"/>
        <v>0</v>
      </c>
      <c r="M699" s="17">
        <f t="shared" si="68"/>
        <v>0</v>
      </c>
      <c r="N699" s="17">
        <f t="shared" si="69"/>
        <v>1422</v>
      </c>
      <c r="O699" s="59"/>
    </row>
    <row r="700" spans="1:15" ht="13.5" thickBot="1">
      <c r="A700" s="12" t="s">
        <v>182</v>
      </c>
      <c r="B700" s="10">
        <v>1</v>
      </c>
      <c r="C700" s="15">
        <v>31934.5703125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58">
        <f t="shared" si="64"/>
        <v>0</v>
      </c>
      <c r="J700" s="58">
        <f t="shared" si="65"/>
        <v>0</v>
      </c>
      <c r="K700" s="58">
        <f t="shared" si="66"/>
        <v>0</v>
      </c>
      <c r="L700" s="58">
        <f t="shared" si="67"/>
        <v>0</v>
      </c>
      <c r="M700" s="17">
        <f t="shared" si="68"/>
        <v>0</v>
      </c>
      <c r="N700" s="17">
        <f t="shared" si="69"/>
        <v>1422</v>
      </c>
      <c r="O700" s="59"/>
    </row>
    <row r="701" spans="1:15" ht="13.5" thickBot="1">
      <c r="A701" s="12" t="s">
        <v>182</v>
      </c>
      <c r="B701" s="10">
        <v>2</v>
      </c>
      <c r="C701" s="15">
        <v>30273.6484375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58">
        <f t="shared" si="64"/>
        <v>0</v>
      </c>
      <c r="J701" s="58">
        <f t="shared" si="65"/>
        <v>0</v>
      </c>
      <c r="K701" s="58">
        <f t="shared" si="66"/>
        <v>0</v>
      </c>
      <c r="L701" s="58">
        <f t="shared" si="67"/>
        <v>0</v>
      </c>
      <c r="M701" s="17">
        <f t="shared" si="68"/>
        <v>0</v>
      </c>
      <c r="N701" s="17">
        <f t="shared" si="69"/>
        <v>1422</v>
      </c>
      <c r="O701" s="59"/>
    </row>
    <row r="702" spans="1:15" ht="13.5" thickBot="1">
      <c r="A702" s="12" t="s">
        <v>182</v>
      </c>
      <c r="B702" s="10">
        <v>3</v>
      </c>
      <c r="C702" s="15">
        <v>29328.693359375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58">
        <f t="shared" si="64"/>
        <v>0</v>
      </c>
      <c r="J702" s="58">
        <f t="shared" si="65"/>
        <v>0</v>
      </c>
      <c r="K702" s="58">
        <f t="shared" si="66"/>
        <v>0</v>
      </c>
      <c r="L702" s="58">
        <f t="shared" si="67"/>
        <v>0</v>
      </c>
      <c r="M702" s="17">
        <f t="shared" si="68"/>
        <v>0</v>
      </c>
      <c r="N702" s="17">
        <f t="shared" si="69"/>
        <v>1422</v>
      </c>
      <c r="O702" s="59"/>
    </row>
    <row r="703" spans="1:15" ht="13.5" thickBot="1">
      <c r="A703" s="12" t="s">
        <v>182</v>
      </c>
      <c r="B703" s="10">
        <v>4</v>
      </c>
      <c r="C703" s="15">
        <v>28848.611328125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58">
        <f t="shared" si="64"/>
        <v>0</v>
      </c>
      <c r="J703" s="58">
        <f t="shared" si="65"/>
        <v>0</v>
      </c>
      <c r="K703" s="58">
        <f t="shared" si="66"/>
        <v>0</v>
      </c>
      <c r="L703" s="58">
        <f t="shared" si="67"/>
        <v>0</v>
      </c>
      <c r="M703" s="17">
        <f t="shared" si="68"/>
        <v>0</v>
      </c>
      <c r="N703" s="17">
        <f t="shared" si="69"/>
        <v>1422</v>
      </c>
      <c r="O703" s="59"/>
    </row>
    <row r="704" spans="1:15" ht="13.5" thickBot="1">
      <c r="A704" s="12" t="s">
        <v>182</v>
      </c>
      <c r="B704" s="10">
        <v>5</v>
      </c>
      <c r="C704" s="15">
        <v>29206.828125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58">
        <f t="shared" si="64"/>
        <v>0</v>
      </c>
      <c r="J704" s="58">
        <f t="shared" si="65"/>
        <v>0</v>
      </c>
      <c r="K704" s="58">
        <f t="shared" si="66"/>
        <v>0</v>
      </c>
      <c r="L704" s="58">
        <f t="shared" si="67"/>
        <v>0</v>
      </c>
      <c r="M704" s="17">
        <f t="shared" si="68"/>
        <v>0</v>
      </c>
      <c r="N704" s="17">
        <f t="shared" si="69"/>
        <v>1422</v>
      </c>
      <c r="O704" s="59"/>
    </row>
    <row r="705" spans="1:15" ht="13.5" thickBot="1">
      <c r="A705" s="12" t="s">
        <v>182</v>
      </c>
      <c r="B705" s="10">
        <v>6</v>
      </c>
      <c r="C705" s="15">
        <v>31064.943359375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58">
        <f t="shared" si="64"/>
        <v>0</v>
      </c>
      <c r="J705" s="58">
        <f t="shared" si="65"/>
        <v>0</v>
      </c>
      <c r="K705" s="58">
        <f t="shared" si="66"/>
        <v>0</v>
      </c>
      <c r="L705" s="58">
        <f t="shared" si="67"/>
        <v>0</v>
      </c>
      <c r="M705" s="17">
        <f t="shared" si="68"/>
        <v>0</v>
      </c>
      <c r="N705" s="17">
        <f t="shared" si="69"/>
        <v>1422</v>
      </c>
      <c r="O705" s="59"/>
    </row>
    <row r="706" spans="1:15" ht="13.5" thickBot="1">
      <c r="A706" s="12" t="s">
        <v>182</v>
      </c>
      <c r="B706" s="10">
        <v>7</v>
      </c>
      <c r="C706" s="15">
        <v>34153.921875</v>
      </c>
      <c r="D706" s="15">
        <v>0</v>
      </c>
      <c r="E706" s="15">
        <v>0</v>
      </c>
      <c r="F706" s="15">
        <v>9.5624663099999998E-4</v>
      </c>
      <c r="G706" s="15">
        <v>9.5624663099999998E-4</v>
      </c>
      <c r="H706" s="15">
        <v>0</v>
      </c>
      <c r="I706" s="58">
        <f t="shared" si="64"/>
        <v>6.7246598523206753E-7</v>
      </c>
      <c r="J706" s="58">
        <f t="shared" si="65"/>
        <v>6.7246598523206753E-7</v>
      </c>
      <c r="K706" s="58">
        <f t="shared" si="66"/>
        <v>6.7246598523206753E-7</v>
      </c>
      <c r="L706" s="58">
        <f t="shared" si="67"/>
        <v>6.7246598523206753E-7</v>
      </c>
      <c r="M706" s="17">
        <f t="shared" si="68"/>
        <v>0</v>
      </c>
      <c r="N706" s="17">
        <f t="shared" si="69"/>
        <v>1422</v>
      </c>
      <c r="O706" s="59"/>
    </row>
    <row r="707" spans="1:15" ht="13.5" thickBot="1">
      <c r="A707" s="12" t="s">
        <v>182</v>
      </c>
      <c r="B707" s="10">
        <v>8</v>
      </c>
      <c r="C707" s="15">
        <v>35327.66796875</v>
      </c>
      <c r="D707" s="15">
        <v>47</v>
      </c>
      <c r="E707" s="15">
        <v>43</v>
      </c>
      <c r="F707" s="15">
        <v>45.936149873439</v>
      </c>
      <c r="G707" s="15">
        <v>48.383869946471997</v>
      </c>
      <c r="H707" s="15">
        <v>2.4477200730319999</v>
      </c>
      <c r="I707" s="58">
        <f t="shared" si="64"/>
        <v>9.7318561636567974E-4</v>
      </c>
      <c r="J707" s="58">
        <f t="shared" si="65"/>
        <v>7.4813651656891725E-4</v>
      </c>
      <c r="K707" s="58">
        <f t="shared" si="66"/>
        <v>3.7861251381659609E-3</v>
      </c>
      <c r="L707" s="58">
        <f t="shared" si="67"/>
        <v>2.064803005231364E-3</v>
      </c>
      <c r="M707" s="17">
        <f t="shared" si="68"/>
        <v>1</v>
      </c>
      <c r="N707" s="17">
        <f t="shared" si="69"/>
        <v>1422</v>
      </c>
      <c r="O707" s="59"/>
    </row>
    <row r="708" spans="1:15" ht="13.5" thickBot="1">
      <c r="A708" s="12" t="s">
        <v>182</v>
      </c>
      <c r="B708" s="10">
        <v>9</v>
      </c>
      <c r="C708" s="15">
        <v>36244.07421875</v>
      </c>
      <c r="D708" s="15">
        <v>322.5</v>
      </c>
      <c r="E708" s="15">
        <v>317.89999999999998</v>
      </c>
      <c r="F708" s="15">
        <v>295.01054235223302</v>
      </c>
      <c r="G708" s="15">
        <v>303.736376481354</v>
      </c>
      <c r="H708" s="15">
        <v>8.7258341291210009</v>
      </c>
      <c r="I708" s="58">
        <f t="shared" si="64"/>
        <v>1.3195234541945147E-2</v>
      </c>
      <c r="J708" s="58">
        <f t="shared" si="65"/>
        <v>1.9331545462564687E-2</v>
      </c>
      <c r="K708" s="58">
        <f t="shared" si="66"/>
        <v>9.9603540918748075E-3</v>
      </c>
      <c r="L708" s="58">
        <f t="shared" si="67"/>
        <v>1.6096665012494345E-2</v>
      </c>
      <c r="M708" s="17">
        <f t="shared" si="68"/>
        <v>1</v>
      </c>
      <c r="N708" s="17">
        <f t="shared" si="69"/>
        <v>1422</v>
      </c>
      <c r="O708" s="59"/>
    </row>
    <row r="709" spans="1:15" ht="13.5" thickBot="1">
      <c r="A709" s="12" t="s">
        <v>182</v>
      </c>
      <c r="B709" s="10">
        <v>10</v>
      </c>
      <c r="C709" s="15">
        <v>37659.05078125</v>
      </c>
      <c r="D709" s="15">
        <v>608.29999999999995</v>
      </c>
      <c r="E709" s="15">
        <v>599.20000000000005</v>
      </c>
      <c r="F709" s="15">
        <v>453.60130792968602</v>
      </c>
      <c r="G709" s="15">
        <v>701.94017764243802</v>
      </c>
      <c r="H709" s="15">
        <v>248.338869712752</v>
      </c>
      <c r="I709" s="58">
        <f t="shared" ref="I709:I723" si="70">ABS(D709-G709)/N709</f>
        <v>6.5851039129703276E-2</v>
      </c>
      <c r="J709" s="58">
        <f t="shared" ref="J709:J723" si="71">ABS(D709-F709)/N709</f>
        <v>0.10878951622384947</v>
      </c>
      <c r="K709" s="58">
        <f t="shared" ref="K709:K723" si="72">ABS(E709-G709)/N709</f>
        <v>7.225047654179885E-2</v>
      </c>
      <c r="L709" s="58">
        <f t="shared" ref="L709:L723" si="73">ABS(E709-F709)/N709</f>
        <v>0.1023900788117539</v>
      </c>
      <c r="M709" s="17">
        <f t="shared" ref="M709:M723" si="74">IF(F709&gt;5,1,0)</f>
        <v>1</v>
      </c>
      <c r="N709" s="17">
        <f t="shared" ref="N709:N723" si="75">INDEX($Q$43:$Q$72,MATCH(A709,$P$43:$P$72,0))</f>
        <v>1422</v>
      </c>
      <c r="O709" s="59"/>
    </row>
    <row r="710" spans="1:15" ht="13.5" thickBot="1">
      <c r="A710" s="12" t="s">
        <v>182</v>
      </c>
      <c r="B710" s="10">
        <v>11</v>
      </c>
      <c r="C710" s="15">
        <v>39177.21875</v>
      </c>
      <c r="D710" s="15">
        <v>859.4</v>
      </c>
      <c r="E710" s="15">
        <v>851.4</v>
      </c>
      <c r="F710" s="15">
        <v>467.851519057254</v>
      </c>
      <c r="G710" s="15">
        <v>744.02171635164098</v>
      </c>
      <c r="H710" s="15">
        <v>276.17019729438698</v>
      </c>
      <c r="I710" s="58">
        <f t="shared" si="70"/>
        <v>8.1138033507988053E-2</v>
      </c>
      <c r="J710" s="58">
        <f t="shared" si="71"/>
        <v>0.27535054918617863</v>
      </c>
      <c r="K710" s="58">
        <f t="shared" si="72"/>
        <v>7.5512154464387485E-2</v>
      </c>
      <c r="L710" s="58">
        <f t="shared" si="73"/>
        <v>0.26972467014257806</v>
      </c>
      <c r="M710" s="17">
        <f t="shared" si="74"/>
        <v>1</v>
      </c>
      <c r="N710" s="17">
        <f t="shared" si="75"/>
        <v>1422</v>
      </c>
      <c r="O710" s="59"/>
    </row>
    <row r="711" spans="1:15" ht="13.5" thickBot="1">
      <c r="A711" s="12" t="s">
        <v>182</v>
      </c>
      <c r="B711" s="10">
        <v>12</v>
      </c>
      <c r="C711" s="15">
        <v>40523.5625</v>
      </c>
      <c r="D711" s="15">
        <v>961.5</v>
      </c>
      <c r="E711" s="15">
        <v>953.3</v>
      </c>
      <c r="F711" s="15">
        <v>484.75833966891003</v>
      </c>
      <c r="G711" s="15">
        <v>799.87468481977703</v>
      </c>
      <c r="H711" s="15">
        <v>315.11634515086701</v>
      </c>
      <c r="I711" s="58">
        <f t="shared" si="70"/>
        <v>0.11366055919846904</v>
      </c>
      <c r="J711" s="58">
        <f t="shared" si="71"/>
        <v>0.33526136450850208</v>
      </c>
      <c r="K711" s="58">
        <f t="shared" si="72"/>
        <v>0.10789403317877842</v>
      </c>
      <c r="L711" s="58">
        <f t="shared" si="73"/>
        <v>0.3294948384888115</v>
      </c>
      <c r="M711" s="17">
        <f t="shared" si="74"/>
        <v>1</v>
      </c>
      <c r="N711" s="17">
        <f t="shared" si="75"/>
        <v>1422</v>
      </c>
      <c r="O711" s="59"/>
    </row>
    <row r="712" spans="1:15" ht="13.5" thickBot="1">
      <c r="A712" s="12" t="s">
        <v>182</v>
      </c>
      <c r="B712" s="10">
        <v>13</v>
      </c>
      <c r="C712" s="15">
        <v>41512.265625</v>
      </c>
      <c r="D712" s="15">
        <v>1012.7</v>
      </c>
      <c r="E712" s="15">
        <v>1004.1</v>
      </c>
      <c r="F712" s="15">
        <v>612.50104711271899</v>
      </c>
      <c r="G712" s="15">
        <v>1124.7444461064899</v>
      </c>
      <c r="H712" s="15">
        <v>512.24339899376901</v>
      </c>
      <c r="I712" s="58">
        <f t="shared" si="70"/>
        <v>7.8793562662791763E-2</v>
      </c>
      <c r="J712" s="58">
        <f t="shared" si="71"/>
        <v>0.28143386278993043</v>
      </c>
      <c r="K712" s="58">
        <f t="shared" si="72"/>
        <v>8.4841382634662385E-2</v>
      </c>
      <c r="L712" s="58">
        <f t="shared" si="73"/>
        <v>0.27538604281805978</v>
      </c>
      <c r="M712" s="17">
        <f t="shared" si="74"/>
        <v>1</v>
      </c>
      <c r="N712" s="17">
        <f t="shared" si="75"/>
        <v>1422</v>
      </c>
      <c r="O712" s="59"/>
    </row>
    <row r="713" spans="1:15" ht="13.5" thickBot="1">
      <c r="A713" s="12" t="s">
        <v>182</v>
      </c>
      <c r="B713" s="10">
        <v>14</v>
      </c>
      <c r="C713" s="15">
        <v>42371.9375</v>
      </c>
      <c r="D713" s="15">
        <v>1025.2</v>
      </c>
      <c r="E713" s="15">
        <v>1016.7</v>
      </c>
      <c r="F713" s="15">
        <v>710.68661476753698</v>
      </c>
      <c r="G713" s="15">
        <v>1210.9989698996501</v>
      </c>
      <c r="H713" s="15">
        <v>500.31235513211101</v>
      </c>
      <c r="I713" s="58">
        <f t="shared" si="70"/>
        <v>0.13066031638512662</v>
      </c>
      <c r="J713" s="58">
        <f t="shared" si="71"/>
        <v>0.22117678286389808</v>
      </c>
      <c r="K713" s="58">
        <f t="shared" si="72"/>
        <v>0.13663781286895221</v>
      </c>
      <c r="L713" s="58">
        <f t="shared" si="73"/>
        <v>0.21519928638007249</v>
      </c>
      <c r="M713" s="17">
        <f t="shared" si="74"/>
        <v>1</v>
      </c>
      <c r="N713" s="17">
        <f t="shared" si="75"/>
        <v>1422</v>
      </c>
      <c r="O713" s="59"/>
    </row>
    <row r="714" spans="1:15" ht="13.5" thickBot="1">
      <c r="A714" s="12" t="s">
        <v>182</v>
      </c>
      <c r="B714" s="10">
        <v>15</v>
      </c>
      <c r="C714" s="15">
        <v>43046.11328125</v>
      </c>
      <c r="D714" s="15">
        <v>1036.5999999999999</v>
      </c>
      <c r="E714" s="15">
        <v>1028.0999999999999</v>
      </c>
      <c r="F714" s="15">
        <v>718.37183603395601</v>
      </c>
      <c r="G714" s="15">
        <v>1227.76300424536</v>
      </c>
      <c r="H714" s="15">
        <v>509.39116821140499</v>
      </c>
      <c r="I714" s="58">
        <f t="shared" si="70"/>
        <v>0.13443249243696206</v>
      </c>
      <c r="J714" s="58">
        <f t="shared" si="71"/>
        <v>0.22378914484250625</v>
      </c>
      <c r="K714" s="58">
        <f t="shared" si="72"/>
        <v>0.14040998892078768</v>
      </c>
      <c r="L714" s="58">
        <f t="shared" si="73"/>
        <v>0.21781164835868067</v>
      </c>
      <c r="M714" s="17">
        <f t="shared" si="74"/>
        <v>1</v>
      </c>
      <c r="N714" s="17">
        <f t="shared" si="75"/>
        <v>1422</v>
      </c>
      <c r="O714" s="59"/>
    </row>
    <row r="715" spans="1:15" ht="13.5" thickBot="1">
      <c r="A715" s="12" t="s">
        <v>182</v>
      </c>
      <c r="B715" s="10">
        <v>16</v>
      </c>
      <c r="C715" s="15">
        <v>43446.9140625</v>
      </c>
      <c r="D715" s="15">
        <v>967.4</v>
      </c>
      <c r="E715" s="15">
        <v>958.9</v>
      </c>
      <c r="F715" s="15">
        <v>719.084918421407</v>
      </c>
      <c r="G715" s="15">
        <v>1169.3308673259901</v>
      </c>
      <c r="H715" s="15">
        <v>450.24594890458701</v>
      </c>
      <c r="I715" s="58">
        <f t="shared" si="70"/>
        <v>0.14200482934317166</v>
      </c>
      <c r="J715" s="58">
        <f t="shared" si="71"/>
        <v>0.1746238267078713</v>
      </c>
      <c r="K715" s="58">
        <f t="shared" si="72"/>
        <v>0.14798232582699727</v>
      </c>
      <c r="L715" s="58">
        <f t="shared" si="73"/>
        <v>0.16864633022404571</v>
      </c>
      <c r="M715" s="17">
        <f t="shared" si="74"/>
        <v>1</v>
      </c>
      <c r="N715" s="17">
        <f t="shared" si="75"/>
        <v>1422</v>
      </c>
      <c r="O715" s="59"/>
    </row>
    <row r="716" spans="1:15" ht="13.5" thickBot="1">
      <c r="A716" s="12" t="s">
        <v>182</v>
      </c>
      <c r="B716" s="10">
        <v>17</v>
      </c>
      <c r="C716" s="15">
        <v>43731.46484375</v>
      </c>
      <c r="D716" s="15">
        <v>688.5</v>
      </c>
      <c r="E716" s="15">
        <v>680.5</v>
      </c>
      <c r="F716" s="15">
        <v>625.55281229073</v>
      </c>
      <c r="G716" s="15">
        <v>943.74626256362501</v>
      </c>
      <c r="H716" s="15">
        <v>318.19345027289501</v>
      </c>
      <c r="I716" s="58">
        <f t="shared" si="70"/>
        <v>0.1794980749392581</v>
      </c>
      <c r="J716" s="58">
        <f t="shared" si="71"/>
        <v>4.4266658023396625E-2</v>
      </c>
      <c r="K716" s="58">
        <f t="shared" si="72"/>
        <v>0.18512395398285866</v>
      </c>
      <c r="L716" s="58">
        <f t="shared" si="73"/>
        <v>3.8640778979796057E-2</v>
      </c>
      <c r="M716" s="17">
        <f t="shared" si="74"/>
        <v>1</v>
      </c>
      <c r="N716" s="17">
        <f t="shared" si="75"/>
        <v>1422</v>
      </c>
      <c r="O716" s="59"/>
    </row>
    <row r="717" spans="1:15" ht="13.5" thickBot="1">
      <c r="A717" s="12" t="s">
        <v>182</v>
      </c>
      <c r="B717" s="10">
        <v>18</v>
      </c>
      <c r="C717" s="15">
        <v>43501.16796875</v>
      </c>
      <c r="D717" s="15">
        <v>587.70000000000005</v>
      </c>
      <c r="E717" s="15">
        <v>579.6</v>
      </c>
      <c r="F717" s="15">
        <v>350.21878045281102</v>
      </c>
      <c r="G717" s="15">
        <v>353.84021909133702</v>
      </c>
      <c r="H717" s="15">
        <v>3.621438638526</v>
      </c>
      <c r="I717" s="58">
        <f t="shared" si="70"/>
        <v>0.16445835506938328</v>
      </c>
      <c r="J717" s="58">
        <f t="shared" si="71"/>
        <v>0.16700507703740439</v>
      </c>
      <c r="K717" s="58">
        <f t="shared" si="72"/>
        <v>0.15876215253773771</v>
      </c>
      <c r="L717" s="58">
        <f t="shared" si="73"/>
        <v>0.16130887450575879</v>
      </c>
      <c r="M717" s="17">
        <f t="shared" si="74"/>
        <v>1</v>
      </c>
      <c r="N717" s="17">
        <f t="shared" si="75"/>
        <v>1422</v>
      </c>
      <c r="O717" s="59"/>
    </row>
    <row r="718" spans="1:15" ht="13.5" thickBot="1">
      <c r="A718" s="12" t="s">
        <v>182</v>
      </c>
      <c r="B718" s="10">
        <v>19</v>
      </c>
      <c r="C718" s="15">
        <v>42876.43359375</v>
      </c>
      <c r="D718" s="15">
        <v>422.6</v>
      </c>
      <c r="E718" s="15">
        <v>412.8</v>
      </c>
      <c r="F718" s="15">
        <v>187.70941401889499</v>
      </c>
      <c r="G718" s="15">
        <v>242.74458439781199</v>
      </c>
      <c r="H718" s="15">
        <v>55.035170378916</v>
      </c>
      <c r="I718" s="58">
        <f t="shared" si="70"/>
        <v>0.12648060168930242</v>
      </c>
      <c r="J718" s="58">
        <f t="shared" si="71"/>
        <v>0.16518325315126936</v>
      </c>
      <c r="K718" s="58">
        <f t="shared" si="72"/>
        <v>0.11958889986089172</v>
      </c>
      <c r="L718" s="58">
        <f t="shared" si="73"/>
        <v>0.15829155132285866</v>
      </c>
      <c r="M718" s="17">
        <f t="shared" si="74"/>
        <v>1</v>
      </c>
      <c r="N718" s="17">
        <f t="shared" si="75"/>
        <v>1422</v>
      </c>
      <c r="O718" s="59"/>
    </row>
    <row r="719" spans="1:15" ht="13.5" thickBot="1">
      <c r="A719" s="12" t="s">
        <v>182</v>
      </c>
      <c r="B719" s="10">
        <v>20</v>
      </c>
      <c r="C719" s="15">
        <v>42583.2734375</v>
      </c>
      <c r="D719" s="15">
        <v>185.3</v>
      </c>
      <c r="E719" s="15">
        <v>176.8</v>
      </c>
      <c r="F719" s="15">
        <v>202.249593643743</v>
      </c>
      <c r="G719" s="15">
        <v>202.249593643743</v>
      </c>
      <c r="H719" s="15">
        <v>0</v>
      </c>
      <c r="I719" s="58">
        <f t="shared" si="70"/>
        <v>1.191954545973487E-2</v>
      </c>
      <c r="J719" s="58">
        <f t="shared" si="71"/>
        <v>1.191954545973487E-2</v>
      </c>
      <c r="K719" s="58">
        <f t="shared" si="72"/>
        <v>1.7897041943560468E-2</v>
      </c>
      <c r="L719" s="58">
        <f t="shared" si="73"/>
        <v>1.7897041943560468E-2</v>
      </c>
      <c r="M719" s="17">
        <f t="shared" si="74"/>
        <v>1</v>
      </c>
      <c r="N719" s="17">
        <f t="shared" si="75"/>
        <v>1422</v>
      </c>
      <c r="O719" s="59"/>
    </row>
    <row r="720" spans="1:15" ht="13.5" thickBot="1">
      <c r="A720" s="12" t="s">
        <v>182</v>
      </c>
      <c r="B720" s="10">
        <v>21</v>
      </c>
      <c r="C720" s="15">
        <v>43229.41796875</v>
      </c>
      <c r="D720" s="15">
        <v>16.3</v>
      </c>
      <c r="E720" s="15">
        <v>13.6</v>
      </c>
      <c r="F720" s="15">
        <v>4.7866528359059997</v>
      </c>
      <c r="G720" s="15">
        <v>5.0831247430779998</v>
      </c>
      <c r="H720" s="15">
        <v>0.29647190717100003</v>
      </c>
      <c r="I720" s="58">
        <f t="shared" si="70"/>
        <v>7.8880979303248954E-3</v>
      </c>
      <c r="J720" s="58">
        <f t="shared" si="71"/>
        <v>8.0965873165218007E-3</v>
      </c>
      <c r="K720" s="58">
        <f t="shared" si="72"/>
        <v>5.9893637531097041E-3</v>
      </c>
      <c r="L720" s="58">
        <f t="shared" si="73"/>
        <v>6.1978531393066111E-3</v>
      </c>
      <c r="M720" s="17">
        <f t="shared" si="74"/>
        <v>0</v>
      </c>
      <c r="N720" s="17">
        <f t="shared" si="75"/>
        <v>1422</v>
      </c>
      <c r="O720" s="59"/>
    </row>
    <row r="721" spans="1:20" ht="13.5" thickBot="1">
      <c r="A721" s="12" t="s">
        <v>182</v>
      </c>
      <c r="B721" s="10">
        <v>22</v>
      </c>
      <c r="C721" s="15">
        <v>42321.6171875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58">
        <f t="shared" si="70"/>
        <v>0</v>
      </c>
      <c r="J721" s="58">
        <f t="shared" si="71"/>
        <v>0</v>
      </c>
      <c r="K721" s="58">
        <f t="shared" si="72"/>
        <v>0</v>
      </c>
      <c r="L721" s="58">
        <f t="shared" si="73"/>
        <v>0</v>
      </c>
      <c r="M721" s="17">
        <f t="shared" si="74"/>
        <v>0</v>
      </c>
      <c r="N721" s="17">
        <f t="shared" si="75"/>
        <v>1422</v>
      </c>
      <c r="O721" s="59"/>
    </row>
    <row r="722" spans="1:20" ht="13.5" thickBot="1">
      <c r="A722" s="12" t="s">
        <v>182</v>
      </c>
      <c r="B722" s="10">
        <v>23</v>
      </c>
      <c r="C722" s="15">
        <v>39450.4453125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58">
        <f t="shared" si="70"/>
        <v>0</v>
      </c>
      <c r="J722" s="58">
        <f t="shared" si="71"/>
        <v>0</v>
      </c>
      <c r="K722" s="58">
        <f t="shared" si="72"/>
        <v>0</v>
      </c>
      <c r="L722" s="58">
        <f t="shared" si="73"/>
        <v>0</v>
      </c>
      <c r="M722" s="17">
        <f t="shared" si="74"/>
        <v>0</v>
      </c>
      <c r="N722" s="17">
        <f t="shared" si="75"/>
        <v>1422</v>
      </c>
      <c r="O722" s="59"/>
    </row>
    <row r="723" spans="1:20" ht="13.5" thickBot="1">
      <c r="A723" s="12" t="s">
        <v>182</v>
      </c>
      <c r="B723" s="10">
        <v>24</v>
      </c>
      <c r="C723" s="15">
        <v>36276.12109375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58">
        <f t="shared" si="70"/>
        <v>0</v>
      </c>
      <c r="J723" s="58">
        <f t="shared" si="71"/>
        <v>0</v>
      </c>
      <c r="K723" s="58">
        <f t="shared" si="72"/>
        <v>0</v>
      </c>
      <c r="L723" s="58">
        <f t="shared" si="73"/>
        <v>0</v>
      </c>
      <c r="M723" s="17">
        <f t="shared" si="74"/>
        <v>0</v>
      </c>
      <c r="N723" s="17">
        <f t="shared" si="75"/>
        <v>1422</v>
      </c>
      <c r="O723" s="59"/>
    </row>
    <row r="724" spans="1:20" ht="12.7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P724" s="59"/>
      <c r="Q724" s="59"/>
      <c r="R724" s="59"/>
      <c r="S724" s="59"/>
      <c r="T724" s="59"/>
    </row>
    <row r="725" spans="1:20" ht="12.7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</row>
  </sheetData>
  <mergeCells count="11">
    <mergeCell ref="A725:T725"/>
    <mergeCell ref="A1:L1"/>
    <mergeCell ref="P1:T1"/>
    <mergeCell ref="A2:L2"/>
    <mergeCell ref="P2:T2"/>
    <mergeCell ref="S37:T37"/>
    <mergeCell ref="O3:O723"/>
    <mergeCell ref="P35:T35"/>
    <mergeCell ref="S36:T36"/>
    <mergeCell ref="A724:L724"/>
    <mergeCell ref="P724:T7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Cover Page</vt:lpstr>
      <vt:lpstr>RSC to RGN</vt:lpstr>
      <vt:lpstr>RSC STAT CODES</vt:lpstr>
      <vt:lpstr>BOARD SLIDE DATA</vt:lpstr>
      <vt:lpstr>BOARD SLIDE CHART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Li, Weifeng</cp:lastModifiedBy>
  <dcterms:created xsi:type="dcterms:W3CDTF">2018-02-07T16:04:08Z</dcterms:created>
  <dcterms:modified xsi:type="dcterms:W3CDTF">2018-05-07T17:47:38Z</dcterms:modified>
</cp:coreProperties>
</file>