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2018 RTP\Scope &amp; Assumption\"/>
    </mc:Choice>
  </mc:AlternateContent>
  <bookViews>
    <workbookView xWindow="0" yWindow="0" windowWidth="19200" windowHeight="12180" tabRatio="720"/>
  </bookViews>
  <sheets>
    <sheet name="Index" sheetId="1" r:id="rId1"/>
    <sheet name="Start Cases" sheetId="25" r:id="rId2"/>
    <sheet name="Temp. for Dynamic Ratings" sheetId="16" r:id="rId3"/>
    <sheet name="RPG Projects Backed out" sheetId="21" r:id="rId4"/>
    <sheet name="Recently approved RPG project" sheetId="22" r:id="rId5"/>
    <sheet name="Model updates &amp; corrections" sheetId="5" r:id="rId6"/>
    <sheet name="Transmission &amp; Gen Outages" sheetId="6" r:id="rId7"/>
    <sheet name="CMP" sheetId="17" r:id="rId8"/>
    <sheet name="Gen add, ret. and mothball" sheetId="23" r:id="rId9"/>
    <sheet name="Renewable Generation Dispatch" sheetId="24" r:id="rId10"/>
    <sheet name="Switchable Generation" sheetId="9" r:id="rId11"/>
    <sheet name="DC Tie modeling &amp; dispatch" sheetId="10" r:id="rId12"/>
    <sheet name="Reserve Requirement" sheetId="11" r:id="rId13"/>
    <sheet name="Fuel Price Assumptions" sheetId="12" r:id="rId14"/>
    <sheet name="Emission Cost Assumptions" sheetId="13" r:id="rId15"/>
    <sheet name="Reliability case-Load Forecast" sheetId="14" r:id="rId16"/>
    <sheet name="Economic Case-Load Forecast" sheetId="15" r:id="rId17"/>
    <sheet name="Sensitivity Analysis" sheetId="19" r:id="rId18"/>
  </sheets>
  <definedNames>
    <definedName name="_xlnm._FilterDatabase" localSheetId="8" hidden="1">'Gen add, ret. and mothball'!$A$7:$P$55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17" i="1"/>
  <c r="D16" i="1"/>
  <c r="D22" i="1"/>
  <c r="D15" i="1" l="1"/>
  <c r="D14" i="1"/>
  <c r="D13" i="1"/>
  <c r="D12" i="1"/>
  <c r="D3" i="1"/>
  <c r="C8" i="1" l="1"/>
  <c r="D8" i="1"/>
  <c r="D7" i="1" l="1"/>
  <c r="C7" i="1"/>
  <c r="D11" i="1"/>
  <c r="C11" i="1"/>
  <c r="D6" i="1" l="1"/>
  <c r="C5" i="1"/>
  <c r="C6" i="1"/>
  <c r="N13" i="12" l="1"/>
  <c r="N12" i="12"/>
  <c r="N11" i="12"/>
  <c r="N10" i="12"/>
  <c r="N9" i="12"/>
  <c r="N8" i="12"/>
  <c r="N7" i="12"/>
  <c r="A8" i="12"/>
  <c r="P13" i="9" l="1"/>
  <c r="O13" i="9"/>
  <c r="N13" i="9"/>
  <c r="M13" i="9"/>
  <c r="L13" i="9"/>
  <c r="K13" i="9"/>
  <c r="J13" i="9"/>
  <c r="I13" i="9"/>
  <c r="H13" i="9"/>
  <c r="G13" i="9"/>
  <c r="D9" i="1" l="1"/>
  <c r="D4" i="1"/>
  <c r="C4" i="1"/>
  <c r="C9" i="1"/>
  <c r="C22" i="1" l="1"/>
  <c r="A9" i="12" l="1"/>
  <c r="A10" i="12" s="1"/>
  <c r="A11" i="12" s="1"/>
  <c r="A12" i="12" s="1"/>
  <c r="A13" i="12" s="1"/>
  <c r="C20" i="1" l="1"/>
  <c r="C19" i="1"/>
  <c r="C16" i="1"/>
  <c r="C17" i="1"/>
  <c r="C13" i="1" l="1"/>
</calcChain>
</file>

<file path=xl/sharedStrings.xml><?xml version="1.0" encoding="utf-8"?>
<sst xmlns="http://schemas.openxmlformats.org/spreadsheetml/2006/main" count="1463" uniqueCount="571">
  <si>
    <t>Transmission Topology</t>
  </si>
  <si>
    <t>3.1.1</t>
  </si>
  <si>
    <t>Start Cases</t>
  </si>
  <si>
    <t>3.1.2</t>
  </si>
  <si>
    <t>RPG Projects Backed out for lack of approval</t>
  </si>
  <si>
    <t>Model updates/corrections</t>
  </si>
  <si>
    <t>3.1.3</t>
  </si>
  <si>
    <t>Transmission &amp; Generation Outages</t>
  </si>
  <si>
    <t>Generation</t>
  </si>
  <si>
    <t>3.2.1</t>
  </si>
  <si>
    <t>3.2.2</t>
  </si>
  <si>
    <t>3.2.3</t>
  </si>
  <si>
    <t>3.2.4</t>
  </si>
  <si>
    <t>3.2.5</t>
  </si>
  <si>
    <t>Reserve Requirements</t>
  </si>
  <si>
    <t>3.2.6</t>
  </si>
  <si>
    <t>Fuel Price assumptions</t>
  </si>
  <si>
    <t>Emission Cost Assumptions</t>
  </si>
  <si>
    <t>Load forecast (Reliability)
90/10 Forecast
SSWG forecast
Bounded Higher of calc
RTP summer peak case forecast
RTP Min load case forecast</t>
  </si>
  <si>
    <t>Demand</t>
  </si>
  <si>
    <t>RTP Scope Section Number</t>
  </si>
  <si>
    <t>Input Assumption</t>
  </si>
  <si>
    <t>Date Last Updated:</t>
  </si>
  <si>
    <t>Back</t>
  </si>
  <si>
    <t>Status</t>
  </si>
  <si>
    <t>Based on TPIT dated:</t>
  </si>
  <si>
    <t>Temperatures used in Dynamic Rating Calculation</t>
  </si>
  <si>
    <t>Weather Zone</t>
  </si>
  <si>
    <t>Coast</t>
  </si>
  <si>
    <t>East</t>
  </si>
  <si>
    <t>Far West</t>
  </si>
  <si>
    <t>North Central</t>
  </si>
  <si>
    <t>North</t>
  </si>
  <si>
    <t>South Central</t>
  </si>
  <si>
    <t>South</t>
  </si>
  <si>
    <t>West</t>
  </si>
  <si>
    <t>3.1.5</t>
  </si>
  <si>
    <t>Solar</t>
  </si>
  <si>
    <t>* SOLARPEAKPCT Values</t>
  </si>
  <si>
    <t>Wind</t>
  </si>
  <si>
    <t>WINDPEAKPCT Values *</t>
  </si>
  <si>
    <t>Summer, Non-Coastal</t>
  </si>
  <si>
    <t>Summer, Coastal</t>
  </si>
  <si>
    <t>Outside Study Region</t>
  </si>
  <si>
    <t>Inside Study Region</t>
  </si>
  <si>
    <t/>
  </si>
  <si>
    <t>WZ_FAR_WEST</t>
  </si>
  <si>
    <t>WZ_NORTH</t>
  </si>
  <si>
    <t>WZ_NORTH_CENTRAL</t>
  </si>
  <si>
    <t>WZ_SOUTH_CENTRAL</t>
  </si>
  <si>
    <t>WZ_SOUTHERN</t>
  </si>
  <si>
    <t>WZ_WEST</t>
  </si>
  <si>
    <t>Hydro</t>
  </si>
  <si>
    <t>UNIT NAME</t>
  </si>
  <si>
    <t>UNIT CODE</t>
  </si>
  <si>
    <t>COUNTY</t>
  </si>
  <si>
    <t>FUEL</t>
  </si>
  <si>
    <t>ZONE</t>
  </si>
  <si>
    <t>IN SERVICE</t>
  </si>
  <si>
    <t>Operational Resources (Switchable)</t>
  </si>
  <si>
    <t>Average Capacity Factor
(15th Percentile)</t>
  </si>
  <si>
    <t>Date</t>
  </si>
  <si>
    <t>DC_E</t>
  </si>
  <si>
    <t>DC_N</t>
  </si>
  <si>
    <t>DC_L*</t>
  </si>
  <si>
    <t>DC_R*</t>
  </si>
  <si>
    <t>DC_S*</t>
  </si>
  <si>
    <t>* In the events that thermal overloads are resolved by curtialing the DC Tie exports, the events and the curtailed amounts will be documented.</t>
  </si>
  <si>
    <t>Final</t>
  </si>
  <si>
    <t>On Peak Cases</t>
  </si>
  <si>
    <t>Off peak case</t>
  </si>
  <si>
    <t>SSWG case version</t>
  </si>
  <si>
    <t>90th Percentile Temperature (degree F)</t>
  </si>
  <si>
    <t>In progress</t>
  </si>
  <si>
    <t>DC tie modeling and dispatch</t>
  </si>
  <si>
    <t>Renewable generation dispatch</t>
  </si>
  <si>
    <t>Generation Additions, Retirements and Mothballs</t>
  </si>
  <si>
    <t>Wind (Min Case)</t>
  </si>
  <si>
    <t>Non-Coastal</t>
  </si>
  <si>
    <t>Coastal</t>
  </si>
  <si>
    <t>2019 SUM</t>
  </si>
  <si>
    <t>2022 SUM</t>
  </si>
  <si>
    <t>2020 MIN</t>
  </si>
  <si>
    <t>2020 SUM</t>
  </si>
  <si>
    <t>2023 SUM</t>
  </si>
  <si>
    <t>Transmission Changes</t>
  </si>
  <si>
    <t>TO</t>
  </si>
  <si>
    <t>Case</t>
  </si>
  <si>
    <t>Comments</t>
  </si>
  <si>
    <t>Generation Changes</t>
  </si>
  <si>
    <t>Load Changes</t>
  </si>
  <si>
    <t>Source</t>
  </si>
  <si>
    <t xml:space="preserve">Switchable Generation </t>
  </si>
  <si>
    <t xml:space="preserve">*Note: the Tensaka Frontier is going to keep 300 MW switched out but it won’t be necessarily from particular units. </t>
  </si>
  <si>
    <t xml:space="preserve">CMP modeled in RTP </t>
  </si>
  <si>
    <t>CMP Location and Description</t>
  </si>
  <si>
    <t>Reliability</t>
  </si>
  <si>
    <t>N-1</t>
  </si>
  <si>
    <t>NOx (Annual)</t>
  </si>
  <si>
    <t>NOx (Seasonal)</t>
  </si>
  <si>
    <t xml:space="preserve">SO2 </t>
  </si>
  <si>
    <t>$/ton</t>
  </si>
  <si>
    <t>CO2</t>
  </si>
  <si>
    <t>Weather year assumption</t>
  </si>
  <si>
    <t>Load forecast (economic)</t>
  </si>
  <si>
    <t>Recently approved RPG projects</t>
  </si>
  <si>
    <t>Average</t>
  </si>
  <si>
    <t>Constraint Management Plans Modeled in 2017 Regional Transmission Plan Studies</t>
  </si>
  <si>
    <t>New generators that met PG 6.9 requirements</t>
  </si>
  <si>
    <t xml:space="preserve">GINR Reference Number                     </t>
  </si>
  <si>
    <t>Project Name</t>
  </si>
  <si>
    <t>County</t>
  </si>
  <si>
    <t>Projected Date</t>
  </si>
  <si>
    <t>Fuel</t>
  </si>
  <si>
    <t xml:space="preserve">MW For Grid </t>
  </si>
  <si>
    <t>Changes From Last Report</t>
  </si>
  <si>
    <t>Meets Section 6.9 Requirements (1)(b) through (1)(d)</t>
  </si>
  <si>
    <t>Retired units</t>
  </si>
  <si>
    <t>Unit Name</t>
  </si>
  <si>
    <t>MW For Grid</t>
  </si>
  <si>
    <t>Mothballed units</t>
  </si>
  <si>
    <t>Year</t>
  </si>
  <si>
    <t>Southern</t>
  </si>
  <si>
    <t>NCP Total</t>
  </si>
  <si>
    <t>Total</t>
  </si>
  <si>
    <t>ERCOT 90th Percentile Load forecast for RTP (MW)</t>
  </si>
  <si>
    <t>Emission</t>
  </si>
  <si>
    <t>Jan</t>
  </si>
  <si>
    <t>Feb</t>
  </si>
  <si>
    <t>Mar</t>
  </si>
  <si>
    <t>Apr</t>
  </si>
  <si>
    <t>May</t>
  </si>
  <si>
    <t>Jun</t>
  </si>
  <si>
    <t>Jul</t>
  </si>
  <si>
    <t>Aug</t>
  </si>
  <si>
    <t>Sep</t>
  </si>
  <si>
    <t>Oct</t>
  </si>
  <si>
    <t>Nov</t>
  </si>
  <si>
    <t>Dec</t>
  </si>
  <si>
    <t>Natural Gas Price Forecast ($/MMBtu)</t>
  </si>
  <si>
    <t>DC Tie dispatch - Summer peak conditions (MW)</t>
  </si>
  <si>
    <t>Economic Analysis</t>
  </si>
  <si>
    <t>DC Tie dispatch - 8760-hour assumptions</t>
  </si>
  <si>
    <t>Other Studies</t>
  </si>
  <si>
    <t>Sensitivity Analysis</t>
  </si>
  <si>
    <t>5.2.2</t>
  </si>
  <si>
    <t>Model Corrections/Updates Made to the 2017 RTP Cases</t>
  </si>
  <si>
    <t>Bus Voltage Changes</t>
  </si>
  <si>
    <t>Capacitor Bank Changes</t>
  </si>
  <si>
    <t>Reliability Analysis</t>
  </si>
  <si>
    <t>N/A</t>
  </si>
  <si>
    <t>Not started</t>
  </si>
  <si>
    <t>Not Started</t>
  </si>
  <si>
    <t xml:space="preserve">Based on GIS report dated: </t>
  </si>
  <si>
    <t>ANTELOPE IC 1</t>
  </si>
  <si>
    <t>HALE</t>
  </si>
  <si>
    <t>GAS</t>
  </si>
  <si>
    <t>WEST</t>
  </si>
  <si>
    <t>ANTELOPE IC 2</t>
  </si>
  <si>
    <t>ANTELOPE IC 3</t>
  </si>
  <si>
    <t>ELK STATION CTG 1</t>
  </si>
  <si>
    <t>AEEC_ELK_1</t>
  </si>
  <si>
    <t>ELK STATION CTG 2</t>
  </si>
  <si>
    <t>AEEC_ELK_2</t>
  </si>
  <si>
    <t>TENASKA FRONTIER STATION CTG 1</t>
  </si>
  <si>
    <t>FTR_FTR_G1</t>
  </si>
  <si>
    <t>GRIMES</t>
  </si>
  <si>
    <t>NORTH</t>
  </si>
  <si>
    <t>TENASKA FRONTIER STATION CTG 2</t>
  </si>
  <si>
    <t>FTR_FTR_G2</t>
  </si>
  <si>
    <t>Switchable Capacity Unavailable to ERCOT</t>
  </si>
  <si>
    <t>SWITCH_UNAVAIL</t>
  </si>
  <si>
    <t>Updated</t>
  </si>
  <si>
    <t>Reliabity Cases</t>
  </si>
  <si>
    <t>ANTLP_G1</t>
  </si>
  <si>
    <t>ANTLP_G2</t>
  </si>
  <si>
    <t>ANTLP_G3</t>
  </si>
  <si>
    <t>Import</t>
  </si>
  <si>
    <t>Export</t>
  </si>
  <si>
    <t>Reviewed</t>
  </si>
  <si>
    <t>Import only</t>
  </si>
  <si>
    <t>Modeled as a pseudo-generator with characteristics developed based on historical operational data</t>
  </si>
  <si>
    <t>Import + export</t>
  </si>
  <si>
    <t>Export only</t>
  </si>
  <si>
    <t>Demand profile developed based on the historical operational data</t>
  </si>
  <si>
    <t>Modeled as a pseudo-generator and a demand profile with characteristics developed based on historical operational data.</t>
  </si>
  <si>
    <t>EIA 2018 AEO High Oil and Gas Resource and Technology Case</t>
  </si>
  <si>
    <t>EPA website</t>
  </si>
  <si>
    <t>Base: 2009, Other: 2007 and 2010</t>
  </si>
  <si>
    <t>Demands (MW) in Uplan</t>
  </si>
  <si>
    <t>Annual Peaks</t>
  </si>
  <si>
    <t>2020 (2007)</t>
  </si>
  <si>
    <t>2020 (2009)</t>
  </si>
  <si>
    <t>2020 (2010)</t>
  </si>
  <si>
    <t>2023 (2007)</t>
  </si>
  <si>
    <t>2023 (2009)</t>
  </si>
  <si>
    <t>2023 (2010)</t>
  </si>
  <si>
    <t>FLAT (with LNG)</t>
  </si>
  <si>
    <t>Notes</t>
  </si>
  <si>
    <t>1. Annual peak loads for each of the weather zones in table above include the self-served loads but not losses.</t>
  </si>
  <si>
    <t>2. Note that the 2009 weather scenario is the base weather scenario used as the starting point in the economic analysis. If needed, there are also the 2007 and 2010 weather scenarios.</t>
  </si>
  <si>
    <t>Load forecast (economic)
Weather year assumption</t>
  </si>
  <si>
    <t>Phase Shifters</t>
  </si>
  <si>
    <t>8183 Thomaston</t>
  </si>
  <si>
    <t>AEP</t>
  </si>
  <si>
    <t>X</t>
  </si>
  <si>
    <t>Control is normally on in normal operation</t>
  </si>
  <si>
    <t>8255 Hamilton Road</t>
  </si>
  <si>
    <t>8909 North Laredo Switch</t>
  </si>
  <si>
    <t>85007 Nelson Sharpe</t>
  </si>
  <si>
    <t>2018 RTP  final load forecast based on on 5% boundary threshold (MW)</t>
  </si>
  <si>
    <t>2018 RTP  final load forecast for Off-Peak Case (MW) (based on 2021 SSWG Min Case)</t>
  </si>
  <si>
    <t>SSWG Load in 17SSWG dated 10/12/2017 less Self-Served (MW)</t>
  </si>
  <si>
    <t>In Progress</t>
  </si>
  <si>
    <t>2021MIN</t>
  </si>
  <si>
    <t>12INR0059b</t>
  </si>
  <si>
    <t>HOVEY (Barilla Solar 1B)</t>
  </si>
  <si>
    <t>Pecos</t>
  </si>
  <si>
    <t>Yes</t>
  </si>
  <si>
    <t>14INR0031</t>
  </si>
  <si>
    <t>BTE (Baytown Chiller)</t>
  </si>
  <si>
    <t>Chambers</t>
  </si>
  <si>
    <t>Gas</t>
  </si>
  <si>
    <t>15INR0061</t>
  </si>
  <si>
    <t>LASSO</t>
  </si>
  <si>
    <t>Brewster</t>
  </si>
  <si>
    <t>15INR0064</t>
  </si>
  <si>
    <t>NBOHR (BearKat Wind A)</t>
  </si>
  <si>
    <t>Glasscock</t>
  </si>
  <si>
    <t>16INR0023</t>
  </si>
  <si>
    <t>LMESASLR (BNB Lamesa Solar 1)</t>
  </si>
  <si>
    <t>Dawson</t>
  </si>
  <si>
    <t>13INR0049</t>
  </si>
  <si>
    <t>FEGC</t>
  </si>
  <si>
    <t>Harris</t>
  </si>
  <si>
    <t>15INR0045</t>
  </si>
  <si>
    <t>RIGGINS</t>
  </si>
  <si>
    <t>16INR0054</t>
  </si>
  <si>
    <t>NA</t>
  </si>
  <si>
    <t>17INR0022</t>
  </si>
  <si>
    <t>MIRAGE</t>
  </si>
  <si>
    <t>Generator will go offline after 2020</t>
  </si>
  <si>
    <t>15INR0082</t>
  </si>
  <si>
    <t>FTWIND (Flat Top Wind I)</t>
  </si>
  <si>
    <t>Comanche</t>
  </si>
  <si>
    <t>16INR0087</t>
  </si>
  <si>
    <t>RTS Wind Project</t>
  </si>
  <si>
    <t>McCulloch</t>
  </si>
  <si>
    <t>16INR0091</t>
  </si>
  <si>
    <t>HICKMAN</t>
  </si>
  <si>
    <t>Reagan</t>
  </si>
  <si>
    <t>16INR0065</t>
  </si>
  <si>
    <t>CASL_GAP (Castle Gap Solar)</t>
  </si>
  <si>
    <t>Upton</t>
  </si>
  <si>
    <t>16INR0086</t>
  </si>
  <si>
    <t xml:space="preserve">Cactus Flats Wind </t>
  </si>
  <si>
    <t>Concho</t>
  </si>
  <si>
    <t>18INR0013</t>
  </si>
  <si>
    <t>Denton Energy Center</t>
  </si>
  <si>
    <t>Denton</t>
  </si>
  <si>
    <t>13INR0010a</t>
  </si>
  <si>
    <t>Mariah Del Este</t>
  </si>
  <si>
    <t>Parmer</t>
  </si>
  <si>
    <t>16INR0076</t>
  </si>
  <si>
    <t>Brazoria Energy G</t>
  </si>
  <si>
    <t>18INR0025</t>
  </si>
  <si>
    <t>Tahoka Wind</t>
  </si>
  <si>
    <t>Lynn</t>
  </si>
  <si>
    <t>WIND</t>
  </si>
  <si>
    <t>SFS</t>
  </si>
  <si>
    <t>13INR0010c</t>
  </si>
  <si>
    <t>Mariah Del Sur</t>
  </si>
  <si>
    <t>14INR0023b</t>
  </si>
  <si>
    <t>LHORN (Longhorn South W)</t>
  </si>
  <si>
    <t>Briscoe</t>
  </si>
  <si>
    <t>14INR0030c</t>
  </si>
  <si>
    <t>Panhandle Wind 3</t>
  </si>
  <si>
    <t>Carson</t>
  </si>
  <si>
    <t>14INR0038</t>
  </si>
  <si>
    <t>BAC</t>
  </si>
  <si>
    <t>Galveston</t>
  </si>
  <si>
    <t>15INR0035</t>
  </si>
  <si>
    <t>Stella 1 Wind</t>
  </si>
  <si>
    <t>15INR0064b</t>
  </si>
  <si>
    <t>BearKat Wind B</t>
  </si>
  <si>
    <t>16INR0023b</t>
  </si>
  <si>
    <t>Lamesa Solar B (Phase II)</t>
  </si>
  <si>
    <t>Projected Date, SFS</t>
  </si>
  <si>
    <t>16INR0037c</t>
  </si>
  <si>
    <t>Pumpkin Farm Wind</t>
  </si>
  <si>
    <t>Floyd</t>
  </si>
  <si>
    <t>16INR0112</t>
  </si>
  <si>
    <t xml:space="preserve">Loma Pinta Wind </t>
  </si>
  <si>
    <t>La Salle</t>
  </si>
  <si>
    <t>NEW</t>
  </si>
  <si>
    <t>16INR0114</t>
  </si>
  <si>
    <t>Upton Solar</t>
  </si>
  <si>
    <t>16INR0115</t>
  </si>
  <si>
    <t xml:space="preserve">Waymark Solar </t>
  </si>
  <si>
    <t>17INR0005</t>
  </si>
  <si>
    <t>Cabezon Wind</t>
  </si>
  <si>
    <t>Starr</t>
  </si>
  <si>
    <t>Project Name, SFS</t>
  </si>
  <si>
    <t>17INR0020a</t>
  </si>
  <si>
    <t>RE Maplewood 2a Solar</t>
  </si>
  <si>
    <t>15INR0059</t>
  </si>
  <si>
    <t>Emerald Grove Solar</t>
  </si>
  <si>
    <t>11INR0054</t>
  </si>
  <si>
    <t>Midway Wind</t>
  </si>
  <si>
    <t>San Patricio</t>
  </si>
  <si>
    <t>11INR0062</t>
  </si>
  <si>
    <t xml:space="preserve">Patriot Wind </t>
  </si>
  <si>
    <t>Nueces</t>
  </si>
  <si>
    <t>17INR0027b</t>
  </si>
  <si>
    <t>Coyote Wind</t>
  </si>
  <si>
    <t>Scurry</t>
  </si>
  <si>
    <t>16INR0003</t>
  </si>
  <si>
    <t>LEVEE (Freeport LNG)</t>
  </si>
  <si>
    <t>Brazoria</t>
  </si>
  <si>
    <t>16INR0062b</t>
  </si>
  <si>
    <t>Lockett Wind</t>
  </si>
  <si>
    <t>Wilbarger</t>
  </si>
  <si>
    <t>18INR0043</t>
  </si>
  <si>
    <t>Edmondson Ranch Wind</t>
  </si>
  <si>
    <t>13INR0038</t>
  </si>
  <si>
    <t>Wildrose Wind</t>
  </si>
  <si>
    <t>Swisher</t>
  </si>
  <si>
    <t>12INR0060</t>
  </si>
  <si>
    <t>Infinity Live Oak Wind</t>
  </si>
  <si>
    <t>Schleicher</t>
  </si>
  <si>
    <t>13INR0005c</t>
  </si>
  <si>
    <t>Grandview W 3</t>
  </si>
  <si>
    <t>14INR0044</t>
  </si>
  <si>
    <t>West of Pecos Solar</t>
  </si>
  <si>
    <t>Reeves</t>
  </si>
  <si>
    <t>14INR0045a</t>
  </si>
  <si>
    <t>Torrecillas Wind A</t>
  </si>
  <si>
    <t>Webb</t>
  </si>
  <si>
    <t>14INR0045b</t>
  </si>
  <si>
    <t>Torrecillas Wind B</t>
  </si>
  <si>
    <t>17INR0020b</t>
  </si>
  <si>
    <t xml:space="preserve">RE Maplewood 2b Solar </t>
  </si>
  <si>
    <t>17INR0020c</t>
  </si>
  <si>
    <t xml:space="preserve">RE Maplewood 2c Solar </t>
  </si>
  <si>
    <t>17INR0020d</t>
  </si>
  <si>
    <t xml:space="preserve">RE Maplewood 2d Solar </t>
  </si>
  <si>
    <t>17INR0020e</t>
  </si>
  <si>
    <t>RE Maplewood 2e Solar</t>
  </si>
  <si>
    <t>ERCOT Project Number</t>
  </si>
  <si>
    <t>Project Title</t>
  </si>
  <si>
    <t xml:space="preserve">Project Description </t>
  </si>
  <si>
    <t>"from" Location</t>
  </si>
  <si>
    <t>"to" Location</t>
  </si>
  <si>
    <t>Associated Projects</t>
  </si>
  <si>
    <t>Transmission Owner</t>
  </si>
  <si>
    <t>TSP Contact</t>
  </si>
  <si>
    <t>Transmission Owner Project Number (Optional)</t>
  </si>
  <si>
    <t>Projected In-Service Date (Month/Yr)</t>
  </si>
  <si>
    <t>Service Level kV</t>
  </si>
  <si>
    <t xml:space="preserve">Planning Charter Tier </t>
  </si>
  <si>
    <t>Date Submitted TO ERCOT for RPG Review (Month/Yr)</t>
  </si>
  <si>
    <t>Date RPG Review Completed (Month/Yr)</t>
  </si>
  <si>
    <t>Date ERCOT BOD Review Completed (Month/Yr)</t>
  </si>
  <si>
    <t>SSWG Base Case Related Bus Numbers (If applicable)  (CSV)</t>
  </si>
  <si>
    <t>Is the project reflected in SSWG Base Cases? (Y/N)</t>
  </si>
  <si>
    <t>Phase Number</t>
  </si>
  <si>
    <t>MOD Project Number</t>
  </si>
  <si>
    <t>Navarro - Corsicana 69 kV Line</t>
  </si>
  <si>
    <t>Upgrade existing line</t>
  </si>
  <si>
    <t>Navarro</t>
  </si>
  <si>
    <t>Corsicana</t>
  </si>
  <si>
    <t>ONCOR</t>
  </si>
  <si>
    <t>Charles Saker_x000D_
charles.saker@oncor.com_x000D_
214-743-6896</t>
  </si>
  <si>
    <t>R793</t>
  </si>
  <si>
    <t>Tier 3</t>
  </si>
  <si>
    <t>3468, 3475, 3479, 3480, 13468</t>
  </si>
  <si>
    <t>Y</t>
  </si>
  <si>
    <t>Crockett - Jewett 138kV Line</t>
  </si>
  <si>
    <t>Crockett</t>
  </si>
  <si>
    <t xml:space="preserve">Jewett </t>
  </si>
  <si>
    <t>R6061</t>
  </si>
  <si>
    <t>3354, 3355, 3357, 3358, 3394</t>
  </si>
  <si>
    <t>Liggett - Hackberry 138 kV DCKT Line</t>
  </si>
  <si>
    <t xml:space="preserve">Upgrade existing Liggett - Hackberry 138 KV Double Ckt Line_x000D_
</t>
  </si>
  <si>
    <t>Liggett</t>
  </si>
  <si>
    <t>Hackberry</t>
  </si>
  <si>
    <t>M4222</t>
  </si>
  <si>
    <t>1996, 1997, 2001, 2002, 2010, 11923, 15020, 15021, 2388, 15025, 15026, 15045, 15046</t>
  </si>
  <si>
    <t>Lufkin - Nacogdoches Southeast 138 kV Line</t>
  </si>
  <si>
    <t>Lufkin</t>
  </si>
  <si>
    <t>Nacogdoches</t>
  </si>
  <si>
    <t>R6062</t>
  </si>
  <si>
    <t>3120, 3314, 3316, 3315, 3318</t>
  </si>
  <si>
    <t>Forney 345 kV Switching Station</t>
  </si>
  <si>
    <t xml:space="preserve">Reconstruct existing 345 kV switching station_x000D_
</t>
  </si>
  <si>
    <t>Forney</t>
  </si>
  <si>
    <t>M4114</t>
  </si>
  <si>
    <t>2467, 2433, 2437, 2478, 150189, 2438, 12438</t>
  </si>
  <si>
    <t>Morgan Creek - McDonald 138 kV Line</t>
  </si>
  <si>
    <t>Morgan Creek</t>
  </si>
  <si>
    <t>McDonald Rd</t>
  </si>
  <si>
    <t>R8360</t>
  </si>
  <si>
    <t>1032, 1333</t>
  </si>
  <si>
    <t>Riverton-Solstice 345 kV Line</t>
  </si>
  <si>
    <t>Establish new 345 kV line</t>
  </si>
  <si>
    <t>Riverton</t>
  </si>
  <si>
    <t>Solstice</t>
  </si>
  <si>
    <t>R8355</t>
  </si>
  <si>
    <t>Tier 1</t>
  </si>
  <si>
    <t>11084, 60404</t>
  </si>
  <si>
    <t>Watermill - Camp Wisdom 138kV DCKT Line</t>
  </si>
  <si>
    <t xml:space="preserve">Rebuild existing Watermill - Camp Wisdom 138 kV DCKT Line_x000D_
</t>
  </si>
  <si>
    <t>Watermill Sw. Sta.</t>
  </si>
  <si>
    <t>Camp Wisdom</t>
  </si>
  <si>
    <t>M4216</t>
  </si>
  <si>
    <t>2430, 2988, 2989, 2990, 3068</t>
  </si>
  <si>
    <t>Saginaw 345/138 kV autotransformer</t>
  </si>
  <si>
    <t>Install new autotransformer and construct new 345 kV Line at Saginaw</t>
  </si>
  <si>
    <t>SAGINAW</t>
  </si>
  <si>
    <t>HICKS</t>
  </si>
  <si>
    <t>M5274</t>
  </si>
  <si>
    <t>Tier 2</t>
  </si>
  <si>
    <t>11957, 11958, 1436, 2081, 1957</t>
  </si>
  <si>
    <t>17TPIT0024</t>
  </si>
  <si>
    <t>Payne - Anna Switch 138 kV Line</t>
  </si>
  <si>
    <t>Payne</t>
  </si>
  <si>
    <t>Anna Switch</t>
  </si>
  <si>
    <t>R938-E</t>
  </si>
  <si>
    <t>1713, 1748, 1754, 1758, 2374</t>
  </si>
  <si>
    <t>Plano Tennyson 345/138 kV Sw. Sta.</t>
  </si>
  <si>
    <t xml:space="preserve">Rebuild existing switching station </t>
  </si>
  <si>
    <t>Plano Tennyson</t>
  </si>
  <si>
    <t>M4237</t>
  </si>
  <si>
    <t>12545, 2359, 2361, 2522, 2523</t>
  </si>
  <si>
    <t>Bell County (BEC) - Gabriel (LCRA) 138 kV</t>
  </si>
  <si>
    <t xml:space="preserve">Upgrade existing line_x000D_
</t>
  </si>
  <si>
    <t>Bell County</t>
  </si>
  <si>
    <t>Gabriel</t>
  </si>
  <si>
    <t>R2008</t>
  </si>
  <si>
    <t>121, 132, 3640, 3688, 7346, 13640</t>
  </si>
  <si>
    <t>Hutto N- Gab, Hutto N - Hutto 138 kV Lines - Placeholder</t>
  </si>
  <si>
    <t>Upgrade existing lines</t>
  </si>
  <si>
    <t>Hutto North</t>
  </si>
  <si>
    <t>R2016</t>
  </si>
  <si>
    <t>3664, 3666, 3667, 3668, 3669, 3677, 7346, 7528, 7532, 13666</t>
  </si>
  <si>
    <t>Cresson - Rocky Creek 138 kV Line</t>
  </si>
  <si>
    <t>Construct new line</t>
  </si>
  <si>
    <t>Cresson</t>
  </si>
  <si>
    <t>Rocky Creek</t>
  </si>
  <si>
    <t>M5228</t>
  </si>
  <si>
    <t>1881, 2204</t>
  </si>
  <si>
    <t>Nacogdoches Southeast_HertyN 345kV Line</t>
  </si>
  <si>
    <t>Establish a new 345kV Line</t>
  </si>
  <si>
    <t>Nacogdoches Southeast</t>
  </si>
  <si>
    <t>Herty North</t>
  </si>
  <si>
    <t>R6075</t>
  </si>
  <si>
    <t>3119, 3321</t>
  </si>
  <si>
    <t>Lufkin Sw. Sta. - Herty North Sw. Sta. 345 kV Line</t>
  </si>
  <si>
    <t>Construct a new 345 kV Line from Lufkin Sw. Sta. to Herty North Sw. Sta.</t>
  </si>
  <si>
    <t>Lufkin Sw. Sta</t>
  </si>
  <si>
    <t>Herty North Sw. Sta.</t>
  </si>
  <si>
    <t>R6077</t>
  </si>
  <si>
    <t>3117, 3321</t>
  </si>
  <si>
    <t>Royse South 345/138 kV Switching Station</t>
  </si>
  <si>
    <t xml:space="preserve">Establish new 345/138 kV switching station_x000D_
</t>
  </si>
  <si>
    <t>South Royse</t>
  </si>
  <si>
    <t>M4234</t>
  </si>
  <si>
    <t>2469, 2470, 12471, 2467, 2471, 2478, 2702, 2710, 3103, 12702</t>
  </si>
  <si>
    <t>Royse Sw. Sta. - Farmersville Sw. Sta. 345 kV DCKT Line</t>
  </si>
  <si>
    <t>Rebuild existing 345 kV Line</t>
  </si>
  <si>
    <t>Royse</t>
  </si>
  <si>
    <t>Farmersville</t>
  </si>
  <si>
    <t>M4255</t>
  </si>
  <si>
    <t>1685, 2461, 2478</t>
  </si>
  <si>
    <t>Shamburger North 345/138 kV Sw. Sta.</t>
  </si>
  <si>
    <t>Establish Shamburger North 345/138 kV Sw. Sta.</t>
  </si>
  <si>
    <t>Shamburger North</t>
  </si>
  <si>
    <t>R6083</t>
  </si>
  <si>
    <t>3217, 3223, 3226, 2470, 3103, 3201, 3206</t>
  </si>
  <si>
    <t>16TPIT0054</t>
  </si>
  <si>
    <t>Dialville - Palestine South 138 kV Line</t>
  </si>
  <si>
    <t xml:space="preserve">Upgrade existing Dialville - Palestine South line section_x000D_
</t>
  </si>
  <si>
    <t>Dialville</t>
  </si>
  <si>
    <t>Palestine South</t>
  </si>
  <si>
    <t>R6019</t>
  </si>
  <si>
    <t>3111, 3160, 3271, 3110, 3296</t>
  </si>
  <si>
    <t>City of Brady to Heartland: Build 69 kV line</t>
  </si>
  <si>
    <t>Construct new 69 kV line from City of Brady to Heartland</t>
  </si>
  <si>
    <t>City of Brady</t>
  </si>
  <si>
    <t>Heartland</t>
  </si>
  <si>
    <t>796 - 0981</t>
  </si>
  <si>
    <t>AEP TNC</t>
  </si>
  <si>
    <t>Michael Forcum_x000D_
mlforcum@aep.com_x000D_
918-599-2674</t>
  </si>
  <si>
    <t>6383, 60386</t>
  </si>
  <si>
    <t>TDSP</t>
  </si>
  <si>
    <t>Approve Date</t>
  </si>
  <si>
    <t>Pecos County Transmission Project, Option 1</t>
  </si>
  <si>
    <t>IH20 SVC Project</t>
  </si>
  <si>
    <t>TNMP</t>
  </si>
  <si>
    <t>2800 MW</t>
  </si>
  <si>
    <t>1622 MW</t>
  </si>
  <si>
    <t>The reserve requirements used in the reliability models account for the outage of ERCOT's two largest units as well as the increased losses observed during such an G-1 &amp; N-1 outage.</t>
  </si>
  <si>
    <t>The reserve requirements used in the economic models are based on a review of ERCOT’s 2018 Responsive Reserve and Regulation Up requirements. Note that the value is less than 2800 MW since the MW contribution of load resources is not an input into the economic model.</t>
  </si>
  <si>
    <t>PEARSALL (PEARSALL_PEARS_1, PEARSALL_PEARS_2, PEARSALL_PEARS_3)</t>
  </si>
  <si>
    <t>Per Dec 2017 CDR: Since 8/1/2017</t>
  </si>
  <si>
    <t>GREENS BAYOU STG U5 (GBY_GBY_5)</t>
  </si>
  <si>
    <t>Per Dec 2017 CDR: As of 12/31/2017</t>
  </si>
  <si>
    <t>S R BERTRON (SRB_SRBGT_2, SRB_SRB_G3, SRB_SRB_G4)</t>
  </si>
  <si>
    <t>S R BERTRON U1 &amp; U2 (SRB_SRB_G1, SRB_SRB_G2)</t>
  </si>
  <si>
    <t>Per Dec 2017 CDR: Since 5/15/2013</t>
  </si>
  <si>
    <t>MONTICELLO (MNSES_UNIT1, MNSES_UNIT2, MNSES_UNIT3)</t>
  </si>
  <si>
    <t>Per Dec 2017 CDR: As of 1/4/2018</t>
  </si>
  <si>
    <t>SANDOW (SDSES_UNIT4, SD5SES_UNIT5)</t>
  </si>
  <si>
    <t>Per Dec 2017 CDR: As of 1/11/2018</t>
  </si>
  <si>
    <t>BIG BROWN (BBSES_UNIT1, BBSES_UNIT2)</t>
  </si>
  <si>
    <t>Per Dec 2017 CDR: As of 2/12/2018</t>
  </si>
  <si>
    <t>B M DAVIS STG U1 (B_DAVIS_B_DAVIG1)</t>
  </si>
  <si>
    <t>SPENCER (STG U4, STG U5)</t>
  </si>
  <si>
    <t>Per Dec 2017 CDR: As of 1/3/2018</t>
  </si>
  <si>
    <t>GIBBONS CREEK U1 (GIBCRK_GIB_CRG1)</t>
  </si>
  <si>
    <t>Per Dec 2017 CDR: Return to service between May-June 2018</t>
  </si>
  <si>
    <t>J T DEELY U1 &amp; U2</t>
  </si>
  <si>
    <t>Per Dec 2017 CDR: As of 12/31/2018</t>
  </si>
  <si>
    <t>No transmission or generation outages with a duration longer than 6 months were available at the time of study</t>
  </si>
  <si>
    <t>WND_WHITNEY2 (H2)</t>
  </si>
  <si>
    <t>WND_WHITNEY1 (H1)</t>
  </si>
  <si>
    <t>WIR_WIRTZ_G2 (H2)</t>
  </si>
  <si>
    <t>WIR_WIRTZ_G1 (H1)</t>
  </si>
  <si>
    <t>MAR_MARSFOG3 (H3)</t>
  </si>
  <si>
    <t>MAR_MARSFOG2 (H2)</t>
  </si>
  <si>
    <t>MAR_MARSFOG1 (H1)</t>
  </si>
  <si>
    <t>MAR_MARBFAG2 (H2)</t>
  </si>
  <si>
    <t>MAR_MARBFAG1 (H1)</t>
  </si>
  <si>
    <t>INKS_INKS_G1 (H1)</t>
  </si>
  <si>
    <t>FAL_FALCONG3 (H3)</t>
  </si>
  <si>
    <t>FAL_FALCONG2 (H2)</t>
  </si>
  <si>
    <t>FAL_FALCONG1 (H1)</t>
  </si>
  <si>
    <t>EA_EAGLE_HY1 (H3)</t>
  </si>
  <si>
    <t>EA_EAGLE_HY1 (H2)</t>
  </si>
  <si>
    <t>EA_EAGLE_HY1 (H1)</t>
  </si>
  <si>
    <t>DND_DENISOG2 (H2)</t>
  </si>
  <si>
    <t>DND_DENISOG1 (H1)</t>
  </si>
  <si>
    <t>CAN_CANYHYG1 (H2)</t>
  </si>
  <si>
    <t>CAN_CANYHYG1 (H1)</t>
  </si>
  <si>
    <t>BUC_BUCHANG3 (H3)</t>
  </si>
  <si>
    <t>BUC_BUCHANG2 (H2)</t>
  </si>
  <si>
    <t>BUC_BUCHANG1 (H1)</t>
  </si>
  <si>
    <t>AUS_AUSTING1 (H2)</t>
  </si>
  <si>
    <t>AUS_AUSTING1 (H1)</t>
  </si>
  <si>
    <t>AMI_AMISTAG2 (H2)</t>
  </si>
  <si>
    <t>AMI_AMISTAG1 (H1)</t>
  </si>
  <si>
    <t>Unit specific generation MW dispatch modeled based on historical dispatch levels during the top 20 load hours of the last three years.</t>
  </si>
  <si>
    <t>* The methodology for calculating WINDPEAKPCT values is outlined in ERCOT Protocol Section 3.2.6.2.2. See: http://www.ercot.com/content/wcm/current_guides/53528/03-110117_Nodal.doc</t>
  </si>
  <si>
    <t>Information obtained from the spreadsheet "CDR Summer PeakAveWindCapacityPercentages 11-20-2017" posted on the ERCOT website under Resource Adequacy.</t>
  </si>
  <si>
    <t>* The methodology for calculating SOLARPEAKPCT values is outlined in ERCOT Protocol Section 3.2.6.2.2. See: http://www.ercot.com/content/wcm/current_guides/53528/03_030116_Nodal.doc</t>
  </si>
  <si>
    <t>Information obtained from the spreadsheet "CDR Summer PeakAveSolarCapacityPercentages 11-20-2017" posted on the ERCOT website under Resource Adequacy.</t>
  </si>
  <si>
    <t>17SSWG Update 1 Final - October 12, 2017</t>
  </si>
  <si>
    <t>17SSWG_2020_SUM1_U1_Final_10122017.raw</t>
  </si>
  <si>
    <t>17SSWG_2021_SUM1_U1_Final_10122017.raw</t>
  </si>
  <si>
    <t>17SSWG_2023_SUM1_U1_Final_10122017.raw</t>
  </si>
  <si>
    <t>17SSWG_2024_SUM1_U1_Final_10122017.raw</t>
  </si>
  <si>
    <t>17SSWG_2021_MIN_U1_Final_10122017.raw</t>
  </si>
  <si>
    <t>Tuesday, March 20, 2018</t>
  </si>
  <si>
    <t>2024 SUM</t>
  </si>
  <si>
    <t>Per Dec 2017 CDR: On 12/31/2017</t>
  </si>
  <si>
    <t>2021 MIN</t>
  </si>
  <si>
    <t>-</t>
  </si>
  <si>
    <t>TBD</t>
  </si>
  <si>
    <t>Date Last Updated</t>
  </si>
  <si>
    <t>CenterPoint Energy-Freeport Master Plan Project</t>
  </si>
  <si>
    <t>CNP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</si>
</sst>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0.0%"/>
    <numFmt numFmtId="167" formatCode="[$-F800]dddd\,\ mmmm\ dd\,\ yyyy"/>
    <numFmt numFmtId="168" formatCode="m/yyyy"/>
  </numFmts>
  <fonts count="26" x14ac:knownFonts="1">
    <font>
      <sz val="11"/>
      <color theme="1"/>
      <name val="Calibri"/>
      <family val="2"/>
      <scheme val="minor"/>
    </font>
    <font>
      <b/>
      <sz val="11"/>
      <color theme="0"/>
      <name val="Calibri"/>
      <family val="2"/>
      <scheme val="minor"/>
    </font>
    <font>
      <u/>
      <sz val="11"/>
      <color theme="10"/>
      <name val="Calibri"/>
      <family val="2"/>
      <scheme val="minor"/>
    </font>
    <font>
      <strike/>
      <vertAlign val="superscript"/>
      <sz val="12"/>
      <name val="Arial"/>
      <family val="2"/>
    </font>
    <font>
      <strike/>
      <vertAlign val="superscript"/>
      <sz val="12"/>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0"/>
      <name val="Calibri"/>
      <family val="2"/>
      <scheme val="minor"/>
    </font>
    <font>
      <b/>
      <i/>
      <sz val="11"/>
      <color theme="1"/>
      <name val="Calibri"/>
      <family val="2"/>
      <scheme val="minor"/>
    </font>
    <font>
      <b/>
      <sz val="14"/>
      <color theme="1"/>
      <name val="Calibri"/>
      <family val="2"/>
      <scheme val="minor"/>
    </font>
    <font>
      <sz val="9"/>
      <color theme="1"/>
      <name val="Calibri"/>
      <family val="2"/>
      <scheme val="minor"/>
    </font>
    <font>
      <sz val="10"/>
      <name val="Arial"/>
      <family val="2"/>
    </font>
    <font>
      <b/>
      <sz val="16"/>
      <color theme="1"/>
      <name val="Calibri"/>
      <family val="2"/>
      <scheme val="minor"/>
    </font>
    <font>
      <b/>
      <sz val="12"/>
      <color theme="1"/>
      <name val="Calibri"/>
      <family val="2"/>
      <scheme val="minor"/>
    </font>
    <font>
      <sz val="11"/>
      <name val="Calibri"/>
      <family val="2"/>
      <scheme val="minor"/>
    </font>
    <font>
      <sz val="10"/>
      <color indexed="8"/>
      <name val="Arial"/>
      <family val="2"/>
    </font>
    <font>
      <sz val="11"/>
      <color indexed="8"/>
      <name val="Calibri"/>
      <family val="2"/>
    </font>
    <font>
      <sz val="11"/>
      <color theme="1"/>
      <name val="Calibri"/>
      <family val="2"/>
    </font>
    <font>
      <sz val="12"/>
      <color theme="1"/>
      <name val="Calibri"/>
      <family val="2"/>
      <scheme val="minor"/>
    </font>
    <font>
      <b/>
      <sz val="11"/>
      <color indexed="8"/>
      <name val="Calibri"/>
      <family val="2"/>
    </font>
    <font>
      <b/>
      <i/>
      <u/>
      <sz val="11"/>
      <color theme="1"/>
      <name val="Calibri"/>
      <family val="2"/>
      <scheme val="minor"/>
    </font>
    <font>
      <sz val="10"/>
      <color rgb="FF000000"/>
      <name val="Arial"/>
      <family val="2"/>
    </font>
  </fonts>
  <fills count="11">
    <fill>
      <patternFill patternType="none"/>
    </fill>
    <fill>
      <patternFill patternType="gray125"/>
    </fill>
    <fill>
      <patternFill patternType="solid">
        <fgColor theme="7"/>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34998626667073579"/>
        <bgColor theme="0" tint="-0.34998626667073579"/>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s>
  <borders count="59">
    <border>
      <left/>
      <right/>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double">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double">
        <color auto="1"/>
      </left>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thin">
        <color auto="1"/>
      </left>
      <right style="double">
        <color auto="1"/>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style="double">
        <color indexed="64"/>
      </right>
      <top style="medium">
        <color auto="1"/>
      </top>
      <bottom/>
      <diagonal/>
    </border>
    <border>
      <left style="thin">
        <color auto="1"/>
      </left>
      <right style="double">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medium">
        <color indexed="64"/>
      </top>
      <bottom/>
      <diagonal/>
    </border>
  </borders>
  <cellStyleXfs count="8">
    <xf numFmtId="0" fontId="0" fillId="0" borderId="0"/>
    <xf numFmtId="0" fontId="2"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5" fillId="0" borderId="0"/>
    <xf numFmtId="0" fontId="19" fillId="0" borderId="0"/>
    <xf numFmtId="0" fontId="19" fillId="0" borderId="0"/>
    <xf numFmtId="0" fontId="25" fillId="0" borderId="0"/>
  </cellStyleXfs>
  <cellXfs count="277">
    <xf numFmtId="0" fontId="0" fillId="0" borderId="0" xfId="0"/>
    <xf numFmtId="0" fontId="0" fillId="0" borderId="0" xfId="0" applyAlignment="1">
      <alignment wrapText="1"/>
    </xf>
    <xf numFmtId="0" fontId="2" fillId="5" borderId="1" xfId="1" applyFont="1" applyFill="1" applyBorder="1" applyAlignment="1">
      <alignment wrapText="1"/>
    </xf>
    <xf numFmtId="0" fontId="2" fillId="0" borderId="0" xfId="1"/>
    <xf numFmtId="0" fontId="1" fillId="3" borderId="0" xfId="0" applyFont="1" applyFill="1" applyBorder="1" applyAlignment="1">
      <alignment horizontal="center" wrapText="1"/>
    </xf>
    <xf numFmtId="0" fontId="1" fillId="3" borderId="2" xfId="0" applyFont="1" applyFill="1" applyBorder="1" applyAlignment="1">
      <alignment horizontal="center"/>
    </xf>
    <xf numFmtId="0" fontId="2" fillId="4" borderId="1" xfId="1" applyFont="1" applyFill="1" applyBorder="1" applyAlignment="1">
      <alignment wrapText="1"/>
    </xf>
    <xf numFmtId="0" fontId="2" fillId="4" borderId="3" xfId="1" applyFont="1" applyFill="1" applyBorder="1" applyAlignment="1">
      <alignment horizontal="center"/>
    </xf>
    <xf numFmtId="0" fontId="2" fillId="5" borderId="3" xfId="1" applyFont="1" applyFill="1" applyBorder="1" applyAlignment="1">
      <alignment horizontal="center"/>
    </xf>
    <xf numFmtId="0" fontId="3" fillId="0" borderId="0" xfId="0" applyFont="1" applyAlignment="1">
      <alignment horizontal="justify" vertical="center"/>
    </xf>
    <xf numFmtId="0" fontId="4" fillId="0" borderId="0" xfId="0" applyFont="1"/>
    <xf numFmtId="164" fontId="0" fillId="0" borderId="0" xfId="0" applyNumberFormat="1"/>
    <xf numFmtId="0" fontId="5" fillId="0" borderId="0" xfId="0" applyFont="1"/>
    <xf numFmtId="0" fontId="6" fillId="0" borderId="0" xfId="0" applyFont="1"/>
    <xf numFmtId="165" fontId="0" fillId="0" borderId="0" xfId="2" applyNumberFormat="1" applyFont="1"/>
    <xf numFmtId="49" fontId="9" fillId="0" borderId="0" xfId="3" applyNumberFormat="1" applyFont="1"/>
    <xf numFmtId="166" fontId="10" fillId="0" borderId="0" xfId="3" applyNumberFormat="1" applyFont="1" applyAlignment="1">
      <alignment horizontal="left" vertical="top" wrapText="1"/>
    </xf>
    <xf numFmtId="166" fontId="11" fillId="0" borderId="0" xfId="3" applyNumberFormat="1" applyFont="1" applyAlignment="1">
      <alignment vertical="top" wrapText="1"/>
    </xf>
    <xf numFmtId="0" fontId="12" fillId="0" borderId="0" xfId="0" applyFont="1"/>
    <xf numFmtId="0" fontId="8" fillId="7" borderId="4" xfId="0" applyFont="1" applyFill="1" applyBorder="1" applyAlignment="1">
      <alignment horizontal="center" vertical="center"/>
    </xf>
    <xf numFmtId="9" fontId="0" fillId="8" borderId="4" xfId="0" applyNumberFormat="1" applyFill="1" applyBorder="1" applyAlignment="1">
      <alignment horizontal="center" vertical="center"/>
    </xf>
    <xf numFmtId="14" fontId="0" fillId="0" borderId="0" xfId="0" applyNumberFormat="1"/>
    <xf numFmtId="0" fontId="0" fillId="8" borderId="4" xfId="0" applyFont="1" applyFill="1" applyBorder="1" applyAlignment="1">
      <alignment horizontal="center"/>
    </xf>
    <xf numFmtId="10" fontId="0" fillId="8" borderId="4" xfId="0" applyNumberFormat="1" applyFont="1" applyFill="1" applyBorder="1" applyAlignment="1">
      <alignment horizontal="center"/>
    </xf>
    <xf numFmtId="0" fontId="5" fillId="0" borderId="0" xfId="0" applyFont="1" applyFill="1" applyBorder="1" applyAlignment="1">
      <alignment horizontal="left"/>
    </xf>
    <xf numFmtId="0" fontId="0" fillId="0" borderId="4" xfId="0" applyBorder="1"/>
    <xf numFmtId="167" fontId="0" fillId="0" borderId="0" xfId="0" applyNumberFormat="1"/>
    <xf numFmtId="167" fontId="1" fillId="3" borderId="2" xfId="0" applyNumberFormat="1" applyFont="1" applyFill="1" applyBorder="1" applyAlignment="1">
      <alignment horizontal="center"/>
    </xf>
    <xf numFmtId="9" fontId="0" fillId="0" borderId="0" xfId="0" applyNumberFormat="1"/>
    <xf numFmtId="0" fontId="0" fillId="0" borderId="0" xfId="0" applyAlignment="1"/>
    <xf numFmtId="0" fontId="0" fillId="0" borderId="0" xfId="0" applyAlignment="1">
      <alignment vertical="center"/>
    </xf>
    <xf numFmtId="0" fontId="2" fillId="4" borderId="1" xfId="1" applyFont="1" applyFill="1" applyBorder="1" applyAlignment="1">
      <alignment horizontal="left"/>
    </xf>
    <xf numFmtId="0" fontId="2" fillId="4" borderId="1" xfId="1" applyFill="1" applyBorder="1" applyAlignment="1">
      <alignment horizontal="left"/>
    </xf>
    <xf numFmtId="0" fontId="2" fillId="5" borderId="1" xfId="1" applyFont="1" applyFill="1" applyBorder="1" applyAlignment="1">
      <alignment horizontal="left"/>
    </xf>
    <xf numFmtId="0" fontId="2" fillId="4" borderId="3" xfId="1" applyFont="1" applyFill="1" applyBorder="1" applyAlignment="1">
      <alignment horizontal="center" vertical="center"/>
    </xf>
    <xf numFmtId="0" fontId="2" fillId="5" borderId="3" xfId="1" applyFont="1" applyFill="1" applyBorder="1" applyAlignment="1">
      <alignment horizontal="center" vertical="center"/>
    </xf>
    <xf numFmtId="0" fontId="0" fillId="0" borderId="0" xfId="0" applyAlignment="1">
      <alignment horizontal="center" vertical="center"/>
    </xf>
    <xf numFmtId="0" fontId="0" fillId="0" borderId="0" xfId="0"/>
    <xf numFmtId="0" fontId="0" fillId="0" borderId="0" xfId="0" applyBorder="1" applyAlignment="1">
      <alignment vertical="center" wrapText="1"/>
    </xf>
    <xf numFmtId="0" fontId="0" fillId="0" borderId="0" xfId="0" applyBorder="1" applyAlignment="1">
      <alignment vertical="center"/>
    </xf>
    <xf numFmtId="0" fontId="0" fillId="0" borderId="0" xfId="0"/>
    <xf numFmtId="0" fontId="2" fillId="4" borderId="0" xfId="1" applyFont="1" applyFill="1" applyBorder="1" applyAlignment="1">
      <alignment horizont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0" fillId="0" borderId="14" xfId="0" applyFill="1" applyBorder="1" applyAlignment="1">
      <alignment wrapText="1"/>
    </xf>
    <xf numFmtId="0" fontId="0" fillId="0" borderId="15" xfId="0" applyFill="1" applyBorder="1" applyAlignment="1">
      <alignment wrapText="1"/>
    </xf>
    <xf numFmtId="0" fontId="0" fillId="0" borderId="16" xfId="0" applyBorder="1"/>
    <xf numFmtId="0" fontId="0" fillId="0" borderId="17" xfId="0" applyBorder="1"/>
    <xf numFmtId="0" fontId="0" fillId="0" borderId="18" xfId="0" applyBorder="1"/>
    <xf numFmtId="0" fontId="0" fillId="0" borderId="15" xfId="0" applyBorder="1"/>
    <xf numFmtId="0" fontId="0" fillId="0" borderId="19" xfId="0" applyBorder="1"/>
    <xf numFmtId="14" fontId="0" fillId="0" borderId="0" xfId="0" applyNumberFormat="1" applyAlignment="1">
      <alignment horizontal="left"/>
    </xf>
    <xf numFmtId="0" fontId="0" fillId="0" borderId="0" xfId="0" applyAlignment="1">
      <alignment horizontal="left"/>
    </xf>
    <xf numFmtId="0" fontId="0" fillId="0" borderId="0" xfId="0" applyBorder="1"/>
    <xf numFmtId="0" fontId="20" fillId="0" borderId="0" xfId="5" applyFont="1" applyFill="1" applyBorder="1" applyAlignment="1">
      <alignment horizontal="center"/>
    </xf>
    <xf numFmtId="1" fontId="20" fillId="0" borderId="0" xfId="6" applyNumberFormat="1" applyFont="1" applyFill="1" applyBorder="1" applyAlignment="1">
      <alignment horizontal="center"/>
    </xf>
    <xf numFmtId="0" fontId="20" fillId="0" borderId="0" xfId="6" applyFont="1" applyFill="1" applyBorder="1" applyAlignment="1"/>
    <xf numFmtId="0" fontId="20" fillId="0" borderId="0" xfId="5" applyFont="1" applyFill="1" applyBorder="1" applyAlignment="1">
      <alignment horizontal="left"/>
    </xf>
    <xf numFmtId="0" fontId="14" fillId="0" borderId="0" xfId="0" applyFont="1" applyAlignment="1">
      <alignment horizontal="left" wrapText="1"/>
    </xf>
    <xf numFmtId="165" fontId="21" fillId="0" borderId="4" xfId="2" applyNumberFormat="1" applyFont="1" applyFill="1" applyBorder="1" applyAlignment="1">
      <alignment horizontal="center" vertical="center"/>
    </xf>
    <xf numFmtId="165" fontId="0" fillId="0" borderId="11" xfId="2" applyNumberFormat="1" applyFont="1" applyBorder="1"/>
    <xf numFmtId="165" fontId="21" fillId="0" borderId="11" xfId="2" applyNumberFormat="1" applyFont="1" applyFill="1" applyBorder="1" applyAlignment="1">
      <alignment horizontal="center" vertical="center"/>
    </xf>
    <xf numFmtId="0" fontId="8" fillId="9" borderId="28" xfId="0" applyFont="1" applyFill="1" applyBorder="1" applyAlignment="1">
      <alignment vertical="center"/>
    </xf>
    <xf numFmtId="0" fontId="8" fillId="9" borderId="29" xfId="0" applyFont="1" applyFill="1" applyBorder="1" applyAlignment="1">
      <alignment vertical="center"/>
    </xf>
    <xf numFmtId="0" fontId="8" fillId="9" borderId="28" xfId="0" applyFont="1" applyFill="1" applyBorder="1" applyAlignment="1">
      <alignment horizontal="center" vertical="center"/>
    </xf>
    <xf numFmtId="165" fontId="8" fillId="9" borderId="4" xfId="2" applyNumberFormat="1" applyFont="1" applyFill="1" applyBorder="1" applyAlignment="1">
      <alignment horizontal="center" vertical="center"/>
    </xf>
    <xf numFmtId="165" fontId="8" fillId="9" borderId="10" xfId="2" applyNumberFormat="1" applyFont="1" applyFill="1" applyBorder="1" applyAlignment="1">
      <alignment horizontal="center" vertical="center"/>
    </xf>
    <xf numFmtId="165" fontId="0" fillId="0" borderId="4" xfId="2" applyNumberFormat="1" applyFont="1" applyBorder="1" applyAlignment="1">
      <alignment horizontal="center" vertical="center"/>
    </xf>
    <xf numFmtId="165" fontId="0" fillId="0" borderId="10" xfId="2" applyNumberFormat="1" applyFont="1" applyBorder="1" applyAlignment="1">
      <alignment horizontal="center" vertical="center"/>
    </xf>
    <xf numFmtId="0" fontId="8" fillId="9" borderId="29" xfId="0" applyFont="1" applyFill="1" applyBorder="1" applyAlignment="1">
      <alignment horizontal="center" vertical="center"/>
    </xf>
    <xf numFmtId="165" fontId="0" fillId="0" borderId="11" xfId="2" applyNumberFormat="1" applyFont="1" applyBorder="1" applyAlignment="1">
      <alignment horizontal="center" vertical="center"/>
    </xf>
    <xf numFmtId="165" fontId="0" fillId="0" borderId="12" xfId="2" applyNumberFormat="1" applyFont="1" applyBorder="1" applyAlignment="1">
      <alignment horizontal="center" vertical="center"/>
    </xf>
    <xf numFmtId="165" fontId="0" fillId="0" borderId="0" xfId="2" applyNumberFormat="1" applyFont="1" applyAlignment="1">
      <alignment horizontal="center" vertical="center"/>
    </xf>
    <xf numFmtId="0" fontId="8" fillId="9" borderId="25" xfId="0" applyFont="1" applyFill="1" applyBorder="1" applyAlignment="1">
      <alignment vertical="center"/>
    </xf>
    <xf numFmtId="0" fontId="8" fillId="9" borderId="27" xfId="0" applyFont="1" applyFill="1" applyBorder="1" applyAlignment="1">
      <alignment vertical="center"/>
    </xf>
    <xf numFmtId="2" fontId="0" fillId="0" borderId="10" xfId="0" applyNumberFormat="1" applyBorder="1" applyAlignment="1">
      <alignment vertical="center"/>
    </xf>
    <xf numFmtId="2" fontId="0" fillId="0" borderId="12" xfId="0" applyNumberFormat="1" applyBorder="1" applyAlignment="1">
      <alignment vertical="center"/>
    </xf>
    <xf numFmtId="43" fontId="0" fillId="0" borderId="4" xfId="2" applyFont="1" applyBorder="1"/>
    <xf numFmtId="0" fontId="8" fillId="9" borderId="25" xfId="0" applyFont="1" applyFill="1" applyBorder="1" applyAlignment="1">
      <alignment horizontal="center"/>
    </xf>
    <xf numFmtId="0" fontId="8" fillId="9" borderId="26" xfId="0" applyFont="1" applyFill="1" applyBorder="1" applyAlignment="1">
      <alignment horizontal="center"/>
    </xf>
    <xf numFmtId="0" fontId="8" fillId="9" borderId="28" xfId="0" applyFont="1" applyFill="1" applyBorder="1" applyAlignment="1">
      <alignment horizontal="center"/>
    </xf>
    <xf numFmtId="0" fontId="8" fillId="9" borderId="29" xfId="0" applyFont="1" applyFill="1" applyBorder="1" applyAlignment="1">
      <alignment horizontal="center"/>
    </xf>
    <xf numFmtId="43" fontId="0" fillId="0" borderId="11" xfId="2" applyFont="1" applyBorder="1"/>
    <xf numFmtId="0" fontId="8" fillId="9" borderId="33" xfId="0" applyFont="1" applyFill="1" applyBorder="1" applyAlignment="1">
      <alignment horizontal="center"/>
    </xf>
    <xf numFmtId="43" fontId="0" fillId="0" borderId="9" xfId="2" applyFont="1" applyBorder="1"/>
    <xf numFmtId="43" fontId="0" fillId="0" borderId="34" xfId="2" applyFont="1" applyBorder="1"/>
    <xf numFmtId="0" fontId="8" fillId="9" borderId="35" xfId="0" applyFont="1" applyFill="1" applyBorder="1" applyAlignment="1">
      <alignment horizontal="center"/>
    </xf>
    <xf numFmtId="43" fontId="0" fillId="0" borderId="36" xfId="0" applyNumberFormat="1" applyBorder="1"/>
    <xf numFmtId="43" fontId="0" fillId="0" borderId="37" xfId="0" applyNumberFormat="1" applyBorder="1"/>
    <xf numFmtId="43" fontId="0" fillId="0" borderId="38" xfId="0" applyNumberFormat="1" applyBorder="1"/>
    <xf numFmtId="0" fontId="0" fillId="0" borderId="10" xfId="0" applyBorder="1"/>
    <xf numFmtId="0" fontId="0" fillId="0" borderId="11" xfId="0" applyBorder="1"/>
    <xf numFmtId="0" fontId="0" fillId="0" borderId="12" xfId="0" applyBorder="1"/>
    <xf numFmtId="0" fontId="2" fillId="4" borderId="3" xfId="1" applyFill="1" applyBorder="1" applyAlignment="1">
      <alignment horizontal="center" vertical="center"/>
    </xf>
    <xf numFmtId="0" fontId="2" fillId="4" borderId="1" xfId="1" applyFill="1" applyBorder="1" applyAlignment="1">
      <alignment wrapText="1"/>
    </xf>
    <xf numFmtId="0" fontId="2" fillId="4" borderId="3" xfId="1" applyFill="1" applyBorder="1" applyAlignment="1">
      <alignment horizontal="center"/>
    </xf>
    <xf numFmtId="0" fontId="0" fillId="0" borderId="0" xfId="0" applyAlignment="1">
      <alignment vertical="center" wrapText="1"/>
    </xf>
    <xf numFmtId="0" fontId="2" fillId="0" borderId="0" xfId="1" applyAlignment="1">
      <alignment vertical="center"/>
    </xf>
    <xf numFmtId="0" fontId="0" fillId="0" borderId="0" xfId="0" applyAlignment="1">
      <alignment horizontal="center" vertical="center" wrapText="1"/>
    </xf>
    <xf numFmtId="167" fontId="0" fillId="0" borderId="0" xfId="0" applyNumberFormat="1" applyAlignment="1">
      <alignment horizontal="left" vertical="center" wrapText="1"/>
    </xf>
    <xf numFmtId="0" fontId="0" fillId="0" borderId="4" xfId="0" applyBorder="1" applyAlignment="1">
      <alignment horizontal="center" vertical="center" wrapText="1"/>
    </xf>
    <xf numFmtId="0" fontId="8" fillId="0" borderId="26" xfId="0" applyFont="1" applyBorder="1" applyAlignment="1">
      <alignment horizontal="center" vertical="center"/>
    </xf>
    <xf numFmtId="0" fontId="2" fillId="4" borderId="0" xfId="1" applyFill="1" applyBorder="1" applyAlignment="1">
      <alignment horizontal="left"/>
    </xf>
    <xf numFmtId="0" fontId="9" fillId="0" borderId="40" xfId="0" applyFont="1" applyFill="1" applyBorder="1" applyAlignment="1">
      <alignment horizontal="center" vertical="center" wrapText="1"/>
    </xf>
    <xf numFmtId="0" fontId="8" fillId="0" borderId="0" xfId="0" applyFont="1"/>
    <xf numFmtId="0" fontId="9" fillId="0" borderId="40" xfId="0" applyFont="1" applyFill="1" applyBorder="1" applyAlignment="1">
      <alignment vertical="center" wrapText="1"/>
    </xf>
    <xf numFmtId="0" fontId="9" fillId="0" borderId="39" xfId="0" applyFont="1" applyFill="1" applyBorder="1" applyAlignment="1">
      <alignment vertical="center" wrapText="1"/>
    </xf>
    <xf numFmtId="0" fontId="9" fillId="0" borderId="28"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Border="1" applyAlignment="1">
      <alignment wrapText="1"/>
    </xf>
    <xf numFmtId="0" fontId="0" fillId="0" borderId="0" xfId="0" applyAlignment="1">
      <alignment horizontal="left" vertical="center"/>
    </xf>
    <xf numFmtId="167" fontId="0" fillId="0" borderId="0" xfId="0" applyNumberFormat="1" applyAlignment="1">
      <alignment horizontal="left" vertical="center"/>
    </xf>
    <xf numFmtId="0" fontId="0" fillId="0" borderId="28" xfId="0" applyBorder="1" applyAlignment="1"/>
    <xf numFmtId="0" fontId="0" fillId="0" borderId="4" xfId="0" applyBorder="1" applyAlignment="1"/>
    <xf numFmtId="0" fontId="0" fillId="0" borderId="29" xfId="0" applyBorder="1" applyAlignment="1">
      <alignment wrapText="1"/>
    </xf>
    <xf numFmtId="0" fontId="0" fillId="0" borderId="11" xfId="0" applyBorder="1" applyAlignment="1"/>
    <xf numFmtId="0" fontId="8" fillId="0" borderId="4" xfId="0" applyFont="1" applyBorder="1"/>
    <xf numFmtId="0" fontId="0" fillId="0" borderId="11" xfId="0" applyBorder="1" applyAlignment="1">
      <alignment horizontal="center" vertical="center" wrapText="1"/>
    </xf>
    <xf numFmtId="0" fontId="0" fillId="10" borderId="43" xfId="0" applyFill="1" applyBorder="1" applyAlignment="1">
      <alignment horizontal="center"/>
    </xf>
    <xf numFmtId="0" fontId="24" fillId="0" borderId="0" xfId="0" applyFont="1"/>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165" fontId="0" fillId="0" borderId="4" xfId="2" applyNumberFormat="1" applyFont="1" applyBorder="1"/>
    <xf numFmtId="165" fontId="0" fillId="0" borderId="10" xfId="2" applyNumberFormat="1" applyFont="1" applyBorder="1"/>
    <xf numFmtId="0" fontId="0" fillId="0" borderId="0" xfId="0" applyAlignment="1">
      <alignment horizontal="right"/>
    </xf>
    <xf numFmtId="17" fontId="0" fillId="0" borderId="0" xfId="0" applyNumberFormat="1"/>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168" fontId="9" fillId="0" borderId="4"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0" fontId="0" fillId="0" borderId="4" xfId="0" applyFont="1" applyFill="1" applyBorder="1"/>
    <xf numFmtId="0" fontId="0" fillId="0" borderId="4" xfId="0" applyFont="1" applyFill="1" applyBorder="1" applyAlignment="1">
      <alignment wrapText="1"/>
    </xf>
    <xf numFmtId="14" fontId="0" fillId="0" borderId="4" xfId="0" applyNumberFormat="1" applyFont="1" applyFill="1" applyBorder="1"/>
    <xf numFmtId="0" fontId="0" fillId="0" borderId="4" xfId="0" applyFill="1" applyBorder="1" applyAlignment="1">
      <alignment horizontal="center" vertical="center"/>
    </xf>
    <xf numFmtId="0" fontId="18" fillId="0" borderId="4" xfId="0" applyFont="1" applyFill="1" applyBorder="1"/>
    <xf numFmtId="0" fontId="18" fillId="0" borderId="4" xfId="0" applyFont="1" applyFill="1" applyBorder="1" applyAlignment="1">
      <alignment wrapText="1"/>
    </xf>
    <xf numFmtId="14" fontId="18" fillId="0" borderId="4" xfId="0" applyNumberFormat="1" applyFont="1" applyFill="1" applyBorder="1"/>
    <xf numFmtId="0" fontId="18" fillId="0" borderId="4" xfId="0" applyFont="1" applyFill="1" applyBorder="1" applyAlignment="1">
      <alignment horizontal="left"/>
    </xf>
    <xf numFmtId="14" fontId="18" fillId="0" borderId="4" xfId="0" applyNumberFormat="1" applyFont="1" applyFill="1" applyBorder="1" applyAlignment="1">
      <alignment horizontal="right"/>
    </xf>
    <xf numFmtId="14" fontId="18" fillId="0" borderId="4" xfId="0" applyNumberFormat="1" applyFont="1" applyFill="1" applyBorder="1" applyAlignment="1">
      <alignment horizontal="left"/>
    </xf>
    <xf numFmtId="1" fontId="18" fillId="0" borderId="4" xfId="0" applyNumberFormat="1" applyFont="1" applyFill="1" applyBorder="1" applyAlignment="1">
      <alignment horizontal="right"/>
    </xf>
    <xf numFmtId="4" fontId="18" fillId="0" borderId="4" xfId="7" applyNumberFormat="1" applyFont="1" applyFill="1" applyBorder="1" applyAlignment="1">
      <alignment wrapText="1"/>
    </xf>
    <xf numFmtId="0" fontId="0" fillId="0"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Font="1" applyFill="1" applyBorder="1"/>
    <xf numFmtId="0" fontId="0" fillId="0" borderId="0" xfId="0" applyFont="1" applyFill="1" applyBorder="1" applyAlignment="1">
      <alignment wrapText="1"/>
    </xf>
    <xf numFmtId="14" fontId="0" fillId="0" borderId="0" xfId="0" applyNumberFormat="1" applyFont="1" applyFill="1" applyBorder="1"/>
    <xf numFmtId="0" fontId="0" fillId="0" borderId="0" xfId="0" applyFill="1" applyBorder="1"/>
    <xf numFmtId="14" fontId="0" fillId="0" borderId="0" xfId="0" quotePrefix="1" applyNumberFormat="1" applyAlignment="1">
      <alignment horizontal="right" vertical="center"/>
    </xf>
    <xf numFmtId="0" fontId="1" fillId="3" borderId="47" xfId="0" applyFont="1" applyFill="1" applyBorder="1" applyAlignment="1">
      <alignment horizontal="left" vertical="center" wrapText="1"/>
    </xf>
    <xf numFmtId="0" fontId="1" fillId="3" borderId="47" xfId="0" applyFont="1" applyFill="1" applyBorder="1" applyAlignment="1">
      <alignment horizontal="center" vertical="center" wrapText="1"/>
    </xf>
    <xf numFmtId="0" fontId="1" fillId="3" borderId="47" xfId="0" applyFont="1" applyFill="1" applyBorder="1" applyAlignment="1">
      <alignment wrapText="1"/>
    </xf>
    <xf numFmtId="0" fontId="1" fillId="3" borderId="4" xfId="0" applyFont="1" applyFill="1" applyBorder="1" applyAlignment="1">
      <alignment wrapText="1"/>
    </xf>
    <xf numFmtId="0" fontId="1" fillId="0" borderId="0" xfId="0" applyFont="1" applyFill="1" applyBorder="1" applyAlignment="1">
      <alignment wrapText="1"/>
    </xf>
    <xf numFmtId="0" fontId="0" fillId="0" borderId="47" xfId="0" applyFont="1" applyBorder="1" applyAlignment="1">
      <alignment horizontal="center" vertical="center" wrapText="1"/>
    </xf>
    <xf numFmtId="0" fontId="0" fillId="0" borderId="4" xfId="0" applyFont="1" applyBorder="1" applyAlignment="1">
      <alignment horizontal="center" vertical="center" wrapText="1"/>
    </xf>
    <xf numFmtId="0" fontId="1" fillId="3" borderId="47" xfId="0" applyFont="1" applyFill="1" applyBorder="1"/>
    <xf numFmtId="0" fontId="1" fillId="3" borderId="48" xfId="0" applyFont="1" applyFill="1" applyBorder="1"/>
    <xf numFmtId="15" fontId="0" fillId="0" borderId="4" xfId="0" applyNumberFormat="1" applyFont="1" applyBorder="1"/>
    <xf numFmtId="0" fontId="0" fillId="0" borderId="0" xfId="0" applyAlignment="1">
      <alignment horizontal="right" vertical="center"/>
    </xf>
    <xf numFmtId="167" fontId="0" fillId="0" borderId="0" xfId="0" applyNumberFormat="1" applyAlignment="1">
      <alignment horizontal="right" vertical="center"/>
    </xf>
    <xf numFmtId="0" fontId="0" fillId="0" borderId="49" xfId="0" applyBorder="1"/>
    <xf numFmtId="0" fontId="0" fillId="0" borderId="50" xfId="0" applyBorder="1"/>
    <xf numFmtId="0" fontId="9" fillId="0" borderId="53" xfId="0" applyFont="1" applyFill="1" applyBorder="1" applyAlignment="1">
      <alignment horizontal="center" vertical="center"/>
    </xf>
    <xf numFmtId="0" fontId="0" fillId="0" borderId="52" xfId="0" applyBorder="1"/>
    <xf numFmtId="0" fontId="0" fillId="0" borderId="55" xfId="0" applyBorder="1"/>
    <xf numFmtId="0" fontId="0" fillId="0" borderId="57" xfId="0" applyBorder="1"/>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49" xfId="0" applyFont="1" applyFill="1" applyBorder="1" applyAlignment="1">
      <alignment horizontal="left" vertical="center"/>
    </xf>
    <xf numFmtId="0" fontId="18" fillId="0" borderId="4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45"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2" xfId="0" applyFont="1" applyFill="1" applyBorder="1" applyAlignment="1">
      <alignment horizontal="left" vertical="center"/>
    </xf>
    <xf numFmtId="0" fontId="0" fillId="0" borderId="53" xfId="0" applyBorder="1"/>
    <xf numFmtId="0" fontId="0" fillId="0" borderId="54" xfId="0" applyBorder="1"/>
    <xf numFmtId="167" fontId="0" fillId="0" borderId="0" xfId="0" applyNumberFormat="1" applyAlignment="1">
      <alignment horizontal="right"/>
    </xf>
    <xf numFmtId="166" fontId="11" fillId="0" borderId="0" xfId="3" applyNumberFormat="1" applyFont="1" applyAlignment="1">
      <alignment horizontal="left" vertical="top" wrapText="1"/>
    </xf>
    <xf numFmtId="0" fontId="5" fillId="0" borderId="0" xfId="0" applyFont="1" applyAlignment="1">
      <alignment horizontal="left" wrapText="1"/>
    </xf>
    <xf numFmtId="0" fontId="0" fillId="0" borderId="0" xfId="0" applyAlignment="1">
      <alignment horizontal="left" wrapText="1"/>
    </xf>
    <xf numFmtId="0" fontId="8" fillId="0" borderId="4" xfId="0" applyFont="1" applyBorder="1" applyAlignment="1">
      <alignment horizontal="center" vertical="center"/>
    </xf>
    <xf numFmtId="2" fontId="0" fillId="0" borderId="0" xfId="0" applyNumberFormat="1"/>
    <xf numFmtId="49" fontId="0" fillId="0" borderId="0" xfId="0" applyNumberFormat="1"/>
    <xf numFmtId="167" fontId="0" fillId="0" borderId="0" xfId="0" applyNumberFormat="1" applyAlignment="1">
      <alignment horizontal="left"/>
    </xf>
    <xf numFmtId="0" fontId="8" fillId="0" borderId="4" xfId="0" applyFont="1" applyBorder="1" applyAlignment="1">
      <alignment horizontal="center" vertical="center"/>
    </xf>
    <xf numFmtId="0" fontId="8" fillId="0" borderId="0" xfId="0" applyFont="1" applyAlignment="1">
      <alignment wrapText="1"/>
    </xf>
    <xf numFmtId="0" fontId="18" fillId="0" borderId="4" xfId="0" applyFont="1" applyFill="1" applyBorder="1" applyAlignment="1">
      <alignment horizontal="left" wrapText="1"/>
    </xf>
    <xf numFmtId="0" fontId="9" fillId="0" borderId="0" xfId="0" applyFont="1" applyFill="1" applyBorder="1" applyAlignment="1">
      <alignment wrapText="1"/>
    </xf>
    <xf numFmtId="0" fontId="18" fillId="0" borderId="0" xfId="0" applyFont="1" applyFill="1" applyBorder="1" applyAlignment="1">
      <alignment wrapText="1"/>
    </xf>
    <xf numFmtId="0" fontId="9" fillId="0" borderId="47" xfId="0" applyFont="1" applyFill="1" applyBorder="1" applyAlignment="1">
      <alignment horizontal="center" vertical="center" wrapText="1"/>
    </xf>
    <xf numFmtId="0" fontId="18" fillId="0" borderId="47" xfId="0" applyFont="1" applyFill="1" applyBorder="1" applyAlignment="1">
      <alignment horizontal="left" vertical="center" wrapText="1"/>
    </xf>
    <xf numFmtId="0" fontId="18" fillId="0" borderId="56" xfId="0" applyFont="1" applyFill="1" applyBorder="1" applyAlignment="1">
      <alignment horizontal="left" vertical="center" wrapText="1"/>
    </xf>
    <xf numFmtId="0" fontId="18" fillId="0" borderId="5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3" fillId="0" borderId="0" xfId="5" applyFont="1" applyFill="1" applyBorder="1" applyAlignment="1">
      <alignment wrapText="1"/>
    </xf>
    <xf numFmtId="0" fontId="20" fillId="0" borderId="0" xfId="5" applyFont="1" applyFill="1" applyBorder="1" applyAlignment="1">
      <alignment wrapText="1"/>
    </xf>
    <xf numFmtId="0" fontId="9" fillId="0" borderId="9"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0" fillId="0" borderId="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165" fontId="0" fillId="0" borderId="0" xfId="0" applyNumberFormat="1"/>
    <xf numFmtId="0" fontId="0" fillId="10" borderId="46" xfId="0" applyFill="1" applyBorder="1" applyAlignment="1">
      <alignment horizontal="right"/>
    </xf>
    <xf numFmtId="0" fontId="0" fillId="10" borderId="42" xfId="0" applyFill="1" applyBorder="1" applyAlignment="1">
      <alignment horizontal="right"/>
    </xf>
    <xf numFmtId="165" fontId="0" fillId="0" borderId="58" xfId="0" applyNumberFormat="1" applyFill="1" applyBorder="1" applyAlignment="1">
      <alignment horizontal="right" vertical="center"/>
    </xf>
    <xf numFmtId="165" fontId="0" fillId="0" borderId="44" xfId="0" applyNumberFormat="1" applyFill="1" applyBorder="1" applyAlignment="1">
      <alignment horizontal="right" vertical="center"/>
    </xf>
    <xf numFmtId="165" fontId="0" fillId="0" borderId="44" xfId="0" applyNumberFormat="1" applyBorder="1" applyAlignment="1">
      <alignment horizontal="right" vertical="center"/>
    </xf>
    <xf numFmtId="165" fontId="0" fillId="0" borderId="45" xfId="0" applyNumberFormat="1" applyFill="1" applyBorder="1" applyAlignment="1">
      <alignment horizontal="right" vertical="center"/>
    </xf>
    <xf numFmtId="165" fontId="0" fillId="0" borderId="48" xfId="0" applyNumberFormat="1" applyFill="1" applyBorder="1" applyAlignment="1">
      <alignment horizontal="right" vertical="center"/>
    </xf>
    <xf numFmtId="3" fontId="0" fillId="0" borderId="44" xfId="0" applyNumberFormat="1" applyBorder="1" applyAlignment="1">
      <alignment horizontal="right" vertical="center"/>
    </xf>
    <xf numFmtId="0" fontId="0" fillId="0" borderId="0" xfId="0" applyAlignment="1">
      <alignment horizontal="center"/>
    </xf>
    <xf numFmtId="165" fontId="0" fillId="0" borderId="4" xfId="2" applyNumberFormat="1" applyFont="1" applyBorder="1" applyAlignment="1">
      <alignment horizontal="center"/>
    </xf>
    <xf numFmtId="0" fontId="0" fillId="2" borderId="0" xfId="0" applyFont="1" applyFill="1" applyBorder="1" applyAlignment="1">
      <alignment horizontal="center"/>
    </xf>
    <xf numFmtId="0" fontId="0" fillId="2" borderId="0" xfId="0" applyFont="1" applyFill="1" applyBorder="1" applyAlignment="1">
      <alignment horizontal="center" wrapText="1"/>
    </xf>
    <xf numFmtId="0" fontId="8" fillId="0" borderId="2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6" fillId="0" borderId="0" xfId="0" applyFont="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22" fillId="0" borderId="0" xfId="0" applyFont="1" applyAlignment="1">
      <alignment horizontal="center" wrapText="1"/>
    </xf>
    <xf numFmtId="0" fontId="17" fillId="0" borderId="20" xfId="0" applyFont="1" applyBorder="1" applyAlignment="1">
      <alignment horizontal="center" vertical="center"/>
    </xf>
    <xf numFmtId="0" fontId="17" fillId="0" borderId="13" xfId="0" applyFont="1" applyBorder="1" applyAlignment="1">
      <alignment horizontal="center" vertical="center"/>
    </xf>
    <xf numFmtId="0" fontId="17" fillId="0" borderId="21" xfId="0" applyFont="1" applyBorder="1" applyAlignment="1">
      <alignment horizontal="center" vertical="center"/>
    </xf>
    <xf numFmtId="0" fontId="17" fillId="0" borderId="5" xfId="0" applyFont="1" applyFill="1" applyBorder="1" applyAlignment="1">
      <alignment horizontal="center"/>
    </xf>
    <xf numFmtId="0" fontId="17" fillId="0" borderId="6" xfId="0" applyFont="1" applyFill="1" applyBorder="1" applyAlignment="1">
      <alignment horizontal="center"/>
    </xf>
    <xf numFmtId="0" fontId="17" fillId="0" borderId="7" xfId="0" applyFont="1" applyFill="1" applyBorder="1" applyAlignment="1">
      <alignment horizontal="center"/>
    </xf>
    <xf numFmtId="0" fontId="13" fillId="6" borderId="0" xfId="0" applyFont="1" applyFill="1" applyAlignment="1">
      <alignment horizontal="center" vertical="center"/>
    </xf>
    <xf numFmtId="166" fontId="11" fillId="0" borderId="0" xfId="3" applyNumberFormat="1" applyFont="1" applyAlignment="1">
      <alignment horizontal="left" vertical="center" wrapText="1"/>
    </xf>
    <xf numFmtId="0" fontId="5" fillId="0" borderId="0" xfId="0" applyFont="1" applyAlignment="1">
      <alignment horizontal="left" wrapText="1"/>
    </xf>
    <xf numFmtId="0" fontId="5" fillId="0" borderId="0" xfId="0" applyFont="1" applyFill="1" applyBorder="1" applyAlignment="1">
      <alignment horizontal="left" wrapText="1"/>
    </xf>
    <xf numFmtId="0" fontId="9" fillId="0" borderId="4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0" fillId="0" borderId="0" xfId="0" applyAlignment="1">
      <alignment horizontal="left"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4" fillId="0" borderId="0" xfId="0" applyFont="1" applyAlignment="1">
      <alignment horizontal="left" wrapText="1"/>
    </xf>
    <xf numFmtId="166" fontId="11" fillId="0" borderId="4" xfId="3"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wrapText="1"/>
    </xf>
    <xf numFmtId="0" fontId="8" fillId="9" borderId="30" xfId="0" applyFont="1" applyFill="1" applyBorder="1" applyAlignment="1">
      <alignment horizontal="center"/>
    </xf>
    <xf numFmtId="0" fontId="8" fillId="9" borderId="31" xfId="0" applyFont="1" applyFill="1" applyBorder="1" applyAlignment="1">
      <alignment horizontal="center"/>
    </xf>
    <xf numFmtId="0" fontId="8" fillId="9" borderId="32" xfId="0" applyFont="1" applyFill="1" applyBorder="1" applyAlignment="1">
      <alignment horizontal="center"/>
    </xf>
    <xf numFmtId="0" fontId="8" fillId="9" borderId="25"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7" xfId="0" applyFont="1" applyFill="1" applyBorder="1" applyAlignment="1">
      <alignment horizontal="center" vertical="center"/>
    </xf>
    <xf numFmtId="0" fontId="0" fillId="0" borderId="4" xfId="0" applyFont="1" applyBorder="1"/>
    <xf numFmtId="0" fontId="0" fillId="0" borderId="4" xfId="0" applyFont="1" applyBorder="1" applyAlignment="1">
      <alignment horizontal="center"/>
    </xf>
    <xf numFmtId="0" fontId="0" fillId="0" borderId="4" xfId="0" applyFont="1" applyBorder="1" applyAlignment="1">
      <alignment wrapText="1"/>
    </xf>
    <xf numFmtId="0" fontId="0" fillId="0" borderId="4" xfId="0" applyFont="1" applyBorder="1" applyAlignment="1">
      <alignment horizontal="center" wrapText="1"/>
    </xf>
    <xf numFmtId="15" fontId="0" fillId="0" borderId="4" xfId="0" applyNumberFormat="1" applyFont="1" applyBorder="1" applyAlignment="1">
      <alignment wrapText="1"/>
    </xf>
  </cellXfs>
  <cellStyles count="8">
    <cellStyle name="Comma" xfId="2" builtinId="3"/>
    <cellStyle name="Hyperlink" xfId="1" builtinId="8"/>
    <cellStyle name="Normal" xfId="0" builtinId="0"/>
    <cellStyle name="Normal 12" xfId="4"/>
    <cellStyle name="Normal_Cancelled" xfId="5"/>
    <cellStyle name="Normal_IA Table" xfId="7"/>
    <cellStyle name="Normal_Sheet1" xfId="6"/>
    <cellStyle name="Percent" xfId="3" builtinId="5"/>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election activeCell="I37" sqref="I37"/>
    </sheetView>
  </sheetViews>
  <sheetFormatPr defaultRowHeight="15" x14ac:dyDescent="0.25"/>
  <cols>
    <col min="1" max="1" width="15.5703125" customWidth="1"/>
    <col min="2" max="2" width="50.140625" bestFit="1" customWidth="1"/>
    <col min="3" max="3" width="16.28515625" bestFit="1" customWidth="1"/>
    <col min="4" max="4" width="25.85546875" style="26" bestFit="1" customWidth="1"/>
  </cols>
  <sheetData>
    <row r="1" spans="1:4" ht="30" x14ac:dyDescent="0.25">
      <c r="A1" s="4" t="s">
        <v>20</v>
      </c>
      <c r="B1" s="5" t="s">
        <v>21</v>
      </c>
      <c r="C1" s="5" t="s">
        <v>24</v>
      </c>
      <c r="D1" s="27" t="s">
        <v>61</v>
      </c>
    </row>
    <row r="2" spans="1:4" x14ac:dyDescent="0.25">
      <c r="A2" s="229" t="s">
        <v>0</v>
      </c>
      <c r="B2" s="229"/>
      <c r="C2" s="229"/>
      <c r="D2" s="229"/>
    </row>
    <row r="3" spans="1:4" x14ac:dyDescent="0.25">
      <c r="A3" s="7" t="s">
        <v>1</v>
      </c>
      <c r="B3" s="31" t="s">
        <v>2</v>
      </c>
      <c r="C3" t="s">
        <v>68</v>
      </c>
      <c r="D3" s="26">
        <f>IF('Start Cases'!B1= "","N/A",'Start Cases'!B1)</f>
        <v>43179</v>
      </c>
    </row>
    <row r="4" spans="1:4" x14ac:dyDescent="0.25">
      <c r="A4" s="7" t="s">
        <v>36</v>
      </c>
      <c r="B4" s="32" t="s">
        <v>26</v>
      </c>
      <c r="C4" t="str">
        <f>'Temp. for Dynamic Ratings'!B2</f>
        <v>Final</v>
      </c>
      <c r="D4" s="26">
        <f>IF('Temp. for Dynamic Ratings'!B1 ="","N/A",'Temp. for Dynamic Ratings'!B1)</f>
        <v>43179</v>
      </c>
    </row>
    <row r="5" spans="1:4" x14ac:dyDescent="0.25">
      <c r="A5" s="8" t="s">
        <v>3</v>
      </c>
      <c r="B5" s="33" t="s">
        <v>4</v>
      </c>
      <c r="C5" t="str">
        <f>'RPG Projects Backed out'!B2</f>
        <v>Final</v>
      </c>
      <c r="D5" s="26">
        <f>IF('RPG Projects Backed out'!B1 ="","N/A",'RPG Projects Backed out'!B1)</f>
        <v>43179</v>
      </c>
    </row>
    <row r="6" spans="1:4" x14ac:dyDescent="0.25">
      <c r="A6" s="98" t="s">
        <v>3</v>
      </c>
      <c r="B6" s="32" t="s">
        <v>105</v>
      </c>
      <c r="C6" s="40" t="str">
        <f>'Recently approved RPG project'!B2</f>
        <v>Final</v>
      </c>
      <c r="D6" s="26">
        <f>'Recently approved RPG project'!B1</f>
        <v>43179</v>
      </c>
    </row>
    <row r="7" spans="1:4" x14ac:dyDescent="0.25">
      <c r="A7" s="8" t="s">
        <v>3</v>
      </c>
      <c r="B7" s="33" t="s">
        <v>5</v>
      </c>
      <c r="C7" t="str">
        <f>'Model updates &amp; corrections'!B2</f>
        <v>In Progress</v>
      </c>
      <c r="D7" s="26">
        <f>'Model updates &amp; corrections'!B1</f>
        <v>43179</v>
      </c>
    </row>
    <row r="8" spans="1:4" x14ac:dyDescent="0.25">
      <c r="A8" s="7" t="s">
        <v>6</v>
      </c>
      <c r="B8" s="31" t="s">
        <v>7</v>
      </c>
      <c r="C8" t="str">
        <f>'Transmission &amp; Gen Outages'!B2</f>
        <v>Final</v>
      </c>
      <c r="D8" s="26">
        <f>IF('Transmission &amp; Gen Outages'!B1= "","N/A",'Transmission &amp; Gen Outages'!B1)</f>
        <v>43179</v>
      </c>
    </row>
    <row r="9" spans="1:4" s="40" customFormat="1" x14ac:dyDescent="0.25">
      <c r="A9" s="41"/>
      <c r="B9" s="105" t="s">
        <v>94</v>
      </c>
      <c r="C9" s="40" t="str">
        <f>CMP!B2</f>
        <v>Not Started</v>
      </c>
      <c r="D9" s="26" t="str">
        <f>IF(CMP!B1= "","N/A",CMP!B1)</f>
        <v>N/A</v>
      </c>
    </row>
    <row r="10" spans="1:4" x14ac:dyDescent="0.25">
      <c r="A10" s="230" t="s">
        <v>8</v>
      </c>
      <c r="B10" s="230"/>
      <c r="C10" s="230"/>
      <c r="D10" s="230"/>
    </row>
    <row r="11" spans="1:4" x14ac:dyDescent="0.25">
      <c r="A11" s="7" t="s">
        <v>9</v>
      </c>
      <c r="B11" s="31" t="s">
        <v>76</v>
      </c>
      <c r="C11" t="str">
        <f>'Gen add, ret. and mothball'!B2</f>
        <v>Updated</v>
      </c>
      <c r="D11" s="26">
        <f>'Gen add, ret. and mothball'!B1</f>
        <v>43179</v>
      </c>
    </row>
    <row r="12" spans="1:4" x14ac:dyDescent="0.25">
      <c r="A12" s="8" t="s">
        <v>10</v>
      </c>
      <c r="B12" s="33" t="s">
        <v>75</v>
      </c>
      <c r="C12" t="s">
        <v>68</v>
      </c>
      <c r="D12" s="26">
        <f>IF('Renewable Generation Dispatch'!B1= "","N/A",'Renewable Generation Dispatch'!B1)</f>
        <v>43179</v>
      </c>
    </row>
    <row r="13" spans="1:4" x14ac:dyDescent="0.25">
      <c r="A13" s="7" t="s">
        <v>11</v>
      </c>
      <c r="B13" s="32" t="s">
        <v>92</v>
      </c>
      <c r="C13" t="str">
        <f>'Switchable Generation'!B2</f>
        <v>Updated</v>
      </c>
      <c r="D13" s="190" t="str">
        <f>IF('Switchable Generation'!B1= "","N/A",'Switchable Generation'!B1)</f>
        <v>Tuesday, March 20, 2018</v>
      </c>
    </row>
    <row r="14" spans="1:4" x14ac:dyDescent="0.25">
      <c r="A14" s="8" t="s">
        <v>12</v>
      </c>
      <c r="B14" s="33" t="s">
        <v>74</v>
      </c>
      <c r="C14" t="s">
        <v>68</v>
      </c>
      <c r="D14" s="26">
        <f>IF('DC Tie modeling &amp; dispatch'!B1= "","N/A",'DC Tie modeling &amp; dispatch'!B1)</f>
        <v>43179</v>
      </c>
    </row>
    <row r="15" spans="1:4" x14ac:dyDescent="0.25">
      <c r="A15" s="7" t="s">
        <v>13</v>
      </c>
      <c r="B15" s="31" t="s">
        <v>14</v>
      </c>
      <c r="C15" t="s">
        <v>68</v>
      </c>
      <c r="D15" s="26">
        <f>IF('Reserve Requirement'!B1= "","N/A",'Reserve Requirement'!B1)</f>
        <v>43179</v>
      </c>
    </row>
    <row r="16" spans="1:4" x14ac:dyDescent="0.25">
      <c r="A16" s="8" t="s">
        <v>15</v>
      </c>
      <c r="B16" s="33" t="s">
        <v>16</v>
      </c>
      <c r="C16" t="str">
        <f>'Fuel Price Assumptions'!B2</f>
        <v>Reviewed</v>
      </c>
      <c r="D16" s="26">
        <f>IF('Fuel Price Assumptions'!B1= "","N/A",'Fuel Price Assumptions'!B1)</f>
        <v>43173</v>
      </c>
    </row>
    <row r="17" spans="1:4" x14ac:dyDescent="0.25">
      <c r="A17" s="7" t="s">
        <v>15</v>
      </c>
      <c r="B17" s="31" t="s">
        <v>17</v>
      </c>
      <c r="C17" t="str">
        <f>'Emission Cost Assumptions'!B2</f>
        <v>Reviewed</v>
      </c>
      <c r="D17" s="26">
        <f>IF('Emission Cost Assumptions'!B1= "","N/A",'Emission Cost Assumptions'!B1)</f>
        <v>43173</v>
      </c>
    </row>
    <row r="18" spans="1:4" x14ac:dyDescent="0.25">
      <c r="A18" s="229" t="s">
        <v>19</v>
      </c>
      <c r="B18" s="229"/>
      <c r="C18" s="229"/>
      <c r="D18" s="229"/>
    </row>
    <row r="19" spans="1:4" ht="90" x14ac:dyDescent="0.25">
      <c r="A19" s="34">
        <v>3.3</v>
      </c>
      <c r="B19" s="6" t="s">
        <v>18</v>
      </c>
      <c r="C19" s="118" t="str">
        <f>'Reliability case-Load Forecast'!B2</f>
        <v>In Progress</v>
      </c>
      <c r="D19" s="119"/>
    </row>
    <row r="20" spans="1:4" ht="30" x14ac:dyDescent="0.25">
      <c r="A20" s="35">
        <v>3.3</v>
      </c>
      <c r="B20" s="2" t="s">
        <v>201</v>
      </c>
      <c r="C20" s="118" t="str">
        <f>'Economic Case-Load Forecast'!B2</f>
        <v>In progress</v>
      </c>
      <c r="D20" s="119"/>
    </row>
    <row r="21" spans="1:4" x14ac:dyDescent="0.25">
      <c r="A21" s="229" t="s">
        <v>143</v>
      </c>
      <c r="B21" s="229"/>
      <c r="C21" s="229"/>
      <c r="D21" s="229"/>
    </row>
    <row r="22" spans="1:4" x14ac:dyDescent="0.25">
      <c r="A22" s="96" t="s">
        <v>145</v>
      </c>
      <c r="B22" s="97" t="s">
        <v>144</v>
      </c>
      <c r="C22" s="30" t="str">
        <f>'Sensitivity Analysis'!B2</f>
        <v>Not started</v>
      </c>
      <c r="D22" s="26" t="str">
        <f>IF('Sensitivity Analysis'!B1 ="","N/A",'Sensitivity Analysis'!B1)</f>
        <v>N/A</v>
      </c>
    </row>
  </sheetData>
  <mergeCells count="4">
    <mergeCell ref="A2:D2"/>
    <mergeCell ref="A10:D10"/>
    <mergeCell ref="A18:D18"/>
    <mergeCell ref="A21:D21"/>
  </mergeCells>
  <hyperlinks>
    <hyperlink ref="A3" location="'Start Cases'!A1" display="3.1.1"/>
    <hyperlink ref="A5" location="'RPG Projects Backed out'!A1" display="3.1.2"/>
    <hyperlink ref="A6" location="'Recently approved RPG project'!A1" display="3.1.2"/>
    <hyperlink ref="A7" location="'Model updates &amp; corrections'!A1" display="3.1.2"/>
    <hyperlink ref="A7:B7" location="'Model updates &amp; corrections'!A1" display="3.1.2"/>
    <hyperlink ref="A6:B6" location="'Recently approved RPG project'!A1" display="3.1.2"/>
    <hyperlink ref="A5:B5" location="'RPG Projects Backed out'!A1" display="3.1.2"/>
    <hyperlink ref="A3:B3" location="'Start Cases'!A1" display="3.1.1"/>
    <hyperlink ref="A8:B8" location="'Transmission &amp; Gen Outages'!A1" display="3.1.3"/>
    <hyperlink ref="A11:B11" location="'Gen add, ret. and mothball'!A1" display="3.2.1"/>
    <hyperlink ref="A12:B12" location="'Renewable Generation Dispatch'!A1" display="3.2.2"/>
    <hyperlink ref="A13:B13" location="'Switchable Generation'!A1" display="3.2.3"/>
    <hyperlink ref="A14:B14" location="'DC Tie modeling &amp; dispatch'!A1" display="3.2.4"/>
    <hyperlink ref="A15:B15" location="'Reserve Requirement'!A1" display="3.2.5"/>
    <hyperlink ref="A16:B16" location="'Fuel Price Assumptions'!A1" display="3.2.6"/>
    <hyperlink ref="A17:B17" location="'Emission Cost Assumptions'!A1" display="3.2.6"/>
    <hyperlink ref="A19:B19" location="'Reliability case-Load Forecast'!A1" display="'Reliability case-Load Forecast'!A1"/>
    <hyperlink ref="A20:B20" location="'Economic Case-Load Forecast'!A1" display="'Economic Case-Load Forecast'!A1"/>
    <hyperlink ref="B4" location="'Temp. for Dynamic Ratings'!A1" display="Temperatures used in Dynamic Rating Calculation"/>
    <hyperlink ref="B13" location="'Switchable Generation'!A1" display="Switchable Generation "/>
    <hyperlink ref="A22:B22" location="'Sensitivity Analysis'!A1" display="5.2.2"/>
    <hyperlink ref="B6" location="'Recently approved RPG project'!A1" display="Recently approved RPG projects"/>
    <hyperlink ref="B9" location="CMP!A1" display="CMP modeled in RTP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28" workbookViewId="0">
      <selection activeCell="A34" sqref="A34:G35"/>
    </sheetView>
  </sheetViews>
  <sheetFormatPr defaultRowHeight="15" x14ac:dyDescent="0.25"/>
  <cols>
    <col min="1" max="1" width="23.140625" style="40" customWidth="1"/>
    <col min="2" max="2" width="23.7109375" style="40" bestFit="1" customWidth="1"/>
    <col min="3" max="8" width="9.140625" style="40"/>
    <col min="9" max="9" width="9.5703125" style="40" customWidth="1"/>
    <col min="10" max="16384" width="9.140625" style="40"/>
  </cols>
  <sheetData>
    <row r="1" spans="1:9" x14ac:dyDescent="0.25">
      <c r="A1" s="40" t="s">
        <v>22</v>
      </c>
      <c r="B1" s="197">
        <v>43179</v>
      </c>
      <c r="G1" s="3" t="s">
        <v>23</v>
      </c>
    </row>
    <row r="2" spans="1:9" x14ac:dyDescent="0.25">
      <c r="A2" s="40" t="s">
        <v>24</v>
      </c>
      <c r="B2" s="55" t="s">
        <v>68</v>
      </c>
    </row>
    <row r="4" spans="1:9" ht="18.75" x14ac:dyDescent="0.25">
      <c r="A4" s="248" t="s">
        <v>37</v>
      </c>
      <c r="B4" s="248"/>
      <c r="C4" s="248"/>
      <c r="D4" s="248"/>
      <c r="E4" s="248"/>
      <c r="F4" s="248"/>
      <c r="G4" s="248"/>
    </row>
    <row r="5" spans="1:9" x14ac:dyDescent="0.25">
      <c r="A5" s="250" t="s">
        <v>555</v>
      </c>
      <c r="B5" s="250"/>
      <c r="C5" s="250"/>
      <c r="D5" s="250"/>
      <c r="E5" s="250"/>
      <c r="F5" s="250"/>
      <c r="G5" s="250"/>
    </row>
    <row r="6" spans="1:9" x14ac:dyDescent="0.25">
      <c r="A6" s="250"/>
      <c r="B6" s="250"/>
      <c r="C6" s="250"/>
      <c r="D6" s="250"/>
      <c r="E6" s="250"/>
      <c r="F6" s="250"/>
      <c r="G6" s="250"/>
    </row>
    <row r="7" spans="1:9" x14ac:dyDescent="0.25">
      <c r="A7" s="192"/>
      <c r="B7" s="192"/>
      <c r="C7" s="192"/>
      <c r="D7" s="192"/>
      <c r="E7" s="192"/>
      <c r="F7" s="192"/>
      <c r="G7" s="192"/>
    </row>
    <row r="8" spans="1:9" x14ac:dyDescent="0.25">
      <c r="A8" s="15" t="s">
        <v>38</v>
      </c>
      <c r="B8" s="28">
        <v>0.75</v>
      </c>
      <c r="D8" s="16"/>
      <c r="E8" s="16"/>
      <c r="F8" s="16"/>
    </row>
    <row r="9" spans="1:9" ht="15" customHeight="1" x14ac:dyDescent="0.25">
      <c r="A9" s="249" t="s">
        <v>554</v>
      </c>
      <c r="B9" s="249"/>
      <c r="C9" s="249"/>
      <c r="D9" s="249"/>
      <c r="E9" s="249"/>
      <c r="F9" s="249"/>
      <c r="G9" s="249"/>
      <c r="H9" s="17"/>
      <c r="I9" s="17"/>
    </row>
    <row r="10" spans="1:9" x14ac:dyDescent="0.25">
      <c r="A10" s="249"/>
      <c r="B10" s="249"/>
      <c r="C10" s="249"/>
      <c r="D10" s="249"/>
      <c r="E10" s="249"/>
      <c r="F10" s="249"/>
      <c r="G10" s="249"/>
      <c r="H10" s="17"/>
      <c r="I10" s="17"/>
    </row>
    <row r="11" spans="1:9" x14ac:dyDescent="0.25">
      <c r="A11" s="191"/>
      <c r="B11" s="191"/>
      <c r="C11" s="191"/>
    </row>
    <row r="12" spans="1:9" ht="18.75" x14ac:dyDescent="0.25">
      <c r="A12" s="248" t="s">
        <v>39</v>
      </c>
      <c r="B12" s="248"/>
      <c r="C12" s="248"/>
      <c r="D12" s="248"/>
      <c r="E12" s="248"/>
      <c r="F12" s="248"/>
      <c r="G12" s="248"/>
    </row>
    <row r="13" spans="1:9" x14ac:dyDescent="0.25">
      <c r="A13" s="250" t="s">
        <v>553</v>
      </c>
      <c r="B13" s="250"/>
      <c r="C13" s="250"/>
      <c r="D13" s="250"/>
      <c r="E13" s="250"/>
      <c r="F13" s="250"/>
      <c r="G13" s="250"/>
    </row>
    <row r="14" spans="1:9" x14ac:dyDescent="0.25">
      <c r="A14" s="250"/>
      <c r="B14" s="250"/>
      <c r="C14" s="250"/>
      <c r="D14" s="250"/>
      <c r="E14" s="250"/>
      <c r="F14" s="250"/>
      <c r="G14" s="250"/>
    </row>
    <row r="16" spans="1:9" ht="15.75" thickBot="1" x14ac:dyDescent="0.3">
      <c r="A16" s="18" t="s">
        <v>43</v>
      </c>
    </row>
    <row r="17" spans="1:7" ht="15.75" thickBot="1" x14ac:dyDescent="0.3">
      <c r="A17" s="252" t="s">
        <v>40</v>
      </c>
      <c r="B17" s="253"/>
    </row>
    <row r="18" spans="1:7" ht="15" customHeight="1" x14ac:dyDescent="0.25">
      <c r="A18" s="106" t="s">
        <v>41</v>
      </c>
      <c r="B18" s="106" t="s">
        <v>42</v>
      </c>
      <c r="C18" s="191"/>
      <c r="D18" s="191"/>
      <c r="E18" s="191"/>
      <c r="F18" s="191"/>
      <c r="G18" s="191"/>
    </row>
    <row r="19" spans="1:7" x14ac:dyDescent="0.25">
      <c r="A19" s="20">
        <v>0.14000000000000001</v>
      </c>
      <c r="B19" s="20">
        <v>0.59</v>
      </c>
      <c r="C19" s="191"/>
      <c r="D19" s="191"/>
      <c r="E19" s="191"/>
      <c r="F19" s="191"/>
      <c r="G19" s="191"/>
    </row>
    <row r="20" spans="1:7" x14ac:dyDescent="0.25">
      <c r="D20" s="17"/>
      <c r="E20" s="17"/>
      <c r="F20" s="17"/>
    </row>
    <row r="21" spans="1:7" x14ac:dyDescent="0.25">
      <c r="A21" s="249" t="s">
        <v>552</v>
      </c>
      <c r="B21" s="249"/>
      <c r="C21" s="249"/>
      <c r="D21" s="249"/>
      <c r="E21" s="249"/>
      <c r="F21" s="249"/>
      <c r="G21" s="249"/>
    </row>
    <row r="22" spans="1:7" x14ac:dyDescent="0.25">
      <c r="A22" s="249"/>
      <c r="B22" s="249"/>
      <c r="C22" s="249"/>
      <c r="D22" s="249"/>
      <c r="E22" s="249"/>
      <c r="F22" s="249"/>
      <c r="G22" s="249"/>
    </row>
    <row r="23" spans="1:7" x14ac:dyDescent="0.25">
      <c r="A23" s="17"/>
      <c r="B23" s="17"/>
      <c r="C23" s="17"/>
    </row>
    <row r="24" spans="1:7" ht="15.75" thickBot="1" x14ac:dyDescent="0.3">
      <c r="A24" s="18" t="s">
        <v>44</v>
      </c>
    </row>
    <row r="25" spans="1:7" ht="45" customHeight="1" x14ac:dyDescent="0.25">
      <c r="A25" s="106" t="s">
        <v>45</v>
      </c>
      <c r="B25" s="106" t="s">
        <v>60</v>
      </c>
    </row>
    <row r="26" spans="1:7" x14ac:dyDescent="0.25">
      <c r="A26" s="22" t="s">
        <v>46</v>
      </c>
      <c r="B26" s="23">
        <v>4.36E-2</v>
      </c>
    </row>
    <row r="27" spans="1:7" x14ac:dyDescent="0.25">
      <c r="A27" s="22" t="s">
        <v>47</v>
      </c>
      <c r="B27" s="23">
        <v>5.57E-2</v>
      </c>
    </row>
    <row r="28" spans="1:7" x14ac:dyDescent="0.25">
      <c r="A28" s="22" t="s">
        <v>48</v>
      </c>
      <c r="B28" s="23">
        <v>7.4000000000000003E-3</v>
      </c>
    </row>
    <row r="29" spans="1:7" x14ac:dyDescent="0.25">
      <c r="A29" s="22" t="s">
        <v>49</v>
      </c>
      <c r="B29" s="23">
        <v>1.0999999999999999E-2</v>
      </c>
    </row>
    <row r="30" spans="1:7" x14ac:dyDescent="0.25">
      <c r="A30" s="22" t="s">
        <v>50</v>
      </c>
      <c r="B30" s="23">
        <v>0.1867</v>
      </c>
    </row>
    <row r="31" spans="1:7" x14ac:dyDescent="0.25">
      <c r="A31" s="22" t="s">
        <v>51</v>
      </c>
      <c r="B31" s="23">
        <v>2.3300000000000001E-2</v>
      </c>
    </row>
    <row r="32" spans="1:7" x14ac:dyDescent="0.25">
      <c r="A32" s="24"/>
      <c r="B32" s="12"/>
      <c r="C32" s="12"/>
    </row>
    <row r="33" spans="1:7" ht="18.75" x14ac:dyDescent="0.25">
      <c r="A33" s="248" t="s">
        <v>52</v>
      </c>
      <c r="B33" s="248"/>
      <c r="C33" s="248"/>
      <c r="D33" s="248"/>
      <c r="E33" s="248"/>
      <c r="F33" s="248"/>
      <c r="G33" s="248"/>
    </row>
    <row r="34" spans="1:7" x14ac:dyDescent="0.25">
      <c r="A34" s="251" t="s">
        <v>551</v>
      </c>
      <c r="B34" s="251"/>
      <c r="C34" s="251"/>
      <c r="D34" s="251"/>
      <c r="E34" s="251"/>
      <c r="F34" s="251"/>
      <c r="G34" s="251"/>
    </row>
    <row r="35" spans="1:7" x14ac:dyDescent="0.25">
      <c r="A35" s="251"/>
      <c r="B35" s="251"/>
      <c r="C35" s="251"/>
      <c r="D35" s="251"/>
      <c r="E35" s="251"/>
      <c r="F35" s="251"/>
      <c r="G35" s="251"/>
    </row>
    <row r="36" spans="1:7" x14ac:dyDescent="0.25">
      <c r="A36" s="196" t="s">
        <v>550</v>
      </c>
      <c r="B36" s="195">
        <v>18.649999999999999</v>
      </c>
    </row>
    <row r="37" spans="1:7" x14ac:dyDescent="0.25">
      <c r="A37" s="196" t="s">
        <v>549</v>
      </c>
      <c r="B37" s="195">
        <v>28.7</v>
      </c>
    </row>
    <row r="38" spans="1:7" x14ac:dyDescent="0.25">
      <c r="A38" s="196" t="s">
        <v>548</v>
      </c>
      <c r="B38" s="195">
        <v>8</v>
      </c>
    </row>
    <row r="39" spans="1:7" x14ac:dyDescent="0.25">
      <c r="A39" s="196" t="s">
        <v>547</v>
      </c>
      <c r="B39" s="195">
        <v>8.5016943785879349</v>
      </c>
    </row>
    <row r="40" spans="1:7" x14ac:dyDescent="0.25">
      <c r="A40" s="196" t="s">
        <v>546</v>
      </c>
      <c r="B40" s="195">
        <v>16</v>
      </c>
    </row>
    <row r="41" spans="1:7" x14ac:dyDescent="0.25">
      <c r="A41" s="196" t="s">
        <v>545</v>
      </c>
      <c r="B41" s="195">
        <v>16</v>
      </c>
    </row>
    <row r="42" spans="1:7" x14ac:dyDescent="0.25">
      <c r="A42" s="196" t="s">
        <v>544</v>
      </c>
      <c r="B42" s="195">
        <v>17</v>
      </c>
    </row>
    <row r="43" spans="1:7" x14ac:dyDescent="0.25">
      <c r="A43" s="196" t="s">
        <v>543</v>
      </c>
      <c r="B43" s="195">
        <v>0</v>
      </c>
    </row>
    <row r="44" spans="1:7" x14ac:dyDescent="0.25">
      <c r="A44" s="196" t="s">
        <v>542</v>
      </c>
      <c r="B44" s="195">
        <v>0</v>
      </c>
    </row>
    <row r="45" spans="1:7" x14ac:dyDescent="0.25">
      <c r="A45" s="196" t="s">
        <v>541</v>
      </c>
      <c r="B45" s="195">
        <v>40</v>
      </c>
    </row>
    <row r="46" spans="1:7" x14ac:dyDescent="0.25">
      <c r="A46" s="196" t="s">
        <v>540</v>
      </c>
      <c r="B46" s="195">
        <v>40</v>
      </c>
    </row>
    <row r="47" spans="1:7" x14ac:dyDescent="0.25">
      <c r="A47" s="196" t="s">
        <v>539</v>
      </c>
      <c r="B47" s="195">
        <v>0</v>
      </c>
    </row>
    <row r="48" spans="1:7" x14ac:dyDescent="0.25">
      <c r="A48" s="196" t="s">
        <v>538</v>
      </c>
      <c r="B48" s="195">
        <v>0</v>
      </c>
    </row>
    <row r="49" spans="1:7" x14ac:dyDescent="0.25">
      <c r="A49" s="196" t="s">
        <v>537</v>
      </c>
      <c r="B49" s="195">
        <v>0</v>
      </c>
    </row>
    <row r="50" spans="1:7" x14ac:dyDescent="0.25">
      <c r="A50" s="196" t="s">
        <v>536</v>
      </c>
      <c r="B50" s="195">
        <v>7.55</v>
      </c>
    </row>
    <row r="51" spans="1:7" x14ac:dyDescent="0.25">
      <c r="A51" s="196" t="s">
        <v>535</v>
      </c>
      <c r="B51" s="195">
        <v>8.3187499960263569</v>
      </c>
    </row>
    <row r="52" spans="1:7" x14ac:dyDescent="0.25">
      <c r="A52" s="196" t="s">
        <v>534</v>
      </c>
      <c r="B52" s="195">
        <v>8.65</v>
      </c>
    </row>
    <row r="53" spans="1:7" x14ac:dyDescent="0.25">
      <c r="A53" s="196" t="s">
        <v>533</v>
      </c>
      <c r="B53" s="195">
        <v>13.369999885559089</v>
      </c>
    </row>
    <row r="54" spans="1:7" x14ac:dyDescent="0.25">
      <c r="A54" s="196" t="s">
        <v>532</v>
      </c>
      <c r="B54" s="195">
        <v>19.745499706268291</v>
      </c>
    </row>
    <row r="55" spans="1:7" x14ac:dyDescent="0.25">
      <c r="A55" s="196" t="s">
        <v>531</v>
      </c>
      <c r="B55" s="195">
        <v>19.304332669576009</v>
      </c>
    </row>
    <row r="56" spans="1:7" x14ac:dyDescent="0.25">
      <c r="A56" s="196" t="s">
        <v>530</v>
      </c>
      <c r="B56" s="195">
        <v>35.566665649414062</v>
      </c>
    </row>
    <row r="57" spans="1:7" x14ac:dyDescent="0.25">
      <c r="A57" s="196" t="s">
        <v>529</v>
      </c>
      <c r="B57" s="195">
        <v>35.815789768430918</v>
      </c>
    </row>
    <row r="58" spans="1:7" x14ac:dyDescent="0.25">
      <c r="A58" s="196" t="s">
        <v>528</v>
      </c>
      <c r="B58" s="195">
        <v>28.755554993947346</v>
      </c>
    </row>
    <row r="59" spans="1:7" x14ac:dyDescent="0.25">
      <c r="A59" s="196" t="s">
        <v>527</v>
      </c>
      <c r="B59" s="195">
        <v>28.779999415079754</v>
      </c>
    </row>
    <row r="60" spans="1:7" x14ac:dyDescent="0.25">
      <c r="A60" s="196" t="s">
        <v>526</v>
      </c>
      <c r="B60" s="195">
        <v>29</v>
      </c>
    </row>
    <row r="61" spans="1:7" x14ac:dyDescent="0.25">
      <c r="A61" s="196" t="s">
        <v>525</v>
      </c>
      <c r="B61" s="195">
        <v>19.896666399637851</v>
      </c>
    </row>
    <row r="62" spans="1:7" x14ac:dyDescent="0.25">
      <c r="A62" s="196" t="s">
        <v>524</v>
      </c>
      <c r="B62" s="195">
        <v>13.021666399637839</v>
      </c>
    </row>
    <row r="64" spans="1:7" ht="18.75" x14ac:dyDescent="0.25">
      <c r="A64" s="248" t="s">
        <v>77</v>
      </c>
      <c r="B64" s="248"/>
      <c r="C64" s="248"/>
      <c r="D64" s="248"/>
      <c r="E64" s="248"/>
      <c r="F64" s="248"/>
      <c r="G64" s="248"/>
    </row>
    <row r="65" spans="1:2" x14ac:dyDescent="0.25">
      <c r="A65" s="19" t="s">
        <v>78</v>
      </c>
      <c r="B65" s="19" t="s">
        <v>79</v>
      </c>
    </row>
    <row r="66" spans="1:2" x14ac:dyDescent="0.25">
      <c r="A66" s="20">
        <v>0.52329999999999999</v>
      </c>
      <c r="B66" s="20">
        <v>0.25090000000000001</v>
      </c>
    </row>
  </sheetData>
  <mergeCells count="10">
    <mergeCell ref="A64:G64"/>
    <mergeCell ref="A33:G33"/>
    <mergeCell ref="A9:G10"/>
    <mergeCell ref="A5:G6"/>
    <mergeCell ref="A4:G4"/>
    <mergeCell ref="A12:G12"/>
    <mergeCell ref="A13:G14"/>
    <mergeCell ref="A21:G22"/>
    <mergeCell ref="A34:G35"/>
    <mergeCell ref="A17:B17"/>
  </mergeCells>
  <hyperlinks>
    <hyperlink ref="G1" location="Index!A1" display="Back"/>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G1" sqref="G1"/>
    </sheetView>
  </sheetViews>
  <sheetFormatPr defaultRowHeight="15" x14ac:dyDescent="0.25"/>
  <cols>
    <col min="1" max="1" width="49.140625" bestFit="1" customWidth="1"/>
    <col min="2" max="2" width="27.140625" bestFit="1" customWidth="1"/>
    <col min="3" max="3" width="14.28515625" customWidth="1"/>
  </cols>
  <sheetData>
    <row r="1" spans="1:16" x14ac:dyDescent="0.25">
      <c r="A1" t="s">
        <v>22</v>
      </c>
      <c r="B1" s="197" t="s">
        <v>562</v>
      </c>
      <c r="G1" s="3" t="s">
        <v>23</v>
      </c>
    </row>
    <row r="2" spans="1:16" x14ac:dyDescent="0.25">
      <c r="A2" t="s">
        <v>24</v>
      </c>
      <c r="B2" t="s">
        <v>172</v>
      </c>
    </row>
    <row r="3" spans="1:16" ht="15.75" thickBot="1" x14ac:dyDescent="0.3">
      <c r="A3" t="s">
        <v>59</v>
      </c>
    </row>
    <row r="4" spans="1:16" ht="30" x14ac:dyDescent="0.25">
      <c r="A4" s="109" t="s">
        <v>53</v>
      </c>
      <c r="B4" s="108" t="s">
        <v>54</v>
      </c>
      <c r="C4" s="106" t="s">
        <v>55</v>
      </c>
      <c r="D4" s="106" t="s">
        <v>56</v>
      </c>
      <c r="E4" s="106" t="s">
        <v>57</v>
      </c>
      <c r="F4" s="106" t="s">
        <v>58</v>
      </c>
      <c r="G4" s="106">
        <v>2018</v>
      </c>
      <c r="H4" s="106">
        <v>2019</v>
      </c>
      <c r="I4" s="106">
        <v>2020</v>
      </c>
      <c r="J4" s="106">
        <v>2021</v>
      </c>
      <c r="K4" s="106">
        <v>2022</v>
      </c>
      <c r="L4" s="106">
        <v>2023</v>
      </c>
      <c r="M4" s="106">
        <v>2024</v>
      </c>
      <c r="N4" s="106">
        <v>2025</v>
      </c>
      <c r="O4" s="106">
        <v>2026</v>
      </c>
      <c r="P4" s="211">
        <v>2027</v>
      </c>
    </row>
    <row r="5" spans="1:16" x14ac:dyDescent="0.25">
      <c r="A5" s="120" t="s">
        <v>154</v>
      </c>
      <c r="B5" s="121" t="s">
        <v>174</v>
      </c>
      <c r="C5" s="212" t="s">
        <v>155</v>
      </c>
      <c r="D5" s="212" t="s">
        <v>156</v>
      </c>
      <c r="E5" s="212" t="s">
        <v>157</v>
      </c>
      <c r="F5" s="212">
        <v>2016</v>
      </c>
      <c r="G5" s="212">
        <v>54.6</v>
      </c>
      <c r="H5" s="212">
        <v>54.6</v>
      </c>
      <c r="I5" s="212">
        <v>54.6</v>
      </c>
      <c r="J5" s="212">
        <v>54.6</v>
      </c>
      <c r="K5" s="212">
        <v>54.6</v>
      </c>
      <c r="L5" s="212">
        <v>54.6</v>
      </c>
      <c r="M5" s="212">
        <v>54.6</v>
      </c>
      <c r="N5" s="212">
        <v>54.6</v>
      </c>
      <c r="O5" s="212">
        <v>54.6</v>
      </c>
      <c r="P5" s="213">
        <v>54.6</v>
      </c>
    </row>
    <row r="6" spans="1:16" x14ac:dyDescent="0.25">
      <c r="A6" s="120" t="s">
        <v>158</v>
      </c>
      <c r="B6" s="121" t="s">
        <v>175</v>
      </c>
      <c r="C6" s="212" t="s">
        <v>155</v>
      </c>
      <c r="D6" s="212" t="s">
        <v>156</v>
      </c>
      <c r="E6" s="212" t="s">
        <v>157</v>
      </c>
      <c r="F6" s="212">
        <v>2016</v>
      </c>
      <c r="G6" s="212">
        <v>54.6</v>
      </c>
      <c r="H6" s="212">
        <v>54.6</v>
      </c>
      <c r="I6" s="212">
        <v>54.6</v>
      </c>
      <c r="J6" s="212">
        <v>54.6</v>
      </c>
      <c r="K6" s="212">
        <v>54.6</v>
      </c>
      <c r="L6" s="212">
        <v>54.6</v>
      </c>
      <c r="M6" s="212">
        <v>54.6</v>
      </c>
      <c r="N6" s="212">
        <v>54.6</v>
      </c>
      <c r="O6" s="212">
        <v>54.6</v>
      </c>
      <c r="P6" s="213">
        <v>54.6</v>
      </c>
    </row>
    <row r="7" spans="1:16" x14ac:dyDescent="0.25">
      <c r="A7" s="120" t="s">
        <v>159</v>
      </c>
      <c r="B7" s="121" t="s">
        <v>176</v>
      </c>
      <c r="C7" s="212" t="s">
        <v>155</v>
      </c>
      <c r="D7" s="212" t="s">
        <v>156</v>
      </c>
      <c r="E7" s="212" t="s">
        <v>157</v>
      </c>
      <c r="F7" s="212">
        <v>2016</v>
      </c>
      <c r="G7" s="212">
        <v>54.6</v>
      </c>
      <c r="H7" s="212">
        <v>54.6</v>
      </c>
      <c r="I7" s="212">
        <v>54.6</v>
      </c>
      <c r="J7" s="212">
        <v>54.6</v>
      </c>
      <c r="K7" s="212">
        <v>54.6</v>
      </c>
      <c r="L7" s="212">
        <v>54.6</v>
      </c>
      <c r="M7" s="212">
        <v>54.6</v>
      </c>
      <c r="N7" s="212">
        <v>54.6</v>
      </c>
      <c r="O7" s="212">
        <v>54.6</v>
      </c>
      <c r="P7" s="213">
        <v>54.6</v>
      </c>
    </row>
    <row r="8" spans="1:16" x14ac:dyDescent="0.25">
      <c r="A8" s="120" t="s">
        <v>160</v>
      </c>
      <c r="B8" s="121" t="s">
        <v>161</v>
      </c>
      <c r="C8" s="212" t="s">
        <v>155</v>
      </c>
      <c r="D8" s="212" t="s">
        <v>156</v>
      </c>
      <c r="E8" s="212" t="s">
        <v>157</v>
      </c>
      <c r="F8" s="212">
        <v>2016</v>
      </c>
      <c r="G8" s="212">
        <v>190</v>
      </c>
      <c r="H8" s="212">
        <v>190</v>
      </c>
      <c r="I8" s="212">
        <v>190</v>
      </c>
      <c r="J8" s="212">
        <v>190</v>
      </c>
      <c r="K8" s="212">
        <v>190</v>
      </c>
      <c r="L8" s="212">
        <v>190</v>
      </c>
      <c r="M8" s="212">
        <v>190</v>
      </c>
      <c r="N8" s="212">
        <v>190</v>
      </c>
      <c r="O8" s="212">
        <v>190</v>
      </c>
      <c r="P8" s="213">
        <v>190</v>
      </c>
    </row>
    <row r="9" spans="1:16" x14ac:dyDescent="0.25">
      <c r="A9" s="120" t="s">
        <v>162</v>
      </c>
      <c r="B9" s="121" t="s">
        <v>163</v>
      </c>
      <c r="C9" s="212" t="s">
        <v>155</v>
      </c>
      <c r="D9" s="212" t="s">
        <v>156</v>
      </c>
      <c r="E9" s="212" t="s">
        <v>157</v>
      </c>
      <c r="F9" s="212">
        <v>2016</v>
      </c>
      <c r="G9" s="212">
        <v>190</v>
      </c>
      <c r="H9" s="212">
        <v>190</v>
      </c>
      <c r="I9" s="212">
        <v>190</v>
      </c>
      <c r="J9" s="212">
        <v>190</v>
      </c>
      <c r="K9" s="212">
        <v>190</v>
      </c>
      <c r="L9" s="212">
        <v>190</v>
      </c>
      <c r="M9" s="212">
        <v>190</v>
      </c>
      <c r="N9" s="212">
        <v>190</v>
      </c>
      <c r="O9" s="212">
        <v>190</v>
      </c>
      <c r="P9" s="213">
        <v>190</v>
      </c>
    </row>
    <row r="10" spans="1:16" x14ac:dyDescent="0.25">
      <c r="A10" s="120" t="s">
        <v>164</v>
      </c>
      <c r="B10" s="121" t="s">
        <v>165</v>
      </c>
      <c r="C10" s="212" t="s">
        <v>166</v>
      </c>
      <c r="D10" s="212" t="s">
        <v>156</v>
      </c>
      <c r="E10" s="212" t="s">
        <v>167</v>
      </c>
      <c r="F10" s="212">
        <v>2000</v>
      </c>
      <c r="G10" s="212">
        <v>160</v>
      </c>
      <c r="H10" s="212">
        <v>160</v>
      </c>
      <c r="I10" s="212">
        <v>160</v>
      </c>
      <c r="J10" s="212" t="s">
        <v>566</v>
      </c>
      <c r="K10" s="212" t="s">
        <v>566</v>
      </c>
      <c r="L10" s="212" t="s">
        <v>566</v>
      </c>
      <c r="M10" s="212" t="s">
        <v>566</v>
      </c>
      <c r="N10" s="212" t="s">
        <v>566</v>
      </c>
      <c r="O10" s="212" t="s">
        <v>566</v>
      </c>
      <c r="P10" s="212" t="s">
        <v>566</v>
      </c>
    </row>
    <row r="11" spans="1:16" x14ac:dyDescent="0.25">
      <c r="A11" s="120" t="s">
        <v>168</v>
      </c>
      <c r="B11" s="121" t="s">
        <v>169</v>
      </c>
      <c r="C11" s="212" t="s">
        <v>166</v>
      </c>
      <c r="D11" s="212" t="s">
        <v>156</v>
      </c>
      <c r="E11" s="212" t="s">
        <v>167</v>
      </c>
      <c r="F11" s="212">
        <v>2000</v>
      </c>
      <c r="G11" s="212">
        <v>160</v>
      </c>
      <c r="H11" s="212">
        <v>160</v>
      </c>
      <c r="I11" s="212">
        <v>160</v>
      </c>
      <c r="J11" s="212" t="s">
        <v>566</v>
      </c>
      <c r="K11" s="212" t="s">
        <v>566</v>
      </c>
      <c r="L11" s="212" t="s">
        <v>566</v>
      </c>
      <c r="M11" s="212" t="s">
        <v>566</v>
      </c>
      <c r="N11" s="212" t="s">
        <v>566</v>
      </c>
      <c r="O11" s="212" t="s">
        <v>566</v>
      </c>
      <c r="P11" s="212" t="s">
        <v>566</v>
      </c>
    </row>
    <row r="12" spans="1:16" x14ac:dyDescent="0.25">
      <c r="A12" s="120"/>
      <c r="B12" s="121"/>
      <c r="C12" s="212"/>
      <c r="D12" s="212"/>
      <c r="E12" s="212"/>
      <c r="F12" s="212"/>
      <c r="G12" s="212"/>
      <c r="H12" s="212"/>
      <c r="I12" s="212"/>
      <c r="J12" s="212"/>
      <c r="K12" s="212"/>
      <c r="L12" s="212"/>
      <c r="M12" s="212"/>
      <c r="N12" s="212"/>
      <c r="O12" s="212"/>
      <c r="P12" s="213"/>
    </row>
    <row r="13" spans="1:16" ht="15.75" thickBot="1" x14ac:dyDescent="0.3">
      <c r="A13" s="122" t="s">
        <v>170</v>
      </c>
      <c r="B13" s="123" t="s">
        <v>171</v>
      </c>
      <c r="C13" s="214"/>
      <c r="D13" s="214" t="s">
        <v>156</v>
      </c>
      <c r="E13" s="214"/>
      <c r="F13" s="214"/>
      <c r="G13" s="214">
        <f>20-SUM(G5:G11)</f>
        <v>-843.8</v>
      </c>
      <c r="H13" s="214">
        <f t="shared" ref="H13:J13" si="0">20-SUM(H5:H11)</f>
        <v>-843.8</v>
      </c>
      <c r="I13" s="214">
        <f t="shared" si="0"/>
        <v>-843.8</v>
      </c>
      <c r="J13" s="214">
        <f t="shared" si="0"/>
        <v>-523.79999999999995</v>
      </c>
      <c r="K13" s="214">
        <f>-SUM(K5:K9)</f>
        <v>-543.79999999999995</v>
      </c>
      <c r="L13" s="214">
        <f t="shared" ref="L13:P13" si="1">-SUM(L5:L9)</f>
        <v>-543.79999999999995</v>
      </c>
      <c r="M13" s="214">
        <f t="shared" si="1"/>
        <v>-543.79999999999995</v>
      </c>
      <c r="N13" s="214">
        <f t="shared" si="1"/>
        <v>-543.79999999999995</v>
      </c>
      <c r="O13" s="214">
        <f t="shared" si="1"/>
        <v>-543.79999999999995</v>
      </c>
      <c r="P13" s="215">
        <f t="shared" si="1"/>
        <v>-543.79999999999995</v>
      </c>
    </row>
    <row r="16" spans="1:16" x14ac:dyDescent="0.25">
      <c r="A16" s="254" t="s">
        <v>93</v>
      </c>
      <c r="B16" s="254"/>
      <c r="C16" s="254"/>
      <c r="D16" s="254"/>
    </row>
    <row r="17" spans="1:4" x14ac:dyDescent="0.25">
      <c r="A17" s="254"/>
      <c r="B17" s="254"/>
      <c r="C17" s="254"/>
      <c r="D17" s="254"/>
    </row>
    <row r="18" spans="1:4" x14ac:dyDescent="0.25">
      <c r="A18" s="254"/>
      <c r="B18" s="254"/>
      <c r="C18" s="254"/>
      <c r="D18" s="254"/>
    </row>
    <row r="19" spans="1:4" x14ac:dyDescent="0.25">
      <c r="A19" s="254"/>
      <c r="B19" s="254"/>
      <c r="C19" s="254"/>
      <c r="D19" s="254"/>
    </row>
  </sheetData>
  <mergeCells count="1">
    <mergeCell ref="A16:D19"/>
  </mergeCells>
  <hyperlinks>
    <hyperlink ref="G1" location="Index!A1" display="Back"/>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defaultRowHeight="15" x14ac:dyDescent="0.25"/>
  <cols>
    <col min="1" max="1" width="17.85546875" bestFit="1" customWidth="1"/>
    <col min="2" max="2" width="12.140625" customWidth="1"/>
    <col min="3" max="3" width="23.28515625" bestFit="1" customWidth="1"/>
  </cols>
  <sheetData>
    <row r="1" spans="1:7" x14ac:dyDescent="0.25">
      <c r="A1" t="s">
        <v>22</v>
      </c>
      <c r="B1" s="54">
        <v>43179</v>
      </c>
      <c r="C1" s="26"/>
      <c r="G1" s="3" t="s">
        <v>23</v>
      </c>
    </row>
    <row r="2" spans="1:7" x14ac:dyDescent="0.25">
      <c r="A2" t="s">
        <v>24</v>
      </c>
      <c r="B2" s="55" t="s">
        <v>68</v>
      </c>
    </row>
    <row r="4" spans="1:7" s="40" customFormat="1" ht="15.75" thickBot="1" x14ac:dyDescent="0.3">
      <c r="A4" s="107" t="s">
        <v>149</v>
      </c>
    </row>
    <row r="5" spans="1:7" x14ac:dyDescent="0.25">
      <c r="A5" s="257" t="s">
        <v>140</v>
      </c>
      <c r="B5" s="258"/>
      <c r="C5" s="259"/>
    </row>
    <row r="6" spans="1:7" x14ac:dyDescent="0.25">
      <c r="A6" s="110" t="s">
        <v>62</v>
      </c>
      <c r="B6" s="25">
        <v>600</v>
      </c>
      <c r="C6" s="93" t="s">
        <v>177</v>
      </c>
    </row>
    <row r="7" spans="1:7" x14ac:dyDescent="0.25">
      <c r="A7" s="110" t="s">
        <v>63</v>
      </c>
      <c r="B7" s="25">
        <v>220</v>
      </c>
      <c r="C7" s="93" t="s">
        <v>177</v>
      </c>
    </row>
    <row r="8" spans="1:7" x14ac:dyDescent="0.25">
      <c r="A8" s="110" t="s">
        <v>64</v>
      </c>
      <c r="B8" s="25">
        <v>100</v>
      </c>
      <c r="C8" s="93" t="s">
        <v>178</v>
      </c>
    </row>
    <row r="9" spans="1:7" x14ac:dyDescent="0.25">
      <c r="A9" s="110" t="s">
        <v>65</v>
      </c>
      <c r="B9" s="25">
        <v>300</v>
      </c>
      <c r="C9" s="93" t="s">
        <v>178</v>
      </c>
    </row>
    <row r="10" spans="1:7" ht="15.75" thickBot="1" x14ac:dyDescent="0.3">
      <c r="A10" s="111" t="s">
        <v>66</v>
      </c>
      <c r="B10" s="94">
        <v>30</v>
      </c>
      <c r="C10" s="95" t="s">
        <v>178</v>
      </c>
    </row>
    <row r="12" spans="1:7" ht="15" customHeight="1" x14ac:dyDescent="0.25">
      <c r="A12" s="262" t="s">
        <v>67</v>
      </c>
      <c r="B12" s="262"/>
      <c r="C12" s="262"/>
      <c r="D12" s="61"/>
    </row>
    <row r="13" spans="1:7" x14ac:dyDescent="0.25">
      <c r="A13" s="262"/>
      <c r="B13" s="262"/>
      <c r="C13" s="262"/>
      <c r="D13" s="61"/>
    </row>
    <row r="14" spans="1:7" x14ac:dyDescent="0.25">
      <c r="A14" s="262"/>
      <c r="B14" s="262"/>
      <c r="C14" s="262"/>
      <c r="D14" s="61"/>
    </row>
    <row r="16" spans="1:7" ht="15.75" thickBot="1" x14ac:dyDescent="0.3">
      <c r="A16" s="107" t="s">
        <v>141</v>
      </c>
    </row>
    <row r="17" spans="1:5" ht="45" customHeight="1" x14ac:dyDescent="0.25">
      <c r="A17" s="257" t="s">
        <v>142</v>
      </c>
      <c r="B17" s="258"/>
      <c r="C17" s="258"/>
      <c r="D17" s="258"/>
      <c r="E17" s="259"/>
    </row>
    <row r="18" spans="1:5" ht="47.25" customHeight="1" x14ac:dyDescent="0.25">
      <c r="A18" s="110" t="s">
        <v>62</v>
      </c>
      <c r="B18" s="103" t="s">
        <v>180</v>
      </c>
      <c r="C18" s="255" t="s">
        <v>181</v>
      </c>
      <c r="D18" s="255"/>
      <c r="E18" s="256"/>
    </row>
    <row r="19" spans="1:5" ht="61.5" customHeight="1" x14ac:dyDescent="0.25">
      <c r="A19" s="110" t="s">
        <v>63</v>
      </c>
      <c r="B19" s="103" t="s">
        <v>182</v>
      </c>
      <c r="C19" s="255" t="s">
        <v>185</v>
      </c>
      <c r="D19" s="255"/>
      <c r="E19" s="256"/>
    </row>
    <row r="20" spans="1:5" ht="15" customHeight="1" x14ac:dyDescent="0.25">
      <c r="A20" s="110" t="s">
        <v>64</v>
      </c>
      <c r="B20" s="103" t="s">
        <v>183</v>
      </c>
      <c r="C20" s="255" t="s">
        <v>184</v>
      </c>
      <c r="D20" s="255"/>
      <c r="E20" s="256"/>
    </row>
    <row r="21" spans="1:5" x14ac:dyDescent="0.25">
      <c r="A21" s="110" t="s">
        <v>65</v>
      </c>
      <c r="B21" s="103" t="s">
        <v>183</v>
      </c>
      <c r="C21" s="255"/>
      <c r="D21" s="255"/>
      <c r="E21" s="256"/>
    </row>
    <row r="22" spans="1:5" ht="15.75" thickBot="1" x14ac:dyDescent="0.3">
      <c r="A22" s="111" t="s">
        <v>66</v>
      </c>
      <c r="B22" s="125" t="s">
        <v>183</v>
      </c>
      <c r="C22" s="260"/>
      <c r="D22" s="260"/>
      <c r="E22" s="261"/>
    </row>
  </sheetData>
  <mergeCells count="6">
    <mergeCell ref="C18:E18"/>
    <mergeCell ref="A17:E17"/>
    <mergeCell ref="C19:E19"/>
    <mergeCell ref="C20:E22"/>
    <mergeCell ref="A5:C5"/>
    <mergeCell ref="A12:C14"/>
  </mergeCells>
  <hyperlinks>
    <hyperlink ref="G1" location="Index!A1" display="Back"/>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defaultRowHeight="15" x14ac:dyDescent="0.25"/>
  <cols>
    <col min="1" max="1" width="18.140625" customWidth="1"/>
    <col min="2" max="2" width="11.7109375" customWidth="1"/>
    <col min="3" max="3" width="23.28515625" bestFit="1" customWidth="1"/>
  </cols>
  <sheetData>
    <row r="1" spans="1:7" x14ac:dyDescent="0.25">
      <c r="A1" t="s">
        <v>22</v>
      </c>
      <c r="B1" s="54">
        <v>43179</v>
      </c>
      <c r="G1" s="3" t="s">
        <v>23</v>
      </c>
    </row>
    <row r="2" spans="1:7" x14ac:dyDescent="0.25">
      <c r="A2" t="s">
        <v>24</v>
      </c>
      <c r="B2" s="55" t="s">
        <v>68</v>
      </c>
    </row>
    <row r="4" spans="1:7" s="40" customFormat="1" x14ac:dyDescent="0.25"/>
    <row r="5" spans="1:7" ht="15" customHeight="1" x14ac:dyDescent="0.25">
      <c r="A5" s="124" t="s">
        <v>173</v>
      </c>
      <c r="B5" s="25" t="s">
        <v>499</v>
      </c>
      <c r="C5" s="40"/>
      <c r="D5" s="40"/>
      <c r="E5" s="40"/>
      <c r="F5" s="40"/>
      <c r="G5" s="40"/>
    </row>
    <row r="6" spans="1:7" ht="7.5" customHeight="1" x14ac:dyDescent="0.25">
      <c r="A6" s="263" t="s">
        <v>501</v>
      </c>
      <c r="B6" s="264"/>
      <c r="C6" s="265"/>
      <c r="D6" s="265"/>
      <c r="E6" s="265"/>
      <c r="F6" s="265"/>
      <c r="G6" s="265"/>
    </row>
    <row r="7" spans="1:7" ht="7.5" customHeight="1" x14ac:dyDescent="0.25">
      <c r="A7" s="264"/>
      <c r="B7" s="264"/>
      <c r="C7" s="265"/>
      <c r="D7" s="265"/>
      <c r="E7" s="265"/>
      <c r="F7" s="265"/>
      <c r="G7" s="265"/>
    </row>
    <row r="8" spans="1:7" s="40" customFormat="1" ht="7.5" customHeight="1" x14ac:dyDescent="0.25">
      <c r="A8" s="264"/>
      <c r="B8" s="264"/>
      <c r="C8" s="265"/>
      <c r="D8" s="265"/>
      <c r="E8" s="265"/>
      <c r="F8" s="265"/>
      <c r="G8" s="265"/>
    </row>
    <row r="9" spans="1:7" s="40" customFormat="1" ht="7.5" customHeight="1" x14ac:dyDescent="0.25">
      <c r="A9" s="264"/>
      <c r="B9" s="264"/>
      <c r="C9" s="265"/>
      <c r="D9" s="265"/>
      <c r="E9" s="265"/>
      <c r="F9" s="265"/>
      <c r="G9" s="265"/>
    </row>
    <row r="10" spans="1:7" x14ac:dyDescent="0.25">
      <c r="C10" s="40"/>
      <c r="D10" s="40"/>
      <c r="E10" s="40"/>
      <c r="F10" s="40"/>
      <c r="G10" s="40"/>
    </row>
    <row r="11" spans="1:7" x14ac:dyDescent="0.25">
      <c r="C11" s="40"/>
      <c r="D11" s="40"/>
      <c r="E11" s="40"/>
      <c r="F11" s="40"/>
      <c r="G11" s="40"/>
    </row>
    <row r="12" spans="1:7" x14ac:dyDescent="0.25">
      <c r="A12" s="124" t="s">
        <v>141</v>
      </c>
      <c r="B12" s="25" t="s">
        <v>500</v>
      </c>
    </row>
    <row r="13" spans="1:7" ht="10.5" customHeight="1" x14ac:dyDescent="0.25">
      <c r="A13" s="263" t="s">
        <v>502</v>
      </c>
      <c r="B13" s="264"/>
      <c r="C13" s="265"/>
      <c r="D13" s="265"/>
      <c r="E13" s="265"/>
      <c r="F13" s="265"/>
      <c r="G13" s="265"/>
    </row>
    <row r="14" spans="1:7" ht="10.5" customHeight="1" x14ac:dyDescent="0.25">
      <c r="A14" s="264"/>
      <c r="B14" s="264"/>
      <c r="C14" s="265"/>
      <c r="D14" s="265"/>
      <c r="E14" s="265"/>
      <c r="F14" s="265"/>
      <c r="G14" s="265"/>
    </row>
    <row r="15" spans="1:7" ht="10.5" customHeight="1" x14ac:dyDescent="0.25">
      <c r="A15" s="264"/>
      <c r="B15" s="264"/>
      <c r="C15" s="265"/>
      <c r="D15" s="265"/>
      <c r="E15" s="265"/>
      <c r="F15" s="265"/>
      <c r="G15" s="265"/>
    </row>
    <row r="16" spans="1:7" ht="10.5" customHeight="1" x14ac:dyDescent="0.25">
      <c r="A16" s="264"/>
      <c r="B16" s="264"/>
      <c r="C16" s="265"/>
      <c r="D16" s="265"/>
      <c r="E16" s="265"/>
      <c r="F16" s="265"/>
      <c r="G16" s="265"/>
    </row>
  </sheetData>
  <mergeCells count="2">
    <mergeCell ref="A6:G9"/>
    <mergeCell ref="A13:G16"/>
  </mergeCells>
  <hyperlinks>
    <hyperlink ref="G1" location="Index!A1" display="Back"/>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5" x14ac:dyDescent="0.25"/>
  <cols>
    <col min="1" max="1" width="18.140625" customWidth="1"/>
    <col min="2" max="2" width="11.5703125" customWidth="1"/>
    <col min="3" max="13" width="8.7109375" customWidth="1"/>
  </cols>
  <sheetData>
    <row r="1" spans="1:14" x14ac:dyDescent="0.25">
      <c r="A1" t="s">
        <v>22</v>
      </c>
      <c r="B1" s="54">
        <v>43173</v>
      </c>
      <c r="C1" s="21"/>
      <c r="G1" s="3" t="s">
        <v>23</v>
      </c>
    </row>
    <row r="2" spans="1:14" x14ac:dyDescent="0.25">
      <c r="A2" t="s">
        <v>24</v>
      </c>
      <c r="B2" s="55" t="s">
        <v>179</v>
      </c>
    </row>
    <row r="3" spans="1:14" ht="15.75" customHeight="1" x14ac:dyDescent="0.25">
      <c r="A3" t="s">
        <v>91</v>
      </c>
      <c r="B3" s="39" t="s">
        <v>186</v>
      </c>
      <c r="C3" s="39"/>
      <c r="D3" s="39"/>
      <c r="E3" s="39"/>
      <c r="F3" s="39"/>
      <c r="G3" s="39"/>
      <c r="H3" s="39"/>
      <c r="I3" s="39"/>
      <c r="J3" s="39"/>
      <c r="K3" s="39"/>
      <c r="L3" s="39"/>
      <c r="M3" s="39"/>
    </row>
    <row r="4" spans="1:14" s="37" customFormat="1" ht="15.75" thickBot="1" x14ac:dyDescent="0.3">
      <c r="B4" s="38"/>
      <c r="C4" s="38"/>
      <c r="D4" s="38"/>
      <c r="E4" s="38"/>
      <c r="F4" s="38"/>
      <c r="G4" s="38"/>
      <c r="H4" s="38"/>
      <c r="I4" s="38"/>
      <c r="J4" s="38"/>
      <c r="K4" s="38"/>
      <c r="L4" s="38"/>
      <c r="M4" s="38"/>
    </row>
    <row r="5" spans="1:14" ht="15.75" thickBot="1" x14ac:dyDescent="0.3">
      <c r="B5" s="266" t="s">
        <v>139</v>
      </c>
      <c r="C5" s="267"/>
      <c r="D5" s="267"/>
      <c r="E5" s="267"/>
      <c r="F5" s="267"/>
      <c r="G5" s="267"/>
      <c r="H5" s="267"/>
      <c r="I5" s="267"/>
      <c r="J5" s="267"/>
      <c r="K5" s="267"/>
      <c r="L5" s="267"/>
      <c r="M5" s="268"/>
    </row>
    <row r="6" spans="1:14" x14ac:dyDescent="0.25">
      <c r="A6" s="81" t="s">
        <v>121</v>
      </c>
      <c r="B6" s="82" t="s">
        <v>127</v>
      </c>
      <c r="C6" s="82" t="s">
        <v>128</v>
      </c>
      <c r="D6" s="82" t="s">
        <v>129</v>
      </c>
      <c r="E6" s="82" t="s">
        <v>130</v>
      </c>
      <c r="F6" s="82" t="s">
        <v>131</v>
      </c>
      <c r="G6" s="82" t="s">
        <v>132</v>
      </c>
      <c r="H6" s="82" t="s">
        <v>133</v>
      </c>
      <c r="I6" s="82" t="s">
        <v>134</v>
      </c>
      <c r="J6" s="82" t="s">
        <v>135</v>
      </c>
      <c r="K6" s="82" t="s">
        <v>136</v>
      </c>
      <c r="L6" s="82" t="s">
        <v>137</v>
      </c>
      <c r="M6" s="86" t="s">
        <v>138</v>
      </c>
      <c r="N6" s="89" t="s">
        <v>106</v>
      </c>
    </row>
    <row r="7" spans="1:14" x14ac:dyDescent="0.25">
      <c r="A7" s="83">
        <v>2018</v>
      </c>
      <c r="B7" s="80">
        <v>3.08</v>
      </c>
      <c r="C7" s="80">
        <v>3.05</v>
      </c>
      <c r="D7" s="80">
        <v>3.01</v>
      </c>
      <c r="E7" s="80">
        <v>2.86</v>
      </c>
      <c r="F7" s="80">
        <v>2.87</v>
      </c>
      <c r="G7" s="80">
        <v>2.88</v>
      </c>
      <c r="H7" s="80">
        <v>2.9</v>
      </c>
      <c r="I7" s="80">
        <v>2.92</v>
      </c>
      <c r="J7" s="80">
        <v>2.92</v>
      </c>
      <c r="K7" s="80">
        <v>2.94</v>
      </c>
      <c r="L7" s="80">
        <v>3.02</v>
      </c>
      <c r="M7" s="87">
        <v>3.14</v>
      </c>
      <c r="N7" s="90">
        <f>AVERAGE(B7:M7)</f>
        <v>2.9658333333333338</v>
      </c>
    </row>
    <row r="8" spans="1:14" x14ac:dyDescent="0.25">
      <c r="A8" s="83">
        <f>+A7+1</f>
        <v>2019</v>
      </c>
      <c r="B8" s="80">
        <v>3.37</v>
      </c>
      <c r="C8" s="80">
        <v>3.35</v>
      </c>
      <c r="D8" s="80">
        <v>3.3</v>
      </c>
      <c r="E8" s="80">
        <v>3.15</v>
      </c>
      <c r="F8" s="80">
        <v>3.15</v>
      </c>
      <c r="G8" s="80">
        <v>3.15</v>
      </c>
      <c r="H8" s="80">
        <v>3.18</v>
      </c>
      <c r="I8" s="80">
        <v>3.2</v>
      </c>
      <c r="J8" s="80">
        <v>3.2</v>
      </c>
      <c r="K8" s="80">
        <v>3.22</v>
      </c>
      <c r="L8" s="80">
        <v>3.31</v>
      </c>
      <c r="M8" s="87">
        <v>3.44</v>
      </c>
      <c r="N8" s="91">
        <f>AVERAGE(B8:M8)</f>
        <v>3.2516666666666665</v>
      </c>
    </row>
    <row r="9" spans="1:14" x14ac:dyDescent="0.25">
      <c r="A9" s="83">
        <f t="shared" ref="A9:A13" si="0">+A8+1</f>
        <v>2020</v>
      </c>
      <c r="B9" s="80">
        <v>3.68</v>
      </c>
      <c r="C9" s="80">
        <v>3.66</v>
      </c>
      <c r="D9" s="80">
        <v>3.6</v>
      </c>
      <c r="E9" s="80">
        <v>3.43</v>
      </c>
      <c r="F9" s="80">
        <v>3.44</v>
      </c>
      <c r="G9" s="80">
        <v>3.45</v>
      </c>
      <c r="H9" s="80">
        <v>3.47</v>
      </c>
      <c r="I9" s="80">
        <v>3.51</v>
      </c>
      <c r="J9" s="80">
        <v>3.51</v>
      </c>
      <c r="K9" s="80">
        <v>3.52</v>
      </c>
      <c r="L9" s="80">
        <v>3.61</v>
      </c>
      <c r="M9" s="87">
        <v>3.75</v>
      </c>
      <c r="N9" s="91">
        <f t="shared" ref="N9:N12" si="1">AVERAGE(B9:M9)</f>
        <v>3.5524999999999998</v>
      </c>
    </row>
    <row r="10" spans="1:14" x14ac:dyDescent="0.25">
      <c r="A10" s="83">
        <f t="shared" si="0"/>
        <v>2021</v>
      </c>
      <c r="B10" s="80">
        <v>3.48</v>
      </c>
      <c r="C10" s="80">
        <v>3.46</v>
      </c>
      <c r="D10" s="80">
        <v>3.41</v>
      </c>
      <c r="E10" s="80">
        <v>3.25</v>
      </c>
      <c r="F10" s="80">
        <v>3.26</v>
      </c>
      <c r="G10" s="80">
        <v>3.27</v>
      </c>
      <c r="H10" s="80">
        <v>3.29</v>
      </c>
      <c r="I10" s="80">
        <v>3.32</v>
      </c>
      <c r="J10" s="80">
        <v>3.32</v>
      </c>
      <c r="K10" s="80">
        <v>3.33</v>
      </c>
      <c r="L10" s="80">
        <v>3.42</v>
      </c>
      <c r="M10" s="87">
        <v>3.55</v>
      </c>
      <c r="N10" s="91">
        <f t="shared" si="1"/>
        <v>3.3633333333333333</v>
      </c>
    </row>
    <row r="11" spans="1:14" x14ac:dyDescent="0.25">
      <c r="A11" s="83">
        <f t="shared" si="0"/>
        <v>2022</v>
      </c>
      <c r="B11" s="80">
        <v>3.38</v>
      </c>
      <c r="C11" s="80">
        <v>3.35</v>
      </c>
      <c r="D11" s="80">
        <v>3.3</v>
      </c>
      <c r="E11" s="80">
        <v>3.14</v>
      </c>
      <c r="F11" s="80">
        <v>3.15</v>
      </c>
      <c r="G11" s="80">
        <v>3.16</v>
      </c>
      <c r="H11" s="80">
        <v>3.19</v>
      </c>
      <c r="I11" s="80">
        <v>3.21</v>
      </c>
      <c r="J11" s="80">
        <v>3.21</v>
      </c>
      <c r="K11" s="80">
        <v>3.23</v>
      </c>
      <c r="L11" s="80">
        <v>3.31</v>
      </c>
      <c r="M11" s="87">
        <v>3.44</v>
      </c>
      <c r="N11" s="91">
        <f t="shared" si="1"/>
        <v>3.2558333333333334</v>
      </c>
    </row>
    <row r="12" spans="1:14" x14ac:dyDescent="0.25">
      <c r="A12" s="83">
        <f t="shared" si="0"/>
        <v>2023</v>
      </c>
      <c r="B12" s="80">
        <v>3.44</v>
      </c>
      <c r="C12" s="80">
        <v>3.41</v>
      </c>
      <c r="D12" s="80">
        <v>3.37</v>
      </c>
      <c r="E12" s="80">
        <v>3.21</v>
      </c>
      <c r="F12" s="80">
        <v>3.22</v>
      </c>
      <c r="G12" s="80">
        <v>3.23</v>
      </c>
      <c r="H12" s="80">
        <v>3.24</v>
      </c>
      <c r="I12" s="80">
        <v>3.27</v>
      </c>
      <c r="J12" s="80">
        <v>3.27</v>
      </c>
      <c r="K12" s="80">
        <v>3.29</v>
      </c>
      <c r="L12" s="80">
        <v>3.38</v>
      </c>
      <c r="M12" s="87">
        <v>3.51</v>
      </c>
      <c r="N12" s="91">
        <f t="shared" si="1"/>
        <v>3.32</v>
      </c>
    </row>
    <row r="13" spans="1:14" ht="15.75" thickBot="1" x14ac:dyDescent="0.3">
      <c r="A13" s="84">
        <f t="shared" si="0"/>
        <v>2024</v>
      </c>
      <c r="B13" s="85">
        <v>3.58</v>
      </c>
      <c r="C13" s="85">
        <v>3.55</v>
      </c>
      <c r="D13" s="85">
        <v>3.5</v>
      </c>
      <c r="E13" s="85">
        <v>3.34</v>
      </c>
      <c r="F13" s="85">
        <v>3.35</v>
      </c>
      <c r="G13" s="85">
        <v>3.35</v>
      </c>
      <c r="H13" s="85">
        <v>3.38</v>
      </c>
      <c r="I13" s="85">
        <v>3.4</v>
      </c>
      <c r="J13" s="85">
        <v>3.4</v>
      </c>
      <c r="K13" s="85">
        <v>3.42</v>
      </c>
      <c r="L13" s="85">
        <v>3.51</v>
      </c>
      <c r="M13" s="88">
        <v>3.65</v>
      </c>
      <c r="N13" s="92">
        <f>AVERAGE(B13:M13)</f>
        <v>3.4524999999999992</v>
      </c>
    </row>
    <row r="14" spans="1:14" x14ac:dyDescent="0.25">
      <c r="B14" s="40"/>
      <c r="C14" s="40"/>
      <c r="D14" s="37"/>
      <c r="E14" s="37"/>
      <c r="F14" s="37"/>
      <c r="G14" s="37"/>
      <c r="H14" s="37"/>
      <c r="I14" s="37"/>
      <c r="J14" s="37"/>
      <c r="K14" s="37"/>
      <c r="L14" s="37"/>
      <c r="M14" s="37"/>
    </row>
    <row r="15" spans="1:14" x14ac:dyDescent="0.25">
      <c r="B15" s="40"/>
      <c r="C15" s="40"/>
    </row>
    <row r="16" spans="1:14" x14ac:dyDescent="0.25">
      <c r="B16" s="40"/>
      <c r="C16" s="40"/>
    </row>
    <row r="17" spans="2:3" x14ac:dyDescent="0.25">
      <c r="B17" s="40"/>
      <c r="C17" s="40"/>
    </row>
    <row r="18" spans="2:3" x14ac:dyDescent="0.25">
      <c r="B18" s="40"/>
      <c r="C18" s="40"/>
    </row>
    <row r="19" spans="2:3" x14ac:dyDescent="0.25">
      <c r="B19" s="40"/>
      <c r="C19" s="40"/>
    </row>
    <row r="20" spans="2:3" x14ac:dyDescent="0.25">
      <c r="B20" s="40"/>
      <c r="C20" s="40"/>
    </row>
    <row r="21" spans="2:3" x14ac:dyDescent="0.25">
      <c r="B21" s="40"/>
      <c r="C21" s="40"/>
    </row>
    <row r="22" spans="2:3" x14ac:dyDescent="0.25">
      <c r="B22" s="40"/>
      <c r="C22" s="40"/>
    </row>
  </sheetData>
  <mergeCells count="1">
    <mergeCell ref="B5:M5"/>
  </mergeCells>
  <hyperlinks>
    <hyperlink ref="G1" location="Index!A1" display="Back"/>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5" x14ac:dyDescent="0.25"/>
  <cols>
    <col min="1" max="1" width="17.85546875" bestFit="1" customWidth="1"/>
    <col min="2" max="2" width="15.140625" customWidth="1"/>
  </cols>
  <sheetData>
    <row r="1" spans="1:7" x14ac:dyDescent="0.25">
      <c r="A1" s="29" t="s">
        <v>22</v>
      </c>
      <c r="B1" s="54">
        <v>43173</v>
      </c>
      <c r="G1" s="3" t="s">
        <v>23</v>
      </c>
    </row>
    <row r="2" spans="1:7" x14ac:dyDescent="0.25">
      <c r="A2" t="s">
        <v>24</v>
      </c>
      <c r="B2" s="55" t="s">
        <v>179</v>
      </c>
    </row>
    <row r="3" spans="1:7" x14ac:dyDescent="0.25">
      <c r="A3" s="40" t="s">
        <v>91</v>
      </c>
      <c r="B3" t="s">
        <v>187</v>
      </c>
    </row>
    <row r="4" spans="1:7" s="40" customFormat="1" ht="15.75" thickBot="1" x14ac:dyDescent="0.3"/>
    <row r="5" spans="1:7" x14ac:dyDescent="0.25">
      <c r="A5" s="76" t="s">
        <v>126</v>
      </c>
      <c r="B5" s="77" t="s">
        <v>101</v>
      </c>
    </row>
    <row r="6" spans="1:7" x14ac:dyDescent="0.25">
      <c r="A6" s="65" t="s">
        <v>99</v>
      </c>
      <c r="B6" s="78">
        <v>200</v>
      </c>
    </row>
    <row r="7" spans="1:7" x14ac:dyDescent="0.25">
      <c r="A7" s="65" t="s">
        <v>98</v>
      </c>
      <c r="B7" s="78">
        <v>0</v>
      </c>
    </row>
    <row r="8" spans="1:7" x14ac:dyDescent="0.25">
      <c r="A8" s="65" t="s">
        <v>100</v>
      </c>
      <c r="B8" s="78">
        <v>0</v>
      </c>
    </row>
    <row r="9" spans="1:7" ht="15.75" thickBot="1" x14ac:dyDescent="0.3">
      <c r="A9" s="66" t="s">
        <v>102</v>
      </c>
      <c r="B9" s="79">
        <v>0</v>
      </c>
    </row>
  </sheetData>
  <hyperlinks>
    <hyperlink ref="G1" location="Index!A1" display="Back"/>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G1" sqref="G1"/>
    </sheetView>
  </sheetViews>
  <sheetFormatPr defaultRowHeight="15" x14ac:dyDescent="0.25"/>
  <cols>
    <col min="1" max="1" width="17.28515625" bestFit="1" customWidth="1"/>
    <col min="2" max="5" width="11" customWidth="1"/>
    <col min="6" max="7" width="14.5703125" bestFit="1" customWidth="1"/>
    <col min="8" max="9" width="11" customWidth="1"/>
    <col min="10" max="10" width="11" bestFit="1" customWidth="1"/>
  </cols>
  <sheetData>
    <row r="1" spans="1:10" x14ac:dyDescent="0.25">
      <c r="A1" s="227" t="s">
        <v>568</v>
      </c>
      <c r="B1" s="21">
        <v>43179</v>
      </c>
      <c r="C1" s="21"/>
      <c r="G1" s="3" t="s">
        <v>23</v>
      </c>
    </row>
    <row r="2" spans="1:10" x14ac:dyDescent="0.25">
      <c r="A2" t="s">
        <v>24</v>
      </c>
      <c r="B2" t="s">
        <v>213</v>
      </c>
    </row>
    <row r="3" spans="1:10" ht="15.75" thickBot="1" x14ac:dyDescent="0.3"/>
    <row r="4" spans="1:10" x14ac:dyDescent="0.25">
      <c r="A4" s="269" t="s">
        <v>212</v>
      </c>
      <c r="B4" s="270"/>
      <c r="C4" s="270"/>
      <c r="D4" s="270"/>
      <c r="E4" s="270"/>
      <c r="F4" s="270"/>
      <c r="G4" s="270"/>
      <c r="H4" s="270"/>
      <c r="I4" s="270"/>
      <c r="J4" s="271"/>
    </row>
    <row r="5" spans="1:10" x14ac:dyDescent="0.25">
      <c r="A5" s="67" t="s">
        <v>121</v>
      </c>
      <c r="B5" s="68" t="s">
        <v>28</v>
      </c>
      <c r="C5" s="68" t="s">
        <v>29</v>
      </c>
      <c r="D5" s="68" t="s">
        <v>30</v>
      </c>
      <c r="E5" s="68" t="s">
        <v>32</v>
      </c>
      <c r="F5" s="68" t="s">
        <v>31</v>
      </c>
      <c r="G5" s="68" t="s">
        <v>33</v>
      </c>
      <c r="H5" s="68" t="s">
        <v>122</v>
      </c>
      <c r="I5" s="68" t="s">
        <v>35</v>
      </c>
      <c r="J5" s="69" t="s">
        <v>123</v>
      </c>
    </row>
    <row r="6" spans="1:10" s="40" customFormat="1" x14ac:dyDescent="0.25">
      <c r="A6" s="67">
        <v>2019</v>
      </c>
      <c r="B6" s="228">
        <v>22958.820000000036</v>
      </c>
      <c r="C6" s="132">
        <v>2967.4299999999994</v>
      </c>
      <c r="D6" s="132">
        <v>4775.0499999999965</v>
      </c>
      <c r="E6" s="132">
        <v>1678.5400000000013</v>
      </c>
      <c r="F6" s="132">
        <v>25510.830000000009</v>
      </c>
      <c r="G6" s="132">
        <v>13456.669999999998</v>
      </c>
      <c r="H6" s="132">
        <v>6070.9599999999973</v>
      </c>
      <c r="I6" s="132">
        <v>2288.6400000000003</v>
      </c>
      <c r="J6" s="133">
        <v>79706.940000000031</v>
      </c>
    </row>
    <row r="7" spans="1:10" x14ac:dyDescent="0.25">
      <c r="A7" s="67">
        <v>2020</v>
      </c>
      <c r="B7" s="70">
        <v>23601.019999999979</v>
      </c>
      <c r="C7" s="70">
        <v>3014.9699999999966</v>
      </c>
      <c r="D7" s="70">
        <v>5119.2499999999936</v>
      </c>
      <c r="E7" s="70">
        <v>1706.4100000000005</v>
      </c>
      <c r="F7" s="70">
        <v>26000.650000000049</v>
      </c>
      <c r="G7" s="70">
        <v>13699.200000000008</v>
      </c>
      <c r="H7" s="70">
        <v>6533.1999999999925</v>
      </c>
      <c r="I7" s="70">
        <v>2304.4199999999987</v>
      </c>
      <c r="J7" s="71">
        <v>81979.120000000024</v>
      </c>
    </row>
    <row r="8" spans="1:10" x14ac:dyDescent="0.25">
      <c r="A8" s="67">
        <v>2021</v>
      </c>
      <c r="B8" s="70">
        <v>23627.810000000016</v>
      </c>
      <c r="C8" s="70">
        <v>3024.4599999999991</v>
      </c>
      <c r="D8" s="70">
        <v>5337.6400000000076</v>
      </c>
      <c r="E8" s="70">
        <v>1714.0200000000004</v>
      </c>
      <c r="F8" s="70">
        <v>26500.869999999974</v>
      </c>
      <c r="G8" s="70">
        <v>13939.800000000008</v>
      </c>
      <c r="H8" s="70">
        <v>6731.4099999999989</v>
      </c>
      <c r="I8" s="70">
        <v>2324.3500000000008</v>
      </c>
      <c r="J8" s="71">
        <v>83200.360000000015</v>
      </c>
    </row>
    <row r="9" spans="1:10" s="40" customFormat="1" x14ac:dyDescent="0.25">
      <c r="A9" s="67">
        <v>2022</v>
      </c>
      <c r="B9" s="70">
        <v>23774.38</v>
      </c>
      <c r="C9" s="70">
        <v>3068.0600000000004</v>
      </c>
      <c r="D9" s="70">
        <v>5494.5499999999993</v>
      </c>
      <c r="E9" s="70">
        <v>1712.0800000000011</v>
      </c>
      <c r="F9" s="70">
        <v>26735.560000000023</v>
      </c>
      <c r="G9" s="70">
        <v>14146.16</v>
      </c>
      <c r="H9" s="70">
        <v>6830.6099999999988</v>
      </c>
      <c r="I9" s="70">
        <v>2337.0900000000006</v>
      </c>
      <c r="J9" s="71">
        <v>84098.49000000002</v>
      </c>
    </row>
    <row r="10" spans="1:10" x14ac:dyDescent="0.25">
      <c r="A10" s="67">
        <v>2023</v>
      </c>
      <c r="B10" s="70">
        <v>23913.620000000017</v>
      </c>
      <c r="C10" s="70">
        <v>3093.329999999999</v>
      </c>
      <c r="D10" s="70">
        <v>5764.8300000000054</v>
      </c>
      <c r="E10" s="70">
        <v>1723.0400000000011</v>
      </c>
      <c r="F10" s="70">
        <v>27127.340000000011</v>
      </c>
      <c r="G10" s="70">
        <v>14385.360000000011</v>
      </c>
      <c r="H10" s="70">
        <v>6928.0199999999995</v>
      </c>
      <c r="I10" s="70">
        <v>2363.2600000000002</v>
      </c>
      <c r="J10" s="71">
        <v>85298.800000000047</v>
      </c>
    </row>
    <row r="11" spans="1:10" ht="15.75" thickBot="1" x14ac:dyDescent="0.3">
      <c r="A11" s="72">
        <v>2024</v>
      </c>
      <c r="B11" s="73">
        <v>24064.529999999973</v>
      </c>
      <c r="C11" s="73">
        <v>3116.6299999999978</v>
      </c>
      <c r="D11" s="73">
        <v>5890.180000000003</v>
      </c>
      <c r="E11" s="73">
        <v>1735.5500000000002</v>
      </c>
      <c r="F11" s="73">
        <v>27423.100000000002</v>
      </c>
      <c r="G11" s="73">
        <v>14606.03</v>
      </c>
      <c r="H11" s="73">
        <v>7023.8400000000038</v>
      </c>
      <c r="I11" s="73">
        <v>2379.0499999999984</v>
      </c>
      <c r="J11" s="74">
        <v>86238.909999999989</v>
      </c>
    </row>
    <row r="12" spans="1:10" ht="15.75" thickBot="1" x14ac:dyDescent="0.3">
      <c r="A12" s="36"/>
      <c r="B12" s="75"/>
      <c r="C12" s="75"/>
      <c r="D12" s="75"/>
      <c r="E12" s="75"/>
      <c r="F12" s="75"/>
      <c r="G12" s="75"/>
      <c r="H12" s="75"/>
      <c r="I12" s="75"/>
      <c r="J12" s="75"/>
    </row>
    <row r="13" spans="1:10" x14ac:dyDescent="0.25">
      <c r="A13" s="269" t="s">
        <v>125</v>
      </c>
      <c r="B13" s="270"/>
      <c r="C13" s="270"/>
      <c r="D13" s="270"/>
      <c r="E13" s="270"/>
      <c r="F13" s="270"/>
      <c r="G13" s="270"/>
      <c r="H13" s="270"/>
      <c r="I13" s="270"/>
      <c r="J13" s="271"/>
    </row>
    <row r="14" spans="1:10" x14ac:dyDescent="0.25">
      <c r="A14" s="67" t="s">
        <v>121</v>
      </c>
      <c r="B14" s="68" t="s">
        <v>28</v>
      </c>
      <c r="C14" s="68" t="s">
        <v>29</v>
      </c>
      <c r="D14" s="68" t="s">
        <v>30</v>
      </c>
      <c r="E14" s="68" t="s">
        <v>32</v>
      </c>
      <c r="F14" s="68" t="s">
        <v>31</v>
      </c>
      <c r="G14" s="68" t="s">
        <v>33</v>
      </c>
      <c r="H14" s="68" t="s">
        <v>122</v>
      </c>
      <c r="I14" s="68" t="s">
        <v>35</v>
      </c>
      <c r="J14" s="69" t="s">
        <v>123</v>
      </c>
    </row>
    <row r="15" spans="1:10" s="40" customFormat="1" x14ac:dyDescent="0.25">
      <c r="A15" s="67">
        <v>2019</v>
      </c>
      <c r="B15" s="132">
        <v>21678.346054947102</v>
      </c>
      <c r="C15" s="132">
        <v>2770.5363353483835</v>
      </c>
      <c r="D15" s="132">
        <v>3549.2444412879804</v>
      </c>
      <c r="E15" s="132">
        <v>1460.7261134016549</v>
      </c>
      <c r="F15" s="132">
        <v>26363.949669449052</v>
      </c>
      <c r="G15" s="132">
        <v>13016.905369781953</v>
      </c>
      <c r="H15" s="132">
        <v>6036.6040895090655</v>
      </c>
      <c r="I15" s="132">
        <v>1951.9430614159555</v>
      </c>
      <c r="J15" s="133">
        <v>76828.255135141138</v>
      </c>
    </row>
    <row r="16" spans="1:10" x14ac:dyDescent="0.25">
      <c r="A16" s="67">
        <v>2020</v>
      </c>
      <c r="B16" s="62">
        <v>22102.501325009256</v>
      </c>
      <c r="C16" s="62">
        <v>2789.4062629116088</v>
      </c>
      <c r="D16" s="62">
        <v>3840.140501398073</v>
      </c>
      <c r="E16" s="62">
        <v>1463.9425850049979</v>
      </c>
      <c r="F16" s="70">
        <v>26621.773094088472</v>
      </c>
      <c r="G16" s="70">
        <v>13142.946422459298</v>
      </c>
      <c r="H16" s="70">
        <v>6175.4019109771225</v>
      </c>
      <c r="I16" s="62">
        <v>1978.3187631796848</v>
      </c>
      <c r="J16" s="71">
        <v>78114.430865028509</v>
      </c>
    </row>
    <row r="17" spans="1:10" x14ac:dyDescent="0.25">
      <c r="A17" s="67">
        <v>2021</v>
      </c>
      <c r="B17" s="62">
        <v>22418.527516316306</v>
      </c>
      <c r="C17" s="62">
        <v>2808.56886934257</v>
      </c>
      <c r="D17" s="62">
        <v>4139.2481142309261</v>
      </c>
      <c r="E17" s="62">
        <v>1467.1586515707536</v>
      </c>
      <c r="F17" s="70">
        <v>26887.616587856191</v>
      </c>
      <c r="G17" s="70">
        <v>13269.31492016047</v>
      </c>
      <c r="H17" s="70">
        <v>6317.4904681444896</v>
      </c>
      <c r="I17" s="62">
        <v>2005.531332981154</v>
      </c>
      <c r="J17" s="71">
        <v>79313.456460602858</v>
      </c>
    </row>
    <row r="18" spans="1:10" s="40" customFormat="1" x14ac:dyDescent="0.25">
      <c r="A18" s="67">
        <v>2022</v>
      </c>
      <c r="B18" s="62">
        <v>22791.405979261068</v>
      </c>
      <c r="C18" s="62">
        <v>2831.3799087605785</v>
      </c>
      <c r="D18" s="62">
        <v>4471.0534124669566</v>
      </c>
      <c r="E18" s="62">
        <v>1471.2750218218359</v>
      </c>
      <c r="F18" s="70">
        <v>27194.37823276081</v>
      </c>
      <c r="G18" s="70">
        <v>13417.161208266631</v>
      </c>
      <c r="H18" s="70">
        <v>6485.3073789090777</v>
      </c>
      <c r="I18" s="62">
        <v>2034.4481196508066</v>
      </c>
      <c r="J18" s="71">
        <v>80696.409261897774</v>
      </c>
    </row>
    <row r="19" spans="1:10" x14ac:dyDescent="0.25">
      <c r="A19" s="67">
        <v>2023</v>
      </c>
      <c r="B19" s="62">
        <v>23159.531756257198</v>
      </c>
      <c r="C19" s="62">
        <v>2853.2676390897577</v>
      </c>
      <c r="D19" s="62">
        <v>4801.6720055304713</v>
      </c>
      <c r="E19" s="62">
        <v>1475.1754635803716</v>
      </c>
      <c r="F19" s="70">
        <v>27489.642010183125</v>
      </c>
      <c r="G19" s="70">
        <v>13564.335993387513</v>
      </c>
      <c r="H19" s="70">
        <v>6648.6934066337571</v>
      </c>
      <c r="I19" s="62">
        <v>2063.5413817388785</v>
      </c>
      <c r="J19" s="71">
        <v>82055.859656401066</v>
      </c>
    </row>
    <row r="20" spans="1:10" ht="15.75" thickBot="1" x14ac:dyDescent="0.3">
      <c r="A20" s="72">
        <v>2024</v>
      </c>
      <c r="B20" s="64">
        <v>23482.376040885436</v>
      </c>
      <c r="C20" s="64">
        <v>2871.2927939447932</v>
      </c>
      <c r="D20" s="64">
        <v>5099.8360879156899</v>
      </c>
      <c r="E20" s="64">
        <v>1478.185217489751</v>
      </c>
      <c r="F20" s="73">
        <v>27746.260145611668</v>
      </c>
      <c r="G20" s="73">
        <v>13695.135426497052</v>
      </c>
      <c r="H20" s="73">
        <v>6790.9016814804436</v>
      </c>
      <c r="I20" s="64">
        <v>2090.9086964835492</v>
      </c>
      <c r="J20" s="74">
        <v>83254.896090308393</v>
      </c>
    </row>
    <row r="21" spans="1:10" ht="15.75" thickBot="1" x14ac:dyDescent="0.3">
      <c r="A21" s="36"/>
      <c r="B21" s="75"/>
      <c r="C21" s="75"/>
      <c r="D21" s="75"/>
      <c r="E21" s="75"/>
      <c r="F21" s="75"/>
      <c r="G21" s="75"/>
      <c r="H21" s="75"/>
      <c r="I21" s="75"/>
      <c r="J21" s="75"/>
    </row>
    <row r="22" spans="1:10" x14ac:dyDescent="0.25">
      <c r="A22" s="269" t="s">
        <v>210</v>
      </c>
      <c r="B22" s="270"/>
      <c r="C22" s="270"/>
      <c r="D22" s="270"/>
      <c r="E22" s="270"/>
      <c r="F22" s="270"/>
      <c r="G22" s="270"/>
      <c r="H22" s="270"/>
      <c r="I22" s="270"/>
      <c r="J22" s="271"/>
    </row>
    <row r="23" spans="1:10" x14ac:dyDescent="0.25">
      <c r="A23" s="67" t="s">
        <v>121</v>
      </c>
      <c r="B23" s="68" t="s">
        <v>28</v>
      </c>
      <c r="C23" s="68" t="s">
        <v>29</v>
      </c>
      <c r="D23" s="68" t="s">
        <v>30</v>
      </c>
      <c r="E23" s="68" t="s">
        <v>32</v>
      </c>
      <c r="F23" s="68" t="s">
        <v>31</v>
      </c>
      <c r="G23" s="68" t="s">
        <v>33</v>
      </c>
      <c r="H23" s="68" t="s">
        <v>122</v>
      </c>
      <c r="I23" s="68" t="s">
        <v>35</v>
      </c>
      <c r="J23" s="69" t="s">
        <v>124</v>
      </c>
    </row>
    <row r="24" spans="1:10" s="40" customFormat="1" x14ac:dyDescent="0.25">
      <c r="A24" s="67">
        <v>2019</v>
      </c>
      <c r="B24" s="25"/>
      <c r="C24" s="25"/>
      <c r="D24" s="25"/>
      <c r="E24" s="25"/>
      <c r="F24" s="25"/>
      <c r="G24" s="25"/>
      <c r="H24" s="25"/>
      <c r="I24" s="25"/>
      <c r="J24" s="93"/>
    </row>
    <row r="25" spans="1:10" x14ac:dyDescent="0.25">
      <c r="A25" s="67">
        <v>2020</v>
      </c>
      <c r="B25" s="70"/>
      <c r="C25" s="70"/>
      <c r="D25" s="70"/>
      <c r="E25" s="70"/>
      <c r="F25" s="70"/>
      <c r="G25" s="70"/>
      <c r="H25" s="70"/>
      <c r="I25" s="70"/>
      <c r="J25" s="71"/>
    </row>
    <row r="26" spans="1:10" x14ac:dyDescent="0.25">
      <c r="A26" s="67">
        <v>2021</v>
      </c>
      <c r="B26" s="70"/>
      <c r="C26" s="70"/>
      <c r="D26" s="70"/>
      <c r="E26" s="70"/>
      <c r="F26" s="70"/>
      <c r="G26" s="70"/>
      <c r="H26" s="70"/>
      <c r="I26" s="70"/>
      <c r="J26" s="71"/>
    </row>
    <row r="27" spans="1:10" s="40" customFormat="1" x14ac:dyDescent="0.25">
      <c r="A27" s="67">
        <v>2022</v>
      </c>
      <c r="B27" s="70"/>
      <c r="C27" s="70"/>
      <c r="D27" s="70"/>
      <c r="E27" s="70"/>
      <c r="F27" s="70"/>
      <c r="G27" s="70"/>
      <c r="H27" s="70"/>
      <c r="I27" s="70"/>
      <c r="J27" s="71"/>
    </row>
    <row r="28" spans="1:10" x14ac:dyDescent="0.25">
      <c r="A28" s="67">
        <v>2023</v>
      </c>
      <c r="B28" s="70"/>
      <c r="C28" s="70"/>
      <c r="D28" s="70"/>
      <c r="E28" s="70"/>
      <c r="F28" s="70"/>
      <c r="G28" s="70"/>
      <c r="H28" s="70"/>
      <c r="I28" s="70"/>
      <c r="J28" s="71"/>
    </row>
    <row r="29" spans="1:10" ht="15.75" thickBot="1" x14ac:dyDescent="0.3">
      <c r="A29" s="72">
        <v>2024</v>
      </c>
      <c r="B29" s="73"/>
      <c r="C29" s="73"/>
      <c r="D29" s="73"/>
      <c r="E29" s="73"/>
      <c r="F29" s="73"/>
      <c r="G29" s="73"/>
      <c r="H29" s="73"/>
      <c r="I29" s="73"/>
      <c r="J29" s="74"/>
    </row>
    <row r="30" spans="1:10" ht="15.75" thickBot="1" x14ac:dyDescent="0.3"/>
    <row r="31" spans="1:10" x14ac:dyDescent="0.25">
      <c r="A31" s="269" t="s">
        <v>211</v>
      </c>
      <c r="B31" s="270"/>
      <c r="C31" s="270"/>
      <c r="D31" s="270"/>
      <c r="E31" s="270"/>
      <c r="F31" s="270"/>
      <c r="G31" s="270"/>
      <c r="H31" s="270"/>
      <c r="I31" s="270"/>
      <c r="J31" s="271"/>
    </row>
    <row r="32" spans="1:10" x14ac:dyDescent="0.25">
      <c r="A32" s="67" t="s">
        <v>121</v>
      </c>
      <c r="B32" s="68" t="s">
        <v>28</v>
      </c>
      <c r="C32" s="68" t="s">
        <v>29</v>
      </c>
      <c r="D32" s="68" t="s">
        <v>30</v>
      </c>
      <c r="E32" s="68" t="s">
        <v>32</v>
      </c>
      <c r="F32" s="68" t="s">
        <v>31</v>
      </c>
      <c r="G32" s="68" t="s">
        <v>33</v>
      </c>
      <c r="H32" s="68" t="s">
        <v>122</v>
      </c>
      <c r="I32" s="68" t="s">
        <v>35</v>
      </c>
      <c r="J32" s="69" t="s">
        <v>124</v>
      </c>
    </row>
    <row r="33" spans="1:10" ht="15.75" thickBot="1" x14ac:dyDescent="0.3">
      <c r="A33" s="72">
        <v>2021</v>
      </c>
      <c r="B33" s="63"/>
      <c r="C33" s="63"/>
      <c r="D33" s="63"/>
      <c r="E33" s="63"/>
      <c r="F33" s="63"/>
      <c r="G33" s="63"/>
      <c r="H33" s="63"/>
      <c r="I33" s="63"/>
      <c r="J33" s="74"/>
    </row>
    <row r="36" spans="1:10" x14ac:dyDescent="0.25">
      <c r="B36" s="40"/>
      <c r="C36" s="40"/>
    </row>
    <row r="37" spans="1:10" x14ac:dyDescent="0.25">
      <c r="B37" s="40"/>
      <c r="C37" s="40"/>
    </row>
    <row r="38" spans="1:10" x14ac:dyDescent="0.25">
      <c r="B38" s="40"/>
      <c r="C38" s="40"/>
    </row>
    <row r="39" spans="1:10" x14ac:dyDescent="0.25">
      <c r="B39" s="40"/>
      <c r="C39" s="40"/>
    </row>
    <row r="40" spans="1:10" x14ac:dyDescent="0.25">
      <c r="B40" s="40"/>
      <c r="C40" s="40"/>
    </row>
    <row r="41" spans="1:10" x14ac:dyDescent="0.25">
      <c r="B41" s="40"/>
      <c r="C41" s="40"/>
    </row>
    <row r="42" spans="1:10" x14ac:dyDescent="0.25">
      <c r="B42" s="40"/>
      <c r="C42" s="40"/>
    </row>
    <row r="43" spans="1:10" x14ac:dyDescent="0.25">
      <c r="B43" s="40"/>
      <c r="C43" s="40"/>
    </row>
    <row r="44" spans="1:10" x14ac:dyDescent="0.25">
      <c r="B44" s="40"/>
      <c r="C44" s="40"/>
    </row>
    <row r="45" spans="1:10" x14ac:dyDescent="0.25">
      <c r="B45" s="40"/>
      <c r="C45" s="40"/>
    </row>
  </sheetData>
  <mergeCells count="4">
    <mergeCell ref="A4:J4"/>
    <mergeCell ref="A13:J13"/>
    <mergeCell ref="A22:J22"/>
    <mergeCell ref="A31:J31"/>
  </mergeCells>
  <conditionalFormatting sqref="B20:E20">
    <cfRule type="expression" dxfId="3" priority="1">
      <formula>B20&gt;B10</formula>
    </cfRule>
  </conditionalFormatting>
  <conditionalFormatting sqref="I17:I18 B17:E18">
    <cfRule type="expression" dxfId="2" priority="4">
      <formula>B17&gt;B7</formula>
    </cfRule>
  </conditionalFormatting>
  <conditionalFormatting sqref="B16:E16 I16 I19 B19:E19">
    <cfRule type="expression" dxfId="1" priority="2">
      <formula>B16&gt;#REF!</formula>
    </cfRule>
  </conditionalFormatting>
  <conditionalFormatting sqref="I20">
    <cfRule type="expression" dxfId="0" priority="3">
      <formula>I20&gt;I10</formula>
    </cfRule>
  </conditionalFormatting>
  <hyperlinks>
    <hyperlink ref="G1" location="Index!A1" display="Back"/>
  </hyperlink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115" zoomScaleNormal="115" workbookViewId="0">
      <selection activeCell="A19" sqref="A19"/>
    </sheetView>
  </sheetViews>
  <sheetFormatPr defaultRowHeight="15" x14ac:dyDescent="0.25"/>
  <cols>
    <col min="1" max="1" width="24.140625" bestFit="1" customWidth="1"/>
    <col min="2" max="2" width="11.42578125" customWidth="1"/>
    <col min="3" max="3" width="7.28515625" bestFit="1" customWidth="1"/>
    <col min="4" max="4" width="8.85546875" bestFit="1" customWidth="1"/>
    <col min="5" max="5" width="7.28515625" bestFit="1" customWidth="1"/>
    <col min="6" max="7" width="13.140625" bestFit="1" customWidth="1"/>
    <col min="8" max="8" width="9.140625" bestFit="1" customWidth="1"/>
    <col min="9" max="9" width="7.28515625" bestFit="1" customWidth="1"/>
    <col min="10" max="10" width="15.140625" bestFit="1" customWidth="1"/>
  </cols>
  <sheetData>
    <row r="1" spans="1:10" x14ac:dyDescent="0.25">
      <c r="A1" t="s">
        <v>22</v>
      </c>
      <c r="B1" s="54">
        <v>43174</v>
      </c>
      <c r="G1" s="3" t="s">
        <v>23</v>
      </c>
    </row>
    <row r="2" spans="1:10" x14ac:dyDescent="0.25">
      <c r="A2" t="s">
        <v>24</v>
      </c>
      <c r="B2" t="s">
        <v>73</v>
      </c>
    </row>
    <row r="4" spans="1:10" s="40" customFormat="1" x14ac:dyDescent="0.25">
      <c r="A4" s="13" t="s">
        <v>104</v>
      </c>
    </row>
    <row r="5" spans="1:10" s="40" customFormat="1" x14ac:dyDescent="0.25">
      <c r="A5" s="40" t="s">
        <v>103</v>
      </c>
      <c r="B5" s="55" t="s">
        <v>188</v>
      </c>
    </row>
    <row r="6" spans="1:10" x14ac:dyDescent="0.25">
      <c r="B6" s="55"/>
    </row>
    <row r="7" spans="1:10" x14ac:dyDescent="0.25">
      <c r="A7" s="13" t="s">
        <v>189</v>
      </c>
    </row>
    <row r="8" spans="1:10" ht="15.75" thickBot="1" x14ac:dyDescent="0.3">
      <c r="A8" s="13" t="s">
        <v>190</v>
      </c>
    </row>
    <row r="9" spans="1:10" s="40" customFormat="1" ht="15.75" thickBot="1" x14ac:dyDescent="0.3">
      <c r="A9" s="126" t="s">
        <v>121</v>
      </c>
      <c r="B9" s="219" t="s">
        <v>28</v>
      </c>
      <c r="C9" s="219" t="s">
        <v>29</v>
      </c>
      <c r="D9" s="219" t="s">
        <v>30</v>
      </c>
      <c r="E9" s="219" t="s">
        <v>32</v>
      </c>
      <c r="F9" s="219" t="s">
        <v>31</v>
      </c>
      <c r="G9" s="219" t="s">
        <v>33</v>
      </c>
      <c r="H9" s="219" t="s">
        <v>122</v>
      </c>
      <c r="I9" s="219" t="s">
        <v>35</v>
      </c>
      <c r="J9" s="220" t="s">
        <v>197</v>
      </c>
    </row>
    <row r="10" spans="1:10" x14ac:dyDescent="0.25">
      <c r="A10" s="216" t="s">
        <v>191</v>
      </c>
      <c r="B10" s="221" t="s">
        <v>567</v>
      </c>
      <c r="C10" s="221" t="s">
        <v>567</v>
      </c>
      <c r="D10" s="221" t="s">
        <v>567</v>
      </c>
      <c r="E10" s="221" t="s">
        <v>567</v>
      </c>
      <c r="F10" s="221" t="s">
        <v>567</v>
      </c>
      <c r="G10" s="221" t="s">
        <v>567</v>
      </c>
      <c r="H10" s="221" t="s">
        <v>567</v>
      </c>
      <c r="I10" s="221" t="s">
        <v>567</v>
      </c>
      <c r="J10" s="221" t="s">
        <v>567</v>
      </c>
    </row>
    <row r="11" spans="1:10" x14ac:dyDescent="0.25">
      <c r="A11" s="216" t="s">
        <v>192</v>
      </c>
      <c r="B11" s="222">
        <v>16124</v>
      </c>
      <c r="C11" s="222">
        <v>2251</v>
      </c>
      <c r="D11" s="222">
        <v>1407</v>
      </c>
      <c r="E11" s="222">
        <v>1240</v>
      </c>
      <c r="F11" s="222">
        <v>24294</v>
      </c>
      <c r="G11" s="222">
        <v>11900</v>
      </c>
      <c r="H11" s="222">
        <v>4511</v>
      </c>
      <c r="I11" s="222">
        <v>1589</v>
      </c>
      <c r="J11" s="223">
        <v>16145</v>
      </c>
    </row>
    <row r="12" spans="1:10" x14ac:dyDescent="0.25">
      <c r="A12" s="217" t="s">
        <v>193</v>
      </c>
      <c r="B12" s="224" t="s">
        <v>567</v>
      </c>
      <c r="C12" s="224" t="s">
        <v>567</v>
      </c>
      <c r="D12" s="224" t="s">
        <v>567</v>
      </c>
      <c r="E12" s="224" t="s">
        <v>567</v>
      </c>
      <c r="F12" s="224" t="s">
        <v>567</v>
      </c>
      <c r="G12" s="224" t="s">
        <v>567</v>
      </c>
      <c r="H12" s="224" t="s">
        <v>567</v>
      </c>
      <c r="I12" s="224" t="s">
        <v>567</v>
      </c>
      <c r="J12" s="224" t="s">
        <v>567</v>
      </c>
    </row>
    <row r="13" spans="1:10" x14ac:dyDescent="0.25">
      <c r="A13" s="216" t="s">
        <v>194</v>
      </c>
      <c r="B13" s="225" t="s">
        <v>567</v>
      </c>
      <c r="C13" s="225" t="s">
        <v>567</v>
      </c>
      <c r="D13" s="225" t="s">
        <v>567</v>
      </c>
      <c r="E13" s="225" t="s">
        <v>567</v>
      </c>
      <c r="F13" s="225" t="s">
        <v>567</v>
      </c>
      <c r="G13" s="225" t="s">
        <v>567</v>
      </c>
      <c r="H13" s="225" t="s">
        <v>567</v>
      </c>
      <c r="I13" s="225" t="s">
        <v>567</v>
      </c>
      <c r="J13" s="225" t="s">
        <v>567</v>
      </c>
    </row>
    <row r="14" spans="1:10" x14ac:dyDescent="0.25">
      <c r="A14" s="216" t="s">
        <v>195</v>
      </c>
      <c r="B14" s="222">
        <v>16911</v>
      </c>
      <c r="C14" s="222">
        <v>2311</v>
      </c>
      <c r="D14" s="222">
        <v>2223</v>
      </c>
      <c r="E14" s="222">
        <v>1248</v>
      </c>
      <c r="F14" s="222">
        <v>24470</v>
      </c>
      <c r="G14" s="222">
        <v>12393</v>
      </c>
      <c r="H14" s="222">
        <v>4803</v>
      </c>
      <c r="I14" s="222">
        <v>1672</v>
      </c>
      <c r="J14" s="226">
        <v>17036</v>
      </c>
    </row>
    <row r="15" spans="1:10" x14ac:dyDescent="0.25">
      <c r="A15" s="217" t="s">
        <v>196</v>
      </c>
      <c r="B15" s="224" t="s">
        <v>567</v>
      </c>
      <c r="C15" s="224" t="s">
        <v>567</v>
      </c>
      <c r="D15" s="224" t="s">
        <v>567</v>
      </c>
      <c r="E15" s="224" t="s">
        <v>567</v>
      </c>
      <c r="F15" s="224" t="s">
        <v>567</v>
      </c>
      <c r="G15" s="224" t="s">
        <v>567</v>
      </c>
      <c r="H15" s="224" t="s">
        <v>567</v>
      </c>
      <c r="I15" s="224" t="s">
        <v>567</v>
      </c>
      <c r="J15" s="224" t="s">
        <v>567</v>
      </c>
    </row>
    <row r="17" spans="1:10" x14ac:dyDescent="0.25">
      <c r="A17" s="127" t="s">
        <v>198</v>
      </c>
    </row>
    <row r="18" spans="1:10" x14ac:dyDescent="0.25">
      <c r="A18" s="40" t="s">
        <v>199</v>
      </c>
    </row>
    <row r="19" spans="1:10" x14ac:dyDescent="0.25">
      <c r="A19" s="40" t="s">
        <v>200</v>
      </c>
    </row>
    <row r="24" spans="1:10" x14ac:dyDescent="0.25">
      <c r="B24" s="218"/>
      <c r="C24" s="218"/>
      <c r="D24" s="218"/>
      <c r="E24" s="218"/>
      <c r="F24" s="218"/>
      <c r="G24" s="218"/>
      <c r="H24" s="218"/>
      <c r="I24" s="218"/>
      <c r="J24" s="218"/>
    </row>
  </sheetData>
  <hyperlinks>
    <hyperlink ref="G1" location="Index!A1" display="Back"/>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J24" sqref="J24"/>
    </sheetView>
  </sheetViews>
  <sheetFormatPr defaultRowHeight="15" x14ac:dyDescent="0.25"/>
  <cols>
    <col min="1" max="1" width="20.5703125" style="40" bestFit="1" customWidth="1"/>
    <col min="2" max="5" width="11" style="40" customWidth="1"/>
    <col min="6" max="7" width="14.5703125" style="40" bestFit="1" customWidth="1"/>
    <col min="8" max="9" width="11" style="40" customWidth="1"/>
    <col min="10" max="10" width="11" style="40" bestFit="1" customWidth="1"/>
    <col min="11" max="16384" width="9.140625" style="40"/>
  </cols>
  <sheetData>
    <row r="1" spans="1:7" x14ac:dyDescent="0.25">
      <c r="A1" s="40" t="s">
        <v>22</v>
      </c>
      <c r="B1" s="21" t="s">
        <v>150</v>
      </c>
      <c r="G1" s="3" t="s">
        <v>23</v>
      </c>
    </row>
    <row r="2" spans="1:7" x14ac:dyDescent="0.25">
      <c r="A2" s="40" t="s">
        <v>24</v>
      </c>
      <c r="B2" s="40" t="s">
        <v>151</v>
      </c>
    </row>
  </sheetData>
  <hyperlinks>
    <hyperlink ref="G1" location="Index!A1" display="Back"/>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3" sqref="A13"/>
    </sheetView>
  </sheetViews>
  <sheetFormatPr defaultRowHeight="15" x14ac:dyDescent="0.25"/>
  <cols>
    <col min="1" max="1" width="41.5703125" style="40" bestFit="1" customWidth="1"/>
    <col min="2" max="2" width="23.28515625" style="55" bestFit="1" customWidth="1"/>
    <col min="3" max="3" width="2.42578125" style="40" customWidth="1"/>
    <col min="4" max="16384" width="9.140625" style="40"/>
  </cols>
  <sheetData>
    <row r="1" spans="1:4" x14ac:dyDescent="0.25">
      <c r="A1" s="40" t="s">
        <v>22</v>
      </c>
      <c r="B1" s="197">
        <v>43179</v>
      </c>
      <c r="D1" s="3" t="s">
        <v>23</v>
      </c>
    </row>
    <row r="2" spans="1:4" x14ac:dyDescent="0.25">
      <c r="A2" s="40" t="s">
        <v>24</v>
      </c>
      <c r="B2" s="55" t="s">
        <v>68</v>
      </c>
    </row>
    <row r="4" spans="1:4" ht="30" x14ac:dyDescent="0.25">
      <c r="A4" s="30" t="s">
        <v>71</v>
      </c>
      <c r="B4" s="193" t="s">
        <v>556</v>
      </c>
    </row>
    <row r="6" spans="1:4" x14ac:dyDescent="0.25">
      <c r="A6" s="40" t="s">
        <v>69</v>
      </c>
    </row>
    <row r="7" spans="1:4" x14ac:dyDescent="0.25">
      <c r="A7" s="40" t="s">
        <v>557</v>
      </c>
    </row>
    <row r="8" spans="1:4" x14ac:dyDescent="0.25">
      <c r="A8" s="40" t="s">
        <v>558</v>
      </c>
    </row>
    <row r="9" spans="1:4" x14ac:dyDescent="0.25">
      <c r="A9" s="40" t="s">
        <v>559</v>
      </c>
    </row>
    <row r="10" spans="1:4" x14ac:dyDescent="0.25">
      <c r="A10" s="40" t="s">
        <v>560</v>
      </c>
    </row>
    <row r="12" spans="1:4" x14ac:dyDescent="0.25">
      <c r="A12" s="40" t="s">
        <v>70</v>
      </c>
    </row>
    <row r="13" spans="1:4" x14ac:dyDescent="0.25">
      <c r="A13" s="40" t="s">
        <v>561</v>
      </c>
    </row>
  </sheetData>
  <hyperlinks>
    <hyperlink ref="D1" location="Index!A1" display="Bac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5" x14ac:dyDescent="0.25"/>
  <cols>
    <col min="1" max="1" width="18" customWidth="1"/>
    <col min="2" max="2" width="24.28515625" customWidth="1"/>
  </cols>
  <sheetData>
    <row r="1" spans="1:14" x14ac:dyDescent="0.25">
      <c r="A1" t="s">
        <v>22</v>
      </c>
      <c r="B1" s="26">
        <v>43179</v>
      </c>
      <c r="D1" s="3" t="s">
        <v>23</v>
      </c>
    </row>
    <row r="2" spans="1:14" x14ac:dyDescent="0.25">
      <c r="A2" t="s">
        <v>24</v>
      </c>
      <c r="B2" t="s">
        <v>68</v>
      </c>
    </row>
    <row r="4" spans="1:14" ht="30" x14ac:dyDescent="0.25">
      <c r="A4" t="s">
        <v>27</v>
      </c>
      <c r="B4" s="1" t="s">
        <v>72</v>
      </c>
    </row>
    <row r="5" spans="1:14" x14ac:dyDescent="0.25">
      <c r="A5" t="s">
        <v>28</v>
      </c>
      <c r="B5" s="14">
        <v>102.44</v>
      </c>
      <c r="C5" s="11"/>
      <c r="D5" s="11"/>
      <c r="E5" s="11"/>
      <c r="F5" s="11"/>
      <c r="G5" s="11"/>
      <c r="J5" s="56"/>
      <c r="K5" s="56"/>
      <c r="L5" s="56"/>
      <c r="M5" s="56"/>
      <c r="N5" s="56"/>
    </row>
    <row r="6" spans="1:14" x14ac:dyDescent="0.25">
      <c r="A6" t="s">
        <v>29</v>
      </c>
      <c r="B6" s="14">
        <v>106.25</v>
      </c>
      <c r="C6" s="11"/>
      <c r="D6" s="11"/>
      <c r="E6" s="11"/>
      <c r="F6" s="11"/>
      <c r="G6" s="11"/>
      <c r="J6" s="56"/>
      <c r="K6" s="56"/>
      <c r="L6" s="56"/>
      <c r="M6" s="56"/>
      <c r="N6" s="56"/>
    </row>
    <row r="7" spans="1:14" x14ac:dyDescent="0.25">
      <c r="A7" t="s">
        <v>30</v>
      </c>
      <c r="B7" s="14">
        <v>110.405</v>
      </c>
      <c r="J7" s="56"/>
      <c r="K7" s="56"/>
      <c r="L7" s="56"/>
      <c r="M7" s="56"/>
      <c r="N7" s="56"/>
    </row>
    <row r="8" spans="1:14" x14ac:dyDescent="0.25">
      <c r="A8" t="s">
        <v>31</v>
      </c>
      <c r="B8" s="14">
        <v>108.35000000000001</v>
      </c>
      <c r="J8" s="56"/>
      <c r="K8" s="56"/>
      <c r="L8" s="56"/>
      <c r="M8" s="56"/>
      <c r="N8" s="56"/>
    </row>
    <row r="9" spans="1:14" x14ac:dyDescent="0.25">
      <c r="A9" t="s">
        <v>32</v>
      </c>
      <c r="B9" s="14">
        <v>109</v>
      </c>
      <c r="J9" s="56"/>
      <c r="K9" s="56"/>
      <c r="L9" s="56"/>
      <c r="M9" s="56"/>
      <c r="N9" s="56"/>
    </row>
    <row r="10" spans="1:14" x14ac:dyDescent="0.25">
      <c r="A10" t="s">
        <v>33</v>
      </c>
      <c r="B10" s="14">
        <v>105.45</v>
      </c>
      <c r="J10" s="56"/>
      <c r="K10" s="56"/>
      <c r="L10" s="56"/>
      <c r="M10" s="56"/>
      <c r="N10" s="56"/>
    </row>
    <row r="11" spans="1:14" x14ac:dyDescent="0.25">
      <c r="A11" t="s">
        <v>34</v>
      </c>
      <c r="B11" s="14">
        <v>103.98</v>
      </c>
      <c r="J11" s="56"/>
      <c r="K11" s="56"/>
      <c r="L11" s="56"/>
      <c r="M11" s="56"/>
      <c r="N11" s="56"/>
    </row>
    <row r="12" spans="1:14" x14ac:dyDescent="0.25">
      <c r="A12" t="s">
        <v>35</v>
      </c>
      <c r="B12" s="14">
        <v>107.304</v>
      </c>
      <c r="J12" s="56"/>
      <c r="K12" s="56"/>
      <c r="L12" s="56"/>
      <c r="M12" s="56"/>
      <c r="N12" s="56"/>
    </row>
    <row r="13" spans="1:14" ht="18" x14ac:dyDescent="0.25">
      <c r="A13" s="9"/>
      <c r="B13" s="10"/>
      <c r="J13" s="56"/>
      <c r="K13" s="56"/>
      <c r="L13" s="56"/>
      <c r="M13" s="56"/>
      <c r="N13" s="56"/>
    </row>
    <row r="14" spans="1:14" x14ac:dyDescent="0.25">
      <c r="J14" s="56"/>
      <c r="K14" s="56"/>
      <c r="L14" s="56"/>
      <c r="M14" s="56"/>
      <c r="N14" s="56"/>
    </row>
    <row r="15" spans="1:14" x14ac:dyDescent="0.25">
      <c r="A15" s="12"/>
      <c r="J15" s="56"/>
      <c r="K15" s="56"/>
      <c r="L15" s="56"/>
      <c r="M15" s="56"/>
      <c r="N15" s="56"/>
    </row>
    <row r="16" spans="1:14" x14ac:dyDescent="0.25">
      <c r="A16" s="12"/>
      <c r="J16" s="56"/>
      <c r="K16" s="56"/>
      <c r="L16" s="56"/>
      <c r="M16" s="56"/>
      <c r="N16" s="56"/>
    </row>
    <row r="17" spans="10:14" x14ac:dyDescent="0.25">
      <c r="J17" s="56"/>
      <c r="K17" s="56"/>
      <c r="L17" s="56"/>
      <c r="M17" s="56"/>
      <c r="N17" s="56"/>
    </row>
    <row r="18" spans="10:14" x14ac:dyDescent="0.25">
      <c r="J18" s="56"/>
      <c r="K18" s="56"/>
      <c r="L18" s="56"/>
      <c r="M18" s="56"/>
      <c r="N18" s="56"/>
    </row>
    <row r="19" spans="10:14" x14ac:dyDescent="0.25">
      <c r="J19" s="56"/>
      <c r="K19" s="56"/>
      <c r="L19" s="56"/>
      <c r="M19" s="56"/>
      <c r="N19" s="56"/>
    </row>
    <row r="20" spans="10:14" x14ac:dyDescent="0.25">
      <c r="J20" s="56"/>
      <c r="K20" s="56"/>
      <c r="L20" s="56"/>
      <c r="M20" s="56"/>
      <c r="N20" s="56"/>
    </row>
    <row r="21" spans="10:14" x14ac:dyDescent="0.25">
      <c r="J21" s="56"/>
      <c r="K21" s="56"/>
      <c r="L21" s="56"/>
      <c r="M21" s="56"/>
      <c r="N21" s="56"/>
    </row>
    <row r="22" spans="10:14" x14ac:dyDescent="0.25">
      <c r="J22" s="56"/>
      <c r="K22" s="56"/>
      <c r="L22" s="56"/>
      <c r="M22" s="56"/>
      <c r="N22" s="56"/>
    </row>
  </sheetData>
  <hyperlinks>
    <hyperlink ref="D1" location="Index!A1" display="Back"/>
  </hyperlink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13" zoomScaleNormal="100" workbookViewId="0">
      <selection activeCell="B10" sqref="B10"/>
    </sheetView>
  </sheetViews>
  <sheetFormatPr defaultRowHeight="15" x14ac:dyDescent="0.25"/>
  <cols>
    <col min="1" max="1" width="22" style="56" bestFit="1" customWidth="1"/>
    <col min="2" max="2" width="25.85546875" style="56" bestFit="1" customWidth="1"/>
    <col min="3" max="3" width="47.7109375" style="117" customWidth="1"/>
    <col min="4" max="4" width="37.7109375" style="56" customWidth="1"/>
    <col min="5" max="5" width="17.28515625" style="56" customWidth="1"/>
    <col min="6" max="6" width="14.85546875" style="56" customWidth="1"/>
    <col min="7" max="7" width="20.28515625" style="56" customWidth="1"/>
    <col min="8" max="8" width="35.28515625" style="56" customWidth="1"/>
    <col min="9" max="9" width="28.28515625" style="56" customWidth="1"/>
    <col min="10" max="10" width="45.140625" style="56" customWidth="1"/>
    <col min="11" max="11" width="36.140625" style="56" customWidth="1"/>
    <col min="12" max="12" width="17.42578125" style="56" customWidth="1"/>
    <col min="13" max="13" width="22.140625" style="56" customWidth="1"/>
    <col min="14" max="14" width="34.5703125" style="56" customWidth="1"/>
    <col min="15" max="15" width="27.28515625" style="56" customWidth="1"/>
    <col min="16" max="16" width="26.5703125" style="56" customWidth="1"/>
    <col min="17" max="17" width="31.42578125" style="56" customWidth="1"/>
    <col min="18" max="18" width="25.85546875" style="56" customWidth="1"/>
    <col min="19" max="19" width="16.140625" style="56" customWidth="1"/>
    <col min="20" max="20" width="22.140625" style="56" customWidth="1"/>
    <col min="21" max="21" width="16.28515625" style="56" customWidth="1"/>
    <col min="22" max="16384" width="9.140625" style="56"/>
  </cols>
  <sheetData>
    <row r="1" spans="1:20" s="40" customFormat="1" x14ac:dyDescent="0.25">
      <c r="A1" s="40" t="s">
        <v>22</v>
      </c>
      <c r="B1" s="170">
        <v>43179</v>
      </c>
      <c r="C1" s="1"/>
      <c r="D1" s="3" t="s">
        <v>23</v>
      </c>
    </row>
    <row r="2" spans="1:20" s="40" customFormat="1" x14ac:dyDescent="0.25">
      <c r="A2" s="40" t="s">
        <v>24</v>
      </c>
      <c r="B2" s="169" t="s">
        <v>68</v>
      </c>
      <c r="C2" s="1"/>
    </row>
    <row r="3" spans="1:20" s="40" customFormat="1" x14ac:dyDescent="0.25">
      <c r="A3" s="40" t="s">
        <v>25</v>
      </c>
      <c r="B3" s="158">
        <v>43009</v>
      </c>
      <c r="C3" s="1"/>
    </row>
    <row r="4" spans="1:20" s="40" customFormat="1" x14ac:dyDescent="0.25">
      <c r="B4" s="158"/>
      <c r="C4" s="1"/>
    </row>
    <row r="5" spans="1:20" s="117" customFormat="1" ht="45" x14ac:dyDescent="0.25">
      <c r="A5" s="159" t="s">
        <v>348</v>
      </c>
      <c r="B5" s="159" t="s">
        <v>349</v>
      </c>
      <c r="C5" s="160" t="s">
        <v>350</v>
      </c>
      <c r="D5" s="160" t="s">
        <v>351</v>
      </c>
      <c r="E5" s="160" t="s">
        <v>352</v>
      </c>
      <c r="F5" s="160" t="s">
        <v>353</v>
      </c>
      <c r="G5" s="160" t="s">
        <v>354</v>
      </c>
      <c r="H5" s="160" t="s">
        <v>355</v>
      </c>
      <c r="I5" s="160" t="s">
        <v>356</v>
      </c>
      <c r="J5" s="160" t="s">
        <v>357</v>
      </c>
      <c r="K5" s="161" t="s">
        <v>358</v>
      </c>
      <c r="L5" s="161" t="s">
        <v>359</v>
      </c>
      <c r="M5" s="161" t="s">
        <v>360</v>
      </c>
      <c r="N5" s="161" t="s">
        <v>361</v>
      </c>
      <c r="O5" s="161" t="s">
        <v>362</v>
      </c>
      <c r="P5" s="161" t="s">
        <v>363</v>
      </c>
      <c r="Q5" s="161" t="s">
        <v>364</v>
      </c>
      <c r="R5" s="161" t="s">
        <v>365</v>
      </c>
      <c r="S5" s="162" t="s">
        <v>366</v>
      </c>
      <c r="T5" s="163"/>
    </row>
    <row r="6" spans="1:20" ht="45" x14ac:dyDescent="0.25">
      <c r="A6" s="164">
        <v>4274</v>
      </c>
      <c r="B6" s="164" t="s">
        <v>367</v>
      </c>
      <c r="C6" s="164" t="s">
        <v>368</v>
      </c>
      <c r="D6" s="164" t="s">
        <v>369</v>
      </c>
      <c r="E6" s="164" t="s">
        <v>370</v>
      </c>
      <c r="F6" s="164"/>
      <c r="G6" s="164" t="s">
        <v>371</v>
      </c>
      <c r="H6" s="164" t="s">
        <v>372</v>
      </c>
      <c r="I6" s="164" t="s">
        <v>373</v>
      </c>
      <c r="J6" s="164">
        <v>43600</v>
      </c>
      <c r="K6" s="164">
        <v>69</v>
      </c>
      <c r="L6" s="164" t="s">
        <v>374</v>
      </c>
      <c r="M6" s="164"/>
      <c r="N6" s="164"/>
      <c r="O6" s="164"/>
      <c r="P6" s="164" t="s">
        <v>375</v>
      </c>
      <c r="Q6" s="164" t="s">
        <v>376</v>
      </c>
      <c r="R6" s="164">
        <v>4648</v>
      </c>
      <c r="S6" s="165">
        <v>4274</v>
      </c>
      <c r="T6" s="154"/>
    </row>
    <row r="7" spans="1:20" ht="45" x14ac:dyDescent="0.25">
      <c r="A7" s="164">
        <v>4825</v>
      </c>
      <c r="B7" s="164" t="s">
        <v>377</v>
      </c>
      <c r="C7" s="164" t="s">
        <v>368</v>
      </c>
      <c r="D7" s="164" t="s">
        <v>378</v>
      </c>
      <c r="E7" s="164" t="s">
        <v>379</v>
      </c>
      <c r="F7" s="164"/>
      <c r="G7" s="164" t="s">
        <v>371</v>
      </c>
      <c r="H7" s="164" t="s">
        <v>372</v>
      </c>
      <c r="I7" s="164" t="s">
        <v>380</v>
      </c>
      <c r="J7" s="164">
        <v>43600</v>
      </c>
      <c r="K7" s="164">
        <v>138</v>
      </c>
      <c r="L7" s="164" t="s">
        <v>374</v>
      </c>
      <c r="M7" s="164"/>
      <c r="N7" s="164"/>
      <c r="O7" s="164"/>
      <c r="P7" s="164" t="s">
        <v>381</v>
      </c>
      <c r="Q7" s="164" t="s">
        <v>376</v>
      </c>
      <c r="R7" s="164">
        <v>5257</v>
      </c>
      <c r="S7" s="165">
        <v>4825</v>
      </c>
      <c r="T7" s="154"/>
    </row>
    <row r="8" spans="1:20" ht="45" x14ac:dyDescent="0.25">
      <c r="A8" s="164">
        <v>5490</v>
      </c>
      <c r="B8" s="164" t="s">
        <v>382</v>
      </c>
      <c r="C8" s="164" t="s">
        <v>383</v>
      </c>
      <c r="D8" s="164" t="s">
        <v>384</v>
      </c>
      <c r="E8" s="164" t="s">
        <v>385</v>
      </c>
      <c r="F8" s="164"/>
      <c r="G8" s="164" t="s">
        <v>371</v>
      </c>
      <c r="H8" s="164" t="s">
        <v>372</v>
      </c>
      <c r="I8" s="164" t="s">
        <v>386</v>
      </c>
      <c r="J8" s="164">
        <v>43235</v>
      </c>
      <c r="K8" s="164">
        <v>138</v>
      </c>
      <c r="L8" s="164" t="s">
        <v>374</v>
      </c>
      <c r="M8" s="164"/>
      <c r="N8" s="164"/>
      <c r="O8" s="164"/>
      <c r="P8" s="164" t="s">
        <v>387</v>
      </c>
      <c r="Q8" s="164" t="s">
        <v>376</v>
      </c>
      <c r="R8" s="164">
        <v>6053</v>
      </c>
      <c r="S8" s="165">
        <v>5490</v>
      </c>
      <c r="T8" s="154"/>
    </row>
    <row r="9" spans="1:20" ht="45" x14ac:dyDescent="0.25">
      <c r="A9" s="164">
        <v>4827</v>
      </c>
      <c r="B9" s="164" t="s">
        <v>388</v>
      </c>
      <c r="C9" s="164" t="s">
        <v>368</v>
      </c>
      <c r="D9" s="164" t="s">
        <v>389</v>
      </c>
      <c r="E9" s="164" t="s">
        <v>390</v>
      </c>
      <c r="F9" s="164"/>
      <c r="G9" s="164" t="s">
        <v>371</v>
      </c>
      <c r="H9" s="164" t="s">
        <v>372</v>
      </c>
      <c r="I9" s="164" t="s">
        <v>391</v>
      </c>
      <c r="J9" s="164">
        <v>45061</v>
      </c>
      <c r="K9" s="164">
        <v>138</v>
      </c>
      <c r="L9" s="164" t="s">
        <v>374</v>
      </c>
      <c r="M9" s="164"/>
      <c r="N9" s="164"/>
      <c r="O9" s="164"/>
      <c r="P9" s="164" t="s">
        <v>392</v>
      </c>
      <c r="Q9" s="164" t="s">
        <v>376</v>
      </c>
      <c r="R9" s="164">
        <v>5259</v>
      </c>
      <c r="S9" s="165">
        <v>4827</v>
      </c>
      <c r="T9" s="154"/>
    </row>
    <row r="10" spans="1:20" ht="45" x14ac:dyDescent="0.25">
      <c r="A10" s="164">
        <v>5526</v>
      </c>
      <c r="B10" s="164" t="s">
        <v>393</v>
      </c>
      <c r="C10" s="164" t="s">
        <v>394</v>
      </c>
      <c r="D10" s="164" t="s">
        <v>395</v>
      </c>
      <c r="E10" s="164"/>
      <c r="F10" s="164"/>
      <c r="G10" s="164" t="s">
        <v>371</v>
      </c>
      <c r="H10" s="164" t="s">
        <v>372</v>
      </c>
      <c r="I10" s="164" t="s">
        <v>396</v>
      </c>
      <c r="J10" s="164">
        <v>43600</v>
      </c>
      <c r="K10" s="164">
        <v>345</v>
      </c>
      <c r="L10" s="164" t="s">
        <v>374</v>
      </c>
      <c r="M10" s="164"/>
      <c r="N10" s="164"/>
      <c r="O10" s="164"/>
      <c r="P10" s="164" t="s">
        <v>397</v>
      </c>
      <c r="Q10" s="164" t="s">
        <v>376</v>
      </c>
      <c r="R10" s="164">
        <v>6078</v>
      </c>
      <c r="S10" s="165">
        <v>5526</v>
      </c>
      <c r="T10" s="154"/>
    </row>
    <row r="11" spans="1:20" ht="45" x14ac:dyDescent="0.25">
      <c r="A11" s="164">
        <v>5436</v>
      </c>
      <c r="B11" s="164" t="s">
        <v>398</v>
      </c>
      <c r="C11" s="164" t="s">
        <v>368</v>
      </c>
      <c r="D11" s="164" t="s">
        <v>399</v>
      </c>
      <c r="E11" s="164" t="s">
        <v>400</v>
      </c>
      <c r="F11" s="164"/>
      <c r="G11" s="164" t="s">
        <v>371</v>
      </c>
      <c r="H11" s="164" t="s">
        <v>372</v>
      </c>
      <c r="I11" s="164" t="s">
        <v>401</v>
      </c>
      <c r="J11" s="164">
        <v>45061</v>
      </c>
      <c r="K11" s="164">
        <v>138</v>
      </c>
      <c r="L11" s="164" t="s">
        <v>374</v>
      </c>
      <c r="M11" s="164"/>
      <c r="N11" s="164"/>
      <c r="O11" s="164"/>
      <c r="P11" s="164" t="s">
        <v>402</v>
      </c>
      <c r="Q11" s="164" t="s">
        <v>376</v>
      </c>
      <c r="R11" s="164">
        <v>5964</v>
      </c>
      <c r="S11" s="165">
        <v>5436</v>
      </c>
      <c r="T11" s="154"/>
    </row>
    <row r="12" spans="1:20" ht="45" x14ac:dyDescent="0.25">
      <c r="A12" s="164">
        <v>5444</v>
      </c>
      <c r="B12" s="164" t="s">
        <v>403</v>
      </c>
      <c r="C12" s="164" t="s">
        <v>404</v>
      </c>
      <c r="D12" s="164" t="s">
        <v>405</v>
      </c>
      <c r="E12" s="164" t="s">
        <v>406</v>
      </c>
      <c r="F12" s="164"/>
      <c r="G12" s="164" t="s">
        <v>371</v>
      </c>
      <c r="H12" s="164" t="s">
        <v>372</v>
      </c>
      <c r="I12" s="164" t="s">
        <v>407</v>
      </c>
      <c r="J12" s="164">
        <v>45471</v>
      </c>
      <c r="K12" s="164">
        <v>345</v>
      </c>
      <c r="L12" s="164" t="s">
        <v>408</v>
      </c>
      <c r="M12" s="164">
        <v>42480</v>
      </c>
      <c r="N12" s="164"/>
      <c r="O12" s="164"/>
      <c r="P12" s="164" t="s">
        <v>409</v>
      </c>
      <c r="Q12" s="164" t="s">
        <v>376</v>
      </c>
      <c r="R12" s="164">
        <v>5972</v>
      </c>
      <c r="S12" s="165">
        <v>5444</v>
      </c>
      <c r="T12" s="154"/>
    </row>
    <row r="13" spans="1:20" ht="45" x14ac:dyDescent="0.25">
      <c r="A13" s="164">
        <v>5975</v>
      </c>
      <c r="B13" s="164" t="s">
        <v>410</v>
      </c>
      <c r="C13" s="164" t="s">
        <v>411</v>
      </c>
      <c r="D13" s="164" t="s">
        <v>412</v>
      </c>
      <c r="E13" s="164" t="s">
        <v>413</v>
      </c>
      <c r="F13" s="164"/>
      <c r="G13" s="164" t="s">
        <v>371</v>
      </c>
      <c r="H13" s="164" t="s">
        <v>372</v>
      </c>
      <c r="I13" s="164" t="s">
        <v>414</v>
      </c>
      <c r="J13" s="164">
        <v>43235</v>
      </c>
      <c r="K13" s="164">
        <v>138</v>
      </c>
      <c r="L13" s="164" t="s">
        <v>374</v>
      </c>
      <c r="M13" s="164"/>
      <c r="N13" s="164"/>
      <c r="O13" s="164"/>
      <c r="P13" s="164" t="s">
        <v>415</v>
      </c>
      <c r="Q13" s="164" t="s">
        <v>376</v>
      </c>
      <c r="R13" s="164">
        <v>6515</v>
      </c>
      <c r="S13" s="165">
        <v>5975</v>
      </c>
      <c r="T13" s="154"/>
    </row>
    <row r="14" spans="1:20" ht="45" x14ac:dyDescent="0.25">
      <c r="A14" s="164">
        <v>6273</v>
      </c>
      <c r="B14" s="164" t="s">
        <v>416</v>
      </c>
      <c r="C14" s="164" t="s">
        <v>417</v>
      </c>
      <c r="D14" s="164" t="s">
        <v>418</v>
      </c>
      <c r="E14" s="164" t="s">
        <v>419</v>
      </c>
      <c r="F14" s="164"/>
      <c r="G14" s="164" t="s">
        <v>371</v>
      </c>
      <c r="H14" s="164" t="s">
        <v>372</v>
      </c>
      <c r="I14" s="164" t="s">
        <v>420</v>
      </c>
      <c r="J14" s="164">
        <v>43600</v>
      </c>
      <c r="K14" s="164">
        <v>345</v>
      </c>
      <c r="L14" s="164" t="s">
        <v>421</v>
      </c>
      <c r="M14" s="164"/>
      <c r="N14" s="164"/>
      <c r="O14" s="164"/>
      <c r="P14" s="164" t="s">
        <v>422</v>
      </c>
      <c r="Q14" s="164" t="s">
        <v>376</v>
      </c>
      <c r="R14" s="164">
        <v>6828</v>
      </c>
      <c r="S14" s="165">
        <v>6273</v>
      </c>
      <c r="T14" s="154"/>
    </row>
    <row r="15" spans="1:20" ht="45" x14ac:dyDescent="0.25">
      <c r="A15" s="164" t="s">
        <v>423</v>
      </c>
      <c r="B15" s="164" t="s">
        <v>424</v>
      </c>
      <c r="C15" s="164" t="s">
        <v>368</v>
      </c>
      <c r="D15" s="164" t="s">
        <v>425</v>
      </c>
      <c r="E15" s="164" t="s">
        <v>426</v>
      </c>
      <c r="F15" s="164"/>
      <c r="G15" s="164" t="s">
        <v>371</v>
      </c>
      <c r="H15" s="164" t="s">
        <v>372</v>
      </c>
      <c r="I15" s="164" t="s">
        <v>427</v>
      </c>
      <c r="J15" s="164">
        <v>43449</v>
      </c>
      <c r="K15" s="164">
        <v>138</v>
      </c>
      <c r="L15" s="164" t="s">
        <v>374</v>
      </c>
      <c r="M15" s="164"/>
      <c r="N15" s="164"/>
      <c r="O15" s="164"/>
      <c r="P15" s="164" t="s">
        <v>428</v>
      </c>
      <c r="Q15" s="164" t="s">
        <v>376</v>
      </c>
      <c r="R15" s="164">
        <v>3386</v>
      </c>
      <c r="S15" s="165">
        <v>3213</v>
      </c>
      <c r="T15" s="154"/>
    </row>
    <row r="16" spans="1:20" ht="45" x14ac:dyDescent="0.25">
      <c r="A16" s="164">
        <v>6290</v>
      </c>
      <c r="B16" s="164" t="s">
        <v>429</v>
      </c>
      <c r="C16" s="164" t="s">
        <v>430</v>
      </c>
      <c r="D16" s="164" t="s">
        <v>431</v>
      </c>
      <c r="E16" s="164"/>
      <c r="F16" s="164"/>
      <c r="G16" s="164" t="s">
        <v>371</v>
      </c>
      <c r="H16" s="164" t="s">
        <v>372</v>
      </c>
      <c r="I16" s="164" t="s">
        <v>432</v>
      </c>
      <c r="J16" s="164">
        <v>44696</v>
      </c>
      <c r="K16" s="164">
        <v>138</v>
      </c>
      <c r="L16" s="164" t="s">
        <v>374</v>
      </c>
      <c r="M16" s="164"/>
      <c r="N16" s="164"/>
      <c r="O16" s="164"/>
      <c r="P16" s="164" t="s">
        <v>433</v>
      </c>
      <c r="Q16" s="164" t="s">
        <v>376</v>
      </c>
      <c r="R16" s="164">
        <v>6844</v>
      </c>
      <c r="S16" s="165">
        <v>6290</v>
      </c>
      <c r="T16" s="154"/>
    </row>
    <row r="17" spans="1:20" ht="45" x14ac:dyDescent="0.25">
      <c r="A17" s="164">
        <v>4822</v>
      </c>
      <c r="B17" s="164" t="s">
        <v>434</v>
      </c>
      <c r="C17" s="164" t="s">
        <v>435</v>
      </c>
      <c r="D17" s="164" t="s">
        <v>436</v>
      </c>
      <c r="E17" s="164" t="s">
        <v>437</v>
      </c>
      <c r="F17" s="164"/>
      <c r="G17" s="164" t="s">
        <v>371</v>
      </c>
      <c r="H17" s="164" t="s">
        <v>372</v>
      </c>
      <c r="I17" s="164" t="s">
        <v>438</v>
      </c>
      <c r="J17" s="164">
        <v>43966</v>
      </c>
      <c r="K17" s="164">
        <v>138</v>
      </c>
      <c r="L17" s="164" t="s">
        <v>374</v>
      </c>
      <c r="M17" s="164"/>
      <c r="N17" s="164"/>
      <c r="O17" s="164"/>
      <c r="P17" s="164" t="s">
        <v>439</v>
      </c>
      <c r="Q17" s="164" t="s">
        <v>376</v>
      </c>
      <c r="R17" s="164">
        <v>5253</v>
      </c>
      <c r="S17" s="165">
        <v>4822</v>
      </c>
      <c r="T17" s="154"/>
    </row>
    <row r="18" spans="1:20" ht="45" x14ac:dyDescent="0.25">
      <c r="A18" s="164">
        <v>5627</v>
      </c>
      <c r="B18" s="164" t="s">
        <v>440</v>
      </c>
      <c r="C18" s="164" t="s">
        <v>441</v>
      </c>
      <c r="D18" s="164" t="s">
        <v>442</v>
      </c>
      <c r="E18" s="164" t="s">
        <v>437</v>
      </c>
      <c r="F18" s="164"/>
      <c r="G18" s="164" t="s">
        <v>371</v>
      </c>
      <c r="H18" s="164" t="s">
        <v>372</v>
      </c>
      <c r="I18" s="164" t="s">
        <v>443</v>
      </c>
      <c r="J18" s="164">
        <v>45061</v>
      </c>
      <c r="K18" s="164">
        <v>138</v>
      </c>
      <c r="L18" s="164" t="s">
        <v>374</v>
      </c>
      <c r="M18" s="164"/>
      <c r="N18" s="164"/>
      <c r="O18" s="164"/>
      <c r="P18" s="164" t="s">
        <v>444</v>
      </c>
      <c r="Q18" s="164" t="s">
        <v>376</v>
      </c>
      <c r="R18" s="164">
        <v>6182</v>
      </c>
      <c r="S18" s="165">
        <v>5627</v>
      </c>
      <c r="T18" s="154"/>
    </row>
    <row r="19" spans="1:20" ht="45" x14ac:dyDescent="0.25">
      <c r="A19" s="164">
        <v>4834</v>
      </c>
      <c r="B19" s="164" t="s">
        <v>445</v>
      </c>
      <c r="C19" s="164" t="s">
        <v>446</v>
      </c>
      <c r="D19" s="164" t="s">
        <v>447</v>
      </c>
      <c r="E19" s="164" t="s">
        <v>448</v>
      </c>
      <c r="F19" s="164"/>
      <c r="G19" s="164" t="s">
        <v>371</v>
      </c>
      <c r="H19" s="164" t="s">
        <v>372</v>
      </c>
      <c r="I19" s="164" t="s">
        <v>449</v>
      </c>
      <c r="J19" s="164">
        <v>43966</v>
      </c>
      <c r="K19" s="164">
        <v>138</v>
      </c>
      <c r="L19" s="164" t="s">
        <v>421</v>
      </c>
      <c r="M19" s="164"/>
      <c r="N19" s="164"/>
      <c r="O19" s="164"/>
      <c r="P19" s="164" t="s">
        <v>450</v>
      </c>
      <c r="Q19" s="164" t="s">
        <v>376</v>
      </c>
      <c r="R19" s="164">
        <v>5261</v>
      </c>
      <c r="S19" s="165">
        <v>4834</v>
      </c>
      <c r="T19" s="154"/>
    </row>
    <row r="20" spans="1:20" ht="45" x14ac:dyDescent="0.25">
      <c r="A20" s="164">
        <v>5467</v>
      </c>
      <c r="B20" s="164" t="s">
        <v>451</v>
      </c>
      <c r="C20" s="164" t="s">
        <v>452</v>
      </c>
      <c r="D20" s="164" t="s">
        <v>453</v>
      </c>
      <c r="E20" s="164" t="s">
        <v>454</v>
      </c>
      <c r="F20" s="164"/>
      <c r="G20" s="164" t="s">
        <v>371</v>
      </c>
      <c r="H20" s="164" t="s">
        <v>372</v>
      </c>
      <c r="I20" s="164" t="s">
        <v>455</v>
      </c>
      <c r="J20" s="164">
        <v>43966</v>
      </c>
      <c r="K20" s="164">
        <v>345</v>
      </c>
      <c r="L20" s="164" t="s">
        <v>421</v>
      </c>
      <c r="M20" s="164"/>
      <c r="N20" s="164"/>
      <c r="O20" s="164"/>
      <c r="P20" s="164" t="s">
        <v>456</v>
      </c>
      <c r="Q20" s="164" t="s">
        <v>376</v>
      </c>
      <c r="R20" s="164">
        <v>5996</v>
      </c>
      <c r="S20" s="165">
        <v>5467</v>
      </c>
      <c r="T20" s="154"/>
    </row>
    <row r="21" spans="1:20" ht="45" x14ac:dyDescent="0.25">
      <c r="A21" s="164">
        <v>5475</v>
      </c>
      <c r="B21" s="164" t="s">
        <v>457</v>
      </c>
      <c r="C21" s="164" t="s">
        <v>458</v>
      </c>
      <c r="D21" s="164" t="s">
        <v>459</v>
      </c>
      <c r="E21" s="164" t="s">
        <v>460</v>
      </c>
      <c r="F21" s="164"/>
      <c r="G21" s="164" t="s">
        <v>371</v>
      </c>
      <c r="H21" s="164" t="s">
        <v>372</v>
      </c>
      <c r="I21" s="164" t="s">
        <v>461</v>
      </c>
      <c r="J21" s="164">
        <v>43966</v>
      </c>
      <c r="K21" s="164">
        <v>345</v>
      </c>
      <c r="L21" s="164" t="s">
        <v>421</v>
      </c>
      <c r="M21" s="164"/>
      <c r="N21" s="164"/>
      <c r="O21" s="164"/>
      <c r="P21" s="164" t="s">
        <v>462</v>
      </c>
      <c r="Q21" s="164" t="s">
        <v>376</v>
      </c>
      <c r="R21" s="164">
        <v>6005</v>
      </c>
      <c r="S21" s="165">
        <v>5475</v>
      </c>
      <c r="T21" s="154"/>
    </row>
    <row r="22" spans="1:20" ht="45" x14ac:dyDescent="0.25">
      <c r="A22" s="164">
        <v>5524</v>
      </c>
      <c r="B22" s="164" t="s">
        <v>463</v>
      </c>
      <c r="C22" s="164" t="s">
        <v>464</v>
      </c>
      <c r="D22" s="164" t="s">
        <v>465</v>
      </c>
      <c r="E22" s="164"/>
      <c r="F22" s="164"/>
      <c r="G22" s="164" t="s">
        <v>371</v>
      </c>
      <c r="H22" s="164" t="s">
        <v>372</v>
      </c>
      <c r="I22" s="164" t="s">
        <v>466</v>
      </c>
      <c r="J22" s="164">
        <v>43966</v>
      </c>
      <c r="K22" s="164">
        <v>345</v>
      </c>
      <c r="L22" s="164" t="s">
        <v>374</v>
      </c>
      <c r="M22" s="164"/>
      <c r="N22" s="164"/>
      <c r="O22" s="164"/>
      <c r="P22" s="164" t="s">
        <v>467</v>
      </c>
      <c r="Q22" s="164" t="s">
        <v>376</v>
      </c>
      <c r="R22" s="164">
        <v>6076</v>
      </c>
      <c r="S22" s="165">
        <v>5524</v>
      </c>
      <c r="T22" s="154"/>
    </row>
    <row r="23" spans="1:20" ht="45" x14ac:dyDescent="0.25">
      <c r="A23" s="164">
        <v>6291</v>
      </c>
      <c r="B23" s="164" t="s">
        <v>468</v>
      </c>
      <c r="C23" s="164" t="s">
        <v>469</v>
      </c>
      <c r="D23" s="164" t="s">
        <v>470</v>
      </c>
      <c r="E23" s="164" t="s">
        <v>471</v>
      </c>
      <c r="F23" s="164"/>
      <c r="G23" s="164" t="s">
        <v>371</v>
      </c>
      <c r="H23" s="164" t="s">
        <v>372</v>
      </c>
      <c r="I23" s="164" t="s">
        <v>472</v>
      </c>
      <c r="J23" s="164">
        <v>45061</v>
      </c>
      <c r="K23" s="164">
        <v>345</v>
      </c>
      <c r="L23" s="164" t="s">
        <v>374</v>
      </c>
      <c r="M23" s="164"/>
      <c r="N23" s="164"/>
      <c r="O23" s="164"/>
      <c r="P23" s="164" t="s">
        <v>473</v>
      </c>
      <c r="Q23" s="164" t="s">
        <v>376</v>
      </c>
      <c r="R23" s="164">
        <v>6845</v>
      </c>
      <c r="S23" s="165">
        <v>6291</v>
      </c>
      <c r="T23" s="154"/>
    </row>
    <row r="24" spans="1:20" ht="45" x14ac:dyDescent="0.25">
      <c r="A24" s="164">
        <v>5981</v>
      </c>
      <c r="B24" s="164" t="s">
        <v>474</v>
      </c>
      <c r="C24" s="164" t="s">
        <v>475</v>
      </c>
      <c r="D24" s="164" t="s">
        <v>476</v>
      </c>
      <c r="E24" s="164"/>
      <c r="F24" s="164"/>
      <c r="G24" s="164" t="s">
        <v>371</v>
      </c>
      <c r="H24" s="164" t="s">
        <v>372</v>
      </c>
      <c r="I24" s="164" t="s">
        <v>477</v>
      </c>
      <c r="J24" s="164">
        <v>43967</v>
      </c>
      <c r="K24" s="164">
        <v>345</v>
      </c>
      <c r="L24" s="164" t="s">
        <v>374</v>
      </c>
      <c r="M24" s="164"/>
      <c r="N24" s="164"/>
      <c r="O24" s="164"/>
      <c r="P24" s="164" t="s">
        <v>478</v>
      </c>
      <c r="Q24" s="164" t="s">
        <v>376</v>
      </c>
      <c r="R24" s="164">
        <v>6521</v>
      </c>
      <c r="S24" s="165">
        <v>5981</v>
      </c>
      <c r="T24" s="154"/>
    </row>
    <row r="25" spans="1:20" ht="45" x14ac:dyDescent="0.25">
      <c r="A25" s="164" t="s">
        <v>479</v>
      </c>
      <c r="B25" s="164" t="s">
        <v>480</v>
      </c>
      <c r="C25" s="164" t="s">
        <v>481</v>
      </c>
      <c r="D25" s="164" t="s">
        <v>482</v>
      </c>
      <c r="E25" s="164" t="s">
        <v>483</v>
      </c>
      <c r="F25" s="164"/>
      <c r="G25" s="164" t="s">
        <v>371</v>
      </c>
      <c r="H25" s="164" t="s">
        <v>372</v>
      </c>
      <c r="I25" s="164" t="s">
        <v>484</v>
      </c>
      <c r="J25" s="164">
        <v>43966</v>
      </c>
      <c r="K25" s="164">
        <v>138</v>
      </c>
      <c r="L25" s="164" t="s">
        <v>374</v>
      </c>
      <c r="M25" s="164"/>
      <c r="N25" s="164"/>
      <c r="O25" s="164"/>
      <c r="P25" s="164" t="s">
        <v>485</v>
      </c>
      <c r="Q25" s="164" t="s">
        <v>376</v>
      </c>
      <c r="R25" s="164">
        <v>3283</v>
      </c>
      <c r="S25" s="165">
        <v>3114</v>
      </c>
      <c r="T25" s="154"/>
    </row>
    <row r="26" spans="1:20" ht="45" x14ac:dyDescent="0.25">
      <c r="A26" s="165">
        <v>5752</v>
      </c>
      <c r="B26" s="165" t="s">
        <v>486</v>
      </c>
      <c r="C26" s="165" t="s">
        <v>487</v>
      </c>
      <c r="D26" s="165" t="s">
        <v>488</v>
      </c>
      <c r="E26" s="165" t="s">
        <v>489</v>
      </c>
      <c r="F26" s="165" t="s">
        <v>490</v>
      </c>
      <c r="G26" s="165" t="s">
        <v>491</v>
      </c>
      <c r="H26" s="165" t="s">
        <v>492</v>
      </c>
      <c r="I26" s="165">
        <v>3587</v>
      </c>
      <c r="J26" s="165">
        <v>44712</v>
      </c>
      <c r="K26" s="165">
        <v>69</v>
      </c>
      <c r="L26" s="165" t="s">
        <v>421</v>
      </c>
      <c r="M26" s="165"/>
      <c r="N26" s="165"/>
      <c r="O26" s="165"/>
      <c r="P26" s="165" t="s">
        <v>493</v>
      </c>
      <c r="Q26" s="165" t="s">
        <v>376</v>
      </c>
      <c r="R26" s="165">
        <v>6317</v>
      </c>
      <c r="S26" s="165">
        <v>5752</v>
      </c>
      <c r="T26" s="154"/>
    </row>
    <row r="27" spans="1:20" x14ac:dyDescent="0.25">
      <c r="A27" s="112"/>
      <c r="B27" s="112"/>
      <c r="C27" s="112"/>
      <c r="D27" s="113"/>
      <c r="E27" s="113"/>
      <c r="F27" s="113"/>
      <c r="G27" s="113"/>
      <c r="H27" s="113"/>
      <c r="I27" s="113"/>
      <c r="J27" s="115"/>
      <c r="K27" s="115"/>
    </row>
    <row r="28" spans="1:20" x14ac:dyDescent="0.25">
      <c r="A28" s="112"/>
      <c r="B28" s="112"/>
      <c r="C28" s="112"/>
      <c r="D28" s="113"/>
      <c r="E28" s="113"/>
      <c r="F28" s="113"/>
      <c r="G28" s="113"/>
      <c r="H28" s="113"/>
      <c r="I28" s="113"/>
      <c r="J28" s="115"/>
      <c r="K28" s="115"/>
    </row>
    <row r="29" spans="1:20" x14ac:dyDescent="0.25">
      <c r="A29" s="116"/>
      <c r="B29" s="116"/>
      <c r="C29" s="116"/>
      <c r="D29" s="114"/>
      <c r="E29" s="114"/>
      <c r="F29" s="114"/>
      <c r="G29" s="115"/>
      <c r="H29" s="115"/>
      <c r="I29" s="115"/>
      <c r="J29" s="115"/>
      <c r="K29" s="115"/>
    </row>
    <row r="30" spans="1:20" x14ac:dyDescent="0.25">
      <c r="A30" s="116"/>
      <c r="B30" s="116"/>
      <c r="C30" s="116"/>
      <c r="D30" s="114"/>
      <c r="E30" s="114"/>
      <c r="F30" s="114"/>
      <c r="G30" s="115"/>
      <c r="H30" s="115"/>
      <c r="I30" s="115"/>
      <c r="J30" s="115"/>
      <c r="K30" s="115"/>
    </row>
    <row r="31" spans="1:20" x14ac:dyDescent="0.25">
      <c r="A31" s="116"/>
      <c r="B31" s="116"/>
      <c r="C31" s="114"/>
      <c r="D31" s="114"/>
      <c r="E31" s="114"/>
      <c r="F31" s="114"/>
      <c r="G31" s="113"/>
      <c r="H31" s="113"/>
      <c r="I31" s="113"/>
      <c r="J31" s="113"/>
      <c r="K31" s="113"/>
    </row>
  </sheetData>
  <hyperlinks>
    <hyperlink ref="D1" location="Index!A1" display="Back"/>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D24" sqref="D24"/>
    </sheetView>
  </sheetViews>
  <sheetFormatPr defaultRowHeight="15" x14ac:dyDescent="0.25"/>
  <cols>
    <col min="1" max="1" width="45.7109375" style="40" customWidth="1"/>
    <col min="2" max="2" width="22.5703125" style="40" bestFit="1" customWidth="1"/>
    <col min="3" max="3" width="13.28515625" style="40" bestFit="1" customWidth="1"/>
    <col min="4" max="4" width="44.28515625" style="40" customWidth="1"/>
    <col min="5" max="5" width="25.28515625" style="40" customWidth="1"/>
    <col min="6" max="6" width="22.85546875" style="40" customWidth="1"/>
    <col min="7" max="7" width="43" style="40" customWidth="1"/>
    <col min="8" max="8" width="35.7109375" style="40" customWidth="1"/>
    <col min="9" max="9" width="26.5703125" style="40" customWidth="1"/>
    <col min="10" max="10" width="22.5703125" style="40" customWidth="1"/>
    <col min="11" max="11" width="45.140625" style="40" customWidth="1"/>
    <col min="12" max="12" width="35.85546875" style="40" customWidth="1"/>
    <col min="13" max="13" width="32.85546875" style="40" customWidth="1"/>
    <col min="14" max="14" width="50.5703125" style="40" customWidth="1"/>
    <col min="15" max="15" width="17.42578125" style="40" customWidth="1"/>
    <col min="16" max="16" width="23.85546875" style="40" customWidth="1"/>
    <col min="17" max="17" width="51.85546875" style="40" customWidth="1"/>
    <col min="18" max="18" width="32" style="40" customWidth="1"/>
    <col min="19" max="19" width="52.140625" style="40" customWidth="1"/>
    <col min="20" max="20" width="53.42578125" style="40" customWidth="1"/>
    <col min="21" max="21" width="70.42578125" style="40" customWidth="1"/>
    <col min="22" max="22" width="22.140625" style="40" customWidth="1"/>
    <col min="23" max="23" width="50.28515625" style="40" customWidth="1"/>
    <col min="24" max="24" width="38.85546875" style="40" customWidth="1"/>
    <col min="25" max="25" width="45.28515625" style="40" customWidth="1"/>
    <col min="26" max="26" width="55.28515625" style="40" customWidth="1"/>
    <col min="27" max="27" width="47.140625" style="40" customWidth="1"/>
    <col min="28" max="28" width="22.5703125" style="40" customWidth="1"/>
    <col min="29" max="29" width="43" style="40" customWidth="1"/>
    <col min="30" max="30" width="17.85546875" style="40" customWidth="1"/>
    <col min="31" max="31" width="16.140625" style="40" customWidth="1"/>
    <col min="32" max="32" width="22" style="40" customWidth="1"/>
    <col min="33" max="16384" width="9.140625" style="40"/>
  </cols>
  <sheetData>
    <row r="1" spans="1:7" x14ac:dyDescent="0.25">
      <c r="A1" s="40" t="s">
        <v>22</v>
      </c>
      <c r="B1" s="170">
        <v>43179</v>
      </c>
      <c r="D1" s="3" t="s">
        <v>23</v>
      </c>
      <c r="G1" s="3" t="s">
        <v>23</v>
      </c>
    </row>
    <row r="2" spans="1:7" x14ac:dyDescent="0.25">
      <c r="A2" s="40" t="s">
        <v>24</v>
      </c>
      <c r="B2" s="169" t="s">
        <v>68</v>
      </c>
    </row>
    <row r="4" spans="1:7" x14ac:dyDescent="0.25">
      <c r="A4" s="166" t="s">
        <v>110</v>
      </c>
      <c r="B4" s="166" t="s">
        <v>494</v>
      </c>
      <c r="C4" s="167" t="s">
        <v>495</v>
      </c>
    </row>
    <row r="5" spans="1:7" x14ac:dyDescent="0.25">
      <c r="A5" s="272" t="s">
        <v>497</v>
      </c>
      <c r="B5" s="273" t="s">
        <v>498</v>
      </c>
      <c r="C5" s="168">
        <v>43075</v>
      </c>
    </row>
    <row r="6" spans="1:7" x14ac:dyDescent="0.25">
      <c r="A6" s="140" t="s">
        <v>569</v>
      </c>
      <c r="B6" s="212" t="s">
        <v>570</v>
      </c>
      <c r="C6" s="168">
        <v>43081</v>
      </c>
    </row>
    <row r="7" spans="1:7" x14ac:dyDescent="0.25">
      <c r="A7" s="274" t="s">
        <v>496</v>
      </c>
      <c r="B7" s="275" t="s">
        <v>204</v>
      </c>
      <c r="C7" s="276">
        <v>43164</v>
      </c>
    </row>
  </sheetData>
  <hyperlinks>
    <hyperlink ref="G1" location="Index!A1" display="Back"/>
    <hyperlink ref="D1" location="Index!A1" display="Back"/>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B1" sqref="B1"/>
    </sheetView>
  </sheetViews>
  <sheetFormatPr defaultRowHeight="15" x14ac:dyDescent="0.25"/>
  <cols>
    <col min="1" max="1" width="26.85546875" style="99" customWidth="1"/>
    <col min="2" max="2" width="23.28515625" style="30" bestFit="1" customWidth="1"/>
    <col min="3" max="8" width="9.7109375" style="30" bestFit="1" customWidth="1"/>
    <col min="9" max="9" width="47.85546875" style="99" customWidth="1"/>
    <col min="10" max="16384" width="9.140625" style="30"/>
  </cols>
  <sheetData>
    <row r="1" spans="1:9" x14ac:dyDescent="0.25">
      <c r="A1" s="99" t="s">
        <v>22</v>
      </c>
      <c r="B1" s="102">
        <v>43179</v>
      </c>
      <c r="D1" s="100" t="s">
        <v>23</v>
      </c>
    </row>
    <row r="2" spans="1:9" x14ac:dyDescent="0.25">
      <c r="A2" s="99" t="s">
        <v>24</v>
      </c>
      <c r="B2" s="30" t="s">
        <v>213</v>
      </c>
    </row>
    <row r="4" spans="1:9" ht="21.75" thickBot="1" x14ac:dyDescent="0.3">
      <c r="A4" s="237" t="s">
        <v>146</v>
      </c>
      <c r="B4" s="237"/>
      <c r="C4" s="237"/>
      <c r="D4" s="237"/>
      <c r="E4" s="237"/>
      <c r="F4" s="237"/>
      <c r="G4" s="237"/>
      <c r="H4" s="237"/>
      <c r="I4" s="237"/>
    </row>
    <row r="5" spans="1:9" x14ac:dyDescent="0.25">
      <c r="A5" s="231" t="s">
        <v>85</v>
      </c>
      <c r="B5" s="233" t="s">
        <v>86</v>
      </c>
      <c r="C5" s="233" t="s">
        <v>87</v>
      </c>
      <c r="D5" s="233"/>
      <c r="E5" s="233"/>
      <c r="F5" s="233"/>
      <c r="G5" s="233"/>
      <c r="H5" s="233"/>
      <c r="I5" s="235" t="s">
        <v>88</v>
      </c>
    </row>
    <row r="6" spans="1:9" x14ac:dyDescent="0.25">
      <c r="A6" s="232"/>
      <c r="B6" s="234"/>
      <c r="C6" s="194" t="s">
        <v>80</v>
      </c>
      <c r="D6" s="194" t="s">
        <v>565</v>
      </c>
      <c r="E6" s="194" t="s">
        <v>83</v>
      </c>
      <c r="F6" s="194" t="s">
        <v>81</v>
      </c>
      <c r="G6" s="194" t="s">
        <v>84</v>
      </c>
      <c r="H6" s="194" t="s">
        <v>563</v>
      </c>
      <c r="I6" s="236"/>
    </row>
    <row r="7" spans="1:9" x14ac:dyDescent="0.25">
      <c r="B7" s="36"/>
      <c r="C7" s="36"/>
      <c r="D7" s="36"/>
      <c r="E7" s="36"/>
      <c r="F7" s="36"/>
      <c r="G7" s="36"/>
      <c r="H7" s="36"/>
      <c r="I7" s="101"/>
    </row>
    <row r="8" spans="1:9" ht="15.75" thickBot="1" x14ac:dyDescent="0.3">
      <c r="B8" s="36"/>
      <c r="C8" s="36"/>
      <c r="D8" s="36"/>
      <c r="E8" s="36"/>
      <c r="F8" s="36"/>
      <c r="G8" s="36"/>
      <c r="H8" s="36"/>
      <c r="I8" s="101"/>
    </row>
    <row r="9" spans="1:9" x14ac:dyDescent="0.25">
      <c r="A9" s="231" t="s">
        <v>89</v>
      </c>
      <c r="B9" s="233" t="s">
        <v>86</v>
      </c>
      <c r="C9" s="233" t="s">
        <v>87</v>
      </c>
      <c r="D9" s="233"/>
      <c r="E9" s="233"/>
      <c r="F9" s="233"/>
      <c r="G9" s="233"/>
      <c r="H9" s="104"/>
      <c r="I9" s="235" t="s">
        <v>88</v>
      </c>
    </row>
    <row r="10" spans="1:9" x14ac:dyDescent="0.25">
      <c r="A10" s="232"/>
      <c r="B10" s="234"/>
      <c r="C10" s="194" t="s">
        <v>80</v>
      </c>
      <c r="D10" s="198" t="s">
        <v>565</v>
      </c>
      <c r="E10" s="194" t="s">
        <v>83</v>
      </c>
      <c r="F10" s="194" t="s">
        <v>81</v>
      </c>
      <c r="G10" s="194" t="s">
        <v>84</v>
      </c>
      <c r="H10" s="194" t="s">
        <v>563</v>
      </c>
      <c r="I10" s="236"/>
    </row>
    <row r="11" spans="1:9" x14ac:dyDescent="0.25">
      <c r="B11" s="36"/>
      <c r="C11" s="36"/>
      <c r="D11" s="36"/>
      <c r="E11" s="36"/>
      <c r="F11" s="36"/>
      <c r="G11" s="36"/>
      <c r="H11" s="36"/>
      <c r="I11" s="101"/>
    </row>
    <row r="12" spans="1:9" x14ac:dyDescent="0.25">
      <c r="B12" s="36"/>
      <c r="C12" s="36"/>
      <c r="D12" s="36"/>
      <c r="E12" s="36"/>
      <c r="F12" s="36"/>
      <c r="G12" s="36"/>
      <c r="H12" s="36"/>
      <c r="I12" s="101"/>
    </row>
    <row r="13" spans="1:9" ht="15.75" thickBot="1" x14ac:dyDescent="0.3">
      <c r="B13" s="36"/>
      <c r="C13" s="36"/>
      <c r="D13" s="36"/>
      <c r="E13" s="36"/>
      <c r="F13" s="36"/>
      <c r="G13" s="36"/>
      <c r="H13" s="36"/>
      <c r="I13" s="101"/>
    </row>
    <row r="14" spans="1:9" x14ac:dyDescent="0.25">
      <c r="A14" s="231" t="s">
        <v>90</v>
      </c>
      <c r="B14" s="233" t="s">
        <v>86</v>
      </c>
      <c r="C14" s="233" t="s">
        <v>87</v>
      </c>
      <c r="D14" s="233"/>
      <c r="E14" s="233"/>
      <c r="F14" s="233"/>
      <c r="G14" s="233"/>
      <c r="H14" s="104"/>
      <c r="I14" s="235" t="s">
        <v>88</v>
      </c>
    </row>
    <row r="15" spans="1:9" x14ac:dyDescent="0.25">
      <c r="A15" s="232"/>
      <c r="B15" s="234"/>
      <c r="C15" s="194" t="s">
        <v>80</v>
      </c>
      <c r="D15" s="198" t="s">
        <v>565</v>
      </c>
      <c r="E15" s="194" t="s">
        <v>83</v>
      </c>
      <c r="F15" s="194" t="s">
        <v>81</v>
      </c>
      <c r="G15" s="194" t="s">
        <v>84</v>
      </c>
      <c r="H15" s="194" t="s">
        <v>563</v>
      </c>
      <c r="I15" s="236"/>
    </row>
    <row r="16" spans="1:9" ht="15.75" thickBot="1" x14ac:dyDescent="0.3"/>
    <row r="17" spans="1:9" x14ac:dyDescent="0.25">
      <c r="A17" s="231" t="s">
        <v>147</v>
      </c>
      <c r="B17" s="233" t="s">
        <v>86</v>
      </c>
      <c r="C17" s="233" t="s">
        <v>87</v>
      </c>
      <c r="D17" s="233"/>
      <c r="E17" s="233"/>
      <c r="F17" s="233"/>
      <c r="G17" s="233"/>
      <c r="H17" s="104"/>
      <c r="I17" s="235" t="s">
        <v>88</v>
      </c>
    </row>
    <row r="18" spans="1:9" x14ac:dyDescent="0.25">
      <c r="A18" s="232"/>
      <c r="B18" s="234"/>
      <c r="C18" s="194" t="s">
        <v>80</v>
      </c>
      <c r="D18" s="198" t="s">
        <v>565</v>
      </c>
      <c r="E18" s="194" t="s">
        <v>83</v>
      </c>
      <c r="F18" s="194" t="s">
        <v>81</v>
      </c>
      <c r="G18" s="194" t="s">
        <v>84</v>
      </c>
      <c r="H18" s="194" t="s">
        <v>563</v>
      </c>
      <c r="I18" s="236"/>
    </row>
    <row r="19" spans="1:9" x14ac:dyDescent="0.25">
      <c r="C19" s="36"/>
      <c r="D19" s="36"/>
      <c r="E19" s="36"/>
      <c r="F19" s="36"/>
      <c r="G19" s="36"/>
      <c r="H19" s="36"/>
    </row>
    <row r="20" spans="1:9" ht="15.75" thickBot="1" x14ac:dyDescent="0.3">
      <c r="C20" s="36"/>
      <c r="D20" s="36"/>
      <c r="E20" s="36"/>
      <c r="F20" s="36"/>
      <c r="G20" s="36"/>
      <c r="H20" s="36"/>
    </row>
    <row r="21" spans="1:9" x14ac:dyDescent="0.25">
      <c r="A21" s="231" t="s">
        <v>148</v>
      </c>
      <c r="B21" s="233" t="s">
        <v>86</v>
      </c>
      <c r="C21" s="233" t="s">
        <v>87</v>
      </c>
      <c r="D21" s="233"/>
      <c r="E21" s="233"/>
      <c r="F21" s="233"/>
      <c r="G21" s="233"/>
      <c r="H21" s="104"/>
      <c r="I21" s="235" t="s">
        <v>88</v>
      </c>
    </row>
    <row r="22" spans="1:9" x14ac:dyDescent="0.25">
      <c r="A22" s="232"/>
      <c r="B22" s="234"/>
      <c r="C22" s="194" t="s">
        <v>80</v>
      </c>
      <c r="D22" s="198" t="s">
        <v>565</v>
      </c>
      <c r="E22" s="194" t="s">
        <v>83</v>
      </c>
      <c r="F22" s="194" t="s">
        <v>81</v>
      </c>
      <c r="G22" s="194" t="s">
        <v>84</v>
      </c>
      <c r="H22" s="194" t="s">
        <v>563</v>
      </c>
      <c r="I22" s="236"/>
    </row>
    <row r="25" spans="1:9" ht="15.75" thickBot="1" x14ac:dyDescent="0.3"/>
    <row r="26" spans="1:9" x14ac:dyDescent="0.25">
      <c r="A26" s="231" t="s">
        <v>202</v>
      </c>
      <c r="B26" s="233" t="s">
        <v>86</v>
      </c>
      <c r="C26" s="233" t="s">
        <v>87</v>
      </c>
      <c r="D26" s="233"/>
      <c r="E26" s="233"/>
      <c r="F26" s="233"/>
      <c r="G26" s="233"/>
      <c r="H26" s="128"/>
      <c r="I26" s="235" t="s">
        <v>88</v>
      </c>
    </row>
    <row r="27" spans="1:9" x14ac:dyDescent="0.25">
      <c r="A27" s="232"/>
      <c r="B27" s="234"/>
      <c r="C27" s="129" t="s">
        <v>80</v>
      </c>
      <c r="D27" s="198" t="s">
        <v>565</v>
      </c>
      <c r="E27" s="129" t="s">
        <v>83</v>
      </c>
      <c r="F27" s="129" t="s">
        <v>81</v>
      </c>
      <c r="G27" s="129" t="s">
        <v>84</v>
      </c>
      <c r="H27" s="194" t="s">
        <v>563</v>
      </c>
      <c r="I27" s="236"/>
    </row>
    <row r="28" spans="1:9" ht="18" customHeight="1" x14ac:dyDescent="0.25">
      <c r="A28" s="130" t="s">
        <v>203</v>
      </c>
      <c r="B28" s="131" t="s">
        <v>204</v>
      </c>
      <c r="C28" s="153" t="s">
        <v>205</v>
      </c>
      <c r="D28" s="153" t="s">
        <v>205</v>
      </c>
      <c r="E28" s="153" t="s">
        <v>205</v>
      </c>
      <c r="F28" s="153" t="s">
        <v>205</v>
      </c>
      <c r="G28" s="153" t="s">
        <v>205</v>
      </c>
      <c r="H28" s="153" t="s">
        <v>205</v>
      </c>
      <c r="I28" s="130" t="s">
        <v>206</v>
      </c>
    </row>
    <row r="29" spans="1:9" ht="18" customHeight="1" x14ac:dyDescent="0.25">
      <c r="A29" s="130" t="s">
        <v>207</v>
      </c>
      <c r="B29" s="131" t="s">
        <v>204</v>
      </c>
      <c r="C29" s="153" t="s">
        <v>205</v>
      </c>
      <c r="D29" s="153" t="s">
        <v>205</v>
      </c>
      <c r="E29" s="153" t="s">
        <v>205</v>
      </c>
      <c r="F29" s="153" t="s">
        <v>205</v>
      </c>
      <c r="G29" s="153" t="s">
        <v>205</v>
      </c>
      <c r="H29" s="153" t="s">
        <v>205</v>
      </c>
      <c r="I29" s="130" t="s">
        <v>206</v>
      </c>
    </row>
    <row r="30" spans="1:9" ht="18" customHeight="1" x14ac:dyDescent="0.25">
      <c r="A30" s="130" t="s">
        <v>208</v>
      </c>
      <c r="B30" s="131" t="s">
        <v>204</v>
      </c>
      <c r="C30" s="153" t="s">
        <v>205</v>
      </c>
      <c r="D30" s="153" t="s">
        <v>205</v>
      </c>
      <c r="E30" s="153" t="s">
        <v>205</v>
      </c>
      <c r="F30" s="153" t="s">
        <v>205</v>
      </c>
      <c r="G30" s="153" t="s">
        <v>205</v>
      </c>
      <c r="H30" s="153" t="s">
        <v>205</v>
      </c>
      <c r="I30" s="130" t="s">
        <v>206</v>
      </c>
    </row>
    <row r="31" spans="1:9" ht="18" customHeight="1" x14ac:dyDescent="0.25">
      <c r="A31" s="130" t="s">
        <v>209</v>
      </c>
      <c r="B31" s="131" t="s">
        <v>204</v>
      </c>
      <c r="C31" s="153" t="s">
        <v>205</v>
      </c>
      <c r="D31" s="153" t="s">
        <v>205</v>
      </c>
      <c r="E31" s="153" t="s">
        <v>205</v>
      </c>
      <c r="F31" s="153" t="s">
        <v>205</v>
      </c>
      <c r="G31" s="153" t="s">
        <v>205</v>
      </c>
      <c r="H31" s="153" t="s">
        <v>205</v>
      </c>
      <c r="I31" s="130" t="s">
        <v>206</v>
      </c>
    </row>
  </sheetData>
  <mergeCells count="25">
    <mergeCell ref="A26:A27"/>
    <mergeCell ref="B26:B27"/>
    <mergeCell ref="C26:G26"/>
    <mergeCell ref="I26:I27"/>
    <mergeCell ref="A21:A22"/>
    <mergeCell ref="B21:B22"/>
    <mergeCell ref="C21:G21"/>
    <mergeCell ref="I21:I22"/>
    <mergeCell ref="A14:A15"/>
    <mergeCell ref="B14:B15"/>
    <mergeCell ref="C14:G14"/>
    <mergeCell ref="I14:I15"/>
    <mergeCell ref="A17:A18"/>
    <mergeCell ref="B17:B18"/>
    <mergeCell ref="C17:G17"/>
    <mergeCell ref="I17:I18"/>
    <mergeCell ref="A9:A10"/>
    <mergeCell ref="B9:B10"/>
    <mergeCell ref="C9:G9"/>
    <mergeCell ref="I9:I10"/>
    <mergeCell ref="A4:I4"/>
    <mergeCell ref="A5:A6"/>
    <mergeCell ref="B5:B6"/>
    <mergeCell ref="I5:I6"/>
    <mergeCell ref="C5:H5"/>
  </mergeCells>
  <hyperlinks>
    <hyperlink ref="D1" location="Index!A1" display="Back"/>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
    </sheetView>
  </sheetViews>
  <sheetFormatPr defaultRowHeight="15" x14ac:dyDescent="0.25"/>
  <cols>
    <col min="1" max="1" width="19.140625" customWidth="1"/>
    <col min="2" max="2" width="22.5703125" bestFit="1" customWidth="1"/>
    <col min="3" max="3" width="20.7109375" bestFit="1" customWidth="1"/>
  </cols>
  <sheetData>
    <row r="1" spans="1:7" x14ac:dyDescent="0.25">
      <c r="A1" t="s">
        <v>22</v>
      </c>
      <c r="B1" s="102">
        <v>43179</v>
      </c>
      <c r="C1" s="26"/>
      <c r="G1" s="3" t="s">
        <v>23</v>
      </c>
    </row>
    <row r="2" spans="1:7" x14ac:dyDescent="0.25">
      <c r="A2" t="s">
        <v>24</v>
      </c>
      <c r="B2" t="s">
        <v>68</v>
      </c>
    </row>
    <row r="4" spans="1:7" x14ac:dyDescent="0.25">
      <c r="A4" s="40" t="s">
        <v>523</v>
      </c>
    </row>
  </sheetData>
  <hyperlinks>
    <hyperlink ref="G1" location="Index!A1" display="Back"/>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RowHeight="15" x14ac:dyDescent="0.25"/>
  <cols>
    <col min="1" max="1" width="17.85546875" bestFit="1" customWidth="1"/>
    <col min="2" max="3" width="10.7109375" bestFit="1" customWidth="1"/>
    <col min="4" max="8" width="11.140625" customWidth="1"/>
  </cols>
  <sheetData>
    <row r="1" spans="1:8" x14ac:dyDescent="0.25">
      <c r="A1" s="40" t="s">
        <v>22</v>
      </c>
      <c r="B1" s="21" t="s">
        <v>150</v>
      </c>
      <c r="C1" s="40"/>
      <c r="G1" s="3" t="s">
        <v>23</v>
      </c>
      <c r="H1" s="40"/>
    </row>
    <row r="2" spans="1:8" x14ac:dyDescent="0.25">
      <c r="A2" s="40" t="s">
        <v>24</v>
      </c>
      <c r="B2" s="40" t="s">
        <v>152</v>
      </c>
      <c r="C2" s="40"/>
      <c r="G2" s="40"/>
      <c r="H2" s="40"/>
    </row>
    <row r="3" spans="1:8" x14ac:dyDescent="0.25">
      <c r="A3" s="40"/>
      <c r="B3" s="40"/>
      <c r="C3" s="40"/>
      <c r="G3" s="40"/>
      <c r="H3" s="40"/>
    </row>
    <row r="4" spans="1:8" ht="16.5" thickBot="1" x14ac:dyDescent="0.3">
      <c r="A4" s="241" t="s">
        <v>107</v>
      </c>
      <c r="B4" s="241"/>
      <c r="C4" s="241"/>
      <c r="D4" s="241"/>
      <c r="E4" s="241"/>
      <c r="F4" s="241"/>
      <c r="G4" s="241"/>
    </row>
    <row r="5" spans="1:8" ht="15.75" x14ac:dyDescent="0.25">
      <c r="A5" s="238" t="s">
        <v>95</v>
      </c>
      <c r="B5" s="242" t="s">
        <v>86</v>
      </c>
      <c r="C5" s="245" t="s">
        <v>96</v>
      </c>
      <c r="D5" s="246"/>
      <c r="E5" s="246"/>
      <c r="F5" s="246"/>
      <c r="G5" s="247"/>
    </row>
    <row r="6" spans="1:8" ht="15.75" x14ac:dyDescent="0.25">
      <c r="A6" s="239"/>
      <c r="B6" s="243"/>
      <c r="C6" s="42" t="s">
        <v>80</v>
      </c>
      <c r="D6" s="43" t="s">
        <v>82</v>
      </c>
      <c r="E6" s="43" t="s">
        <v>83</v>
      </c>
      <c r="F6" s="43" t="s">
        <v>81</v>
      </c>
      <c r="G6" s="44" t="s">
        <v>84</v>
      </c>
    </row>
    <row r="7" spans="1:8" ht="16.5" thickBot="1" x14ac:dyDescent="0.3">
      <c r="A7" s="240"/>
      <c r="B7" s="244"/>
      <c r="C7" s="45" t="s">
        <v>97</v>
      </c>
      <c r="D7" s="45" t="s">
        <v>97</v>
      </c>
      <c r="E7" s="45" t="s">
        <v>97</v>
      </c>
      <c r="F7" s="45" t="s">
        <v>97</v>
      </c>
      <c r="G7" s="46" t="s">
        <v>97</v>
      </c>
    </row>
    <row r="8" spans="1:8" ht="15.75" thickBot="1" x14ac:dyDescent="0.3">
      <c r="A8" s="47"/>
      <c r="B8" s="48"/>
      <c r="C8" s="49"/>
      <c r="D8" s="50"/>
      <c r="E8" s="51"/>
      <c r="F8" s="52"/>
      <c r="G8" s="53"/>
    </row>
  </sheetData>
  <mergeCells count="4">
    <mergeCell ref="A5:A7"/>
    <mergeCell ref="A4:G4"/>
    <mergeCell ref="B5:B7"/>
    <mergeCell ref="C5:G5"/>
  </mergeCells>
  <hyperlinks>
    <hyperlink ref="G1" location="Index!A1" display="Back"/>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opLeftCell="A46" workbookViewId="0">
      <selection activeCell="P21" sqref="P21"/>
    </sheetView>
  </sheetViews>
  <sheetFormatPr defaultRowHeight="15" x14ac:dyDescent="0.25"/>
  <cols>
    <col min="1" max="1" width="25.140625" style="1" customWidth="1"/>
    <col min="2" max="2" width="29.7109375" style="40" customWidth="1"/>
    <col min="3" max="3" width="23" style="40" bestFit="1" customWidth="1"/>
    <col min="4" max="4" width="12.42578125" style="40" bestFit="1" customWidth="1"/>
    <col min="5" max="5" width="10.140625" style="40" bestFit="1" customWidth="1"/>
    <col min="6" max="6" width="9.7109375" style="40" bestFit="1" customWidth="1"/>
    <col min="7" max="7" width="14.7109375" style="40" customWidth="1"/>
    <col min="8" max="8" width="17" style="40" customWidth="1"/>
    <col min="9" max="9" width="10.5703125" style="40" bestFit="1" customWidth="1"/>
    <col min="10" max="10" width="9.5703125" style="40" bestFit="1" customWidth="1"/>
    <col min="11" max="11" width="13.42578125" style="40" bestFit="1" customWidth="1"/>
    <col min="12" max="14" width="9.5703125" style="40" bestFit="1" customWidth="1"/>
    <col min="15" max="15" width="9.5703125" style="40" customWidth="1"/>
    <col min="16" max="16" width="35.5703125" style="40" customWidth="1"/>
    <col min="17" max="16384" width="9.140625" style="40"/>
  </cols>
  <sheetData>
    <row r="1" spans="1:16" x14ac:dyDescent="0.25">
      <c r="A1" s="1" t="s">
        <v>22</v>
      </c>
      <c r="B1" s="102">
        <v>43179</v>
      </c>
      <c r="G1" s="3" t="s">
        <v>23</v>
      </c>
    </row>
    <row r="2" spans="1:16" x14ac:dyDescent="0.25">
      <c r="A2" s="1" t="s">
        <v>24</v>
      </c>
      <c r="B2" s="134" t="s">
        <v>172</v>
      </c>
    </row>
    <row r="3" spans="1:16" x14ac:dyDescent="0.25">
      <c r="A3" s="1" t="s">
        <v>153</v>
      </c>
      <c r="B3" s="135">
        <v>43132</v>
      </c>
    </row>
    <row r="5" spans="1:16" ht="30" x14ac:dyDescent="0.25">
      <c r="A5" s="199" t="s">
        <v>108</v>
      </c>
    </row>
    <row r="7" spans="1:16" ht="66.75" customHeight="1" x14ac:dyDescent="0.25">
      <c r="A7" s="136" t="s">
        <v>109</v>
      </c>
      <c r="B7" s="137" t="s">
        <v>110</v>
      </c>
      <c r="C7" s="137" t="s">
        <v>111</v>
      </c>
      <c r="D7" s="138" t="s">
        <v>112</v>
      </c>
      <c r="E7" s="137" t="s">
        <v>113</v>
      </c>
      <c r="F7" s="139" t="s">
        <v>114</v>
      </c>
      <c r="G7" s="136" t="s">
        <v>115</v>
      </c>
      <c r="H7" s="136" t="s">
        <v>116</v>
      </c>
      <c r="I7" s="137">
        <v>2019</v>
      </c>
      <c r="J7" s="137">
        <v>2020</v>
      </c>
      <c r="K7" s="137" t="s">
        <v>214</v>
      </c>
      <c r="L7" s="137">
        <v>2021</v>
      </c>
      <c r="M7" s="137">
        <v>2022</v>
      </c>
      <c r="N7" s="137">
        <v>2023</v>
      </c>
      <c r="O7" s="137">
        <v>2024</v>
      </c>
      <c r="P7" s="137" t="s">
        <v>88</v>
      </c>
    </row>
    <row r="8" spans="1:16" x14ac:dyDescent="0.25">
      <c r="A8" s="141" t="s">
        <v>215</v>
      </c>
      <c r="B8" s="141" t="s">
        <v>216</v>
      </c>
      <c r="C8" s="140" t="s">
        <v>217</v>
      </c>
      <c r="D8" s="142">
        <v>43070</v>
      </c>
      <c r="E8" s="140" t="s">
        <v>37</v>
      </c>
      <c r="F8" s="140">
        <v>7</v>
      </c>
      <c r="G8" s="140"/>
      <c r="H8" s="140" t="s">
        <v>218</v>
      </c>
      <c r="I8" s="143" t="s">
        <v>205</v>
      </c>
      <c r="J8" s="143" t="s">
        <v>205</v>
      </c>
      <c r="K8" s="143" t="s">
        <v>205</v>
      </c>
      <c r="L8" s="143" t="s">
        <v>205</v>
      </c>
      <c r="M8" s="143" t="s">
        <v>205</v>
      </c>
      <c r="N8" s="143" t="s">
        <v>205</v>
      </c>
      <c r="O8" s="143" t="s">
        <v>205</v>
      </c>
      <c r="P8" s="25"/>
    </row>
    <row r="9" spans="1:16" x14ac:dyDescent="0.25">
      <c r="A9" s="141" t="s">
        <v>219</v>
      </c>
      <c r="B9" s="141" t="s">
        <v>220</v>
      </c>
      <c r="C9" s="140" t="s">
        <v>221</v>
      </c>
      <c r="D9" s="142">
        <v>43101</v>
      </c>
      <c r="E9" s="140" t="s">
        <v>222</v>
      </c>
      <c r="F9" s="140">
        <v>270</v>
      </c>
      <c r="G9" s="140"/>
      <c r="H9" s="140" t="s">
        <v>218</v>
      </c>
      <c r="I9" s="143" t="s">
        <v>205</v>
      </c>
      <c r="J9" s="143" t="s">
        <v>205</v>
      </c>
      <c r="K9" s="143" t="s">
        <v>205</v>
      </c>
      <c r="L9" s="143" t="s">
        <v>205</v>
      </c>
      <c r="M9" s="143" t="s">
        <v>205</v>
      </c>
      <c r="N9" s="143" t="s">
        <v>205</v>
      </c>
      <c r="O9" s="143" t="s">
        <v>205</v>
      </c>
      <c r="P9" s="25"/>
    </row>
    <row r="10" spans="1:16" x14ac:dyDescent="0.25">
      <c r="A10" s="141" t="s">
        <v>223</v>
      </c>
      <c r="B10" s="141" t="s">
        <v>224</v>
      </c>
      <c r="C10" s="140" t="s">
        <v>225</v>
      </c>
      <c r="D10" s="142">
        <v>43101</v>
      </c>
      <c r="E10" s="140" t="s">
        <v>37</v>
      </c>
      <c r="F10" s="140">
        <v>50</v>
      </c>
      <c r="G10" s="140"/>
      <c r="H10" s="140" t="s">
        <v>218</v>
      </c>
      <c r="I10" s="143" t="s">
        <v>205</v>
      </c>
      <c r="J10" s="143" t="s">
        <v>205</v>
      </c>
      <c r="K10" s="143" t="s">
        <v>205</v>
      </c>
      <c r="L10" s="143" t="s">
        <v>205</v>
      </c>
      <c r="M10" s="143" t="s">
        <v>205</v>
      </c>
      <c r="N10" s="143" t="s">
        <v>205</v>
      </c>
      <c r="O10" s="143" t="s">
        <v>205</v>
      </c>
      <c r="P10" s="25"/>
    </row>
    <row r="11" spans="1:16" x14ac:dyDescent="0.25">
      <c r="A11" s="141" t="s">
        <v>226</v>
      </c>
      <c r="B11" s="141" t="s">
        <v>227</v>
      </c>
      <c r="C11" s="140" t="s">
        <v>228</v>
      </c>
      <c r="D11" s="142">
        <v>43101</v>
      </c>
      <c r="E11" s="140" t="s">
        <v>39</v>
      </c>
      <c r="F11" s="140">
        <v>197</v>
      </c>
      <c r="G11" s="140" t="s">
        <v>112</v>
      </c>
      <c r="H11" s="140" t="s">
        <v>218</v>
      </c>
      <c r="I11" s="143" t="s">
        <v>205</v>
      </c>
      <c r="J11" s="143" t="s">
        <v>205</v>
      </c>
      <c r="K11" s="143" t="s">
        <v>205</v>
      </c>
      <c r="L11" s="143" t="s">
        <v>205</v>
      </c>
      <c r="M11" s="143" t="s">
        <v>205</v>
      </c>
      <c r="N11" s="143" t="s">
        <v>205</v>
      </c>
      <c r="O11" s="143" t="s">
        <v>205</v>
      </c>
      <c r="P11" s="25"/>
    </row>
    <row r="12" spans="1:16" x14ac:dyDescent="0.25">
      <c r="A12" s="141" t="s">
        <v>229</v>
      </c>
      <c r="B12" s="141" t="s">
        <v>230</v>
      </c>
      <c r="C12" s="140" t="s">
        <v>231</v>
      </c>
      <c r="D12" s="142">
        <v>43101</v>
      </c>
      <c r="E12" s="140" t="s">
        <v>37</v>
      </c>
      <c r="F12" s="140">
        <v>102</v>
      </c>
      <c r="G12" s="140" t="s">
        <v>112</v>
      </c>
      <c r="H12" s="140" t="s">
        <v>218</v>
      </c>
      <c r="I12" s="143" t="s">
        <v>205</v>
      </c>
      <c r="J12" s="143" t="s">
        <v>205</v>
      </c>
      <c r="K12" s="143" t="s">
        <v>205</v>
      </c>
      <c r="L12" s="143" t="s">
        <v>205</v>
      </c>
      <c r="M12" s="143" t="s">
        <v>205</v>
      </c>
      <c r="N12" s="143" t="s">
        <v>205</v>
      </c>
      <c r="O12" s="143" t="s">
        <v>205</v>
      </c>
      <c r="P12" s="25"/>
    </row>
    <row r="13" spans="1:16" x14ac:dyDescent="0.25">
      <c r="A13" s="141" t="s">
        <v>232</v>
      </c>
      <c r="B13" s="141" t="s">
        <v>233</v>
      </c>
      <c r="C13" s="140" t="s">
        <v>234</v>
      </c>
      <c r="D13" s="142">
        <v>43132</v>
      </c>
      <c r="E13" s="140" t="s">
        <v>222</v>
      </c>
      <c r="F13" s="140">
        <v>129</v>
      </c>
      <c r="G13" s="140" t="s">
        <v>112</v>
      </c>
      <c r="H13" s="140" t="s">
        <v>218</v>
      </c>
      <c r="I13" s="143" t="s">
        <v>205</v>
      </c>
      <c r="J13" s="143" t="s">
        <v>205</v>
      </c>
      <c r="K13" s="143" t="s">
        <v>205</v>
      </c>
      <c r="L13" s="143" t="s">
        <v>205</v>
      </c>
      <c r="M13" s="143" t="s">
        <v>205</v>
      </c>
      <c r="N13" s="143" t="s">
        <v>205</v>
      </c>
      <c r="O13" s="143" t="s">
        <v>205</v>
      </c>
      <c r="P13" s="25"/>
    </row>
    <row r="14" spans="1:16" x14ac:dyDescent="0.25">
      <c r="A14" s="141" t="s">
        <v>235</v>
      </c>
      <c r="B14" s="141" t="s">
        <v>236</v>
      </c>
      <c r="C14" s="140" t="s">
        <v>217</v>
      </c>
      <c r="D14" s="142">
        <v>43132</v>
      </c>
      <c r="E14" s="140" t="s">
        <v>37</v>
      </c>
      <c r="F14" s="140">
        <v>150</v>
      </c>
      <c r="G14" s="140"/>
      <c r="H14" s="140" t="s">
        <v>218</v>
      </c>
      <c r="I14" s="143" t="s">
        <v>205</v>
      </c>
      <c r="J14" s="143" t="s">
        <v>205</v>
      </c>
      <c r="K14" s="143" t="s">
        <v>205</v>
      </c>
      <c r="L14" s="143" t="s">
        <v>205</v>
      </c>
      <c r="M14" s="143" t="s">
        <v>205</v>
      </c>
      <c r="N14" s="143" t="s">
        <v>205</v>
      </c>
      <c r="O14" s="143" t="s">
        <v>205</v>
      </c>
      <c r="P14" s="25"/>
    </row>
    <row r="15" spans="1:16" x14ac:dyDescent="0.25">
      <c r="A15" s="141" t="s">
        <v>237</v>
      </c>
      <c r="B15" s="141" t="s">
        <v>238</v>
      </c>
      <c r="C15" s="140" t="s">
        <v>234</v>
      </c>
      <c r="D15" s="142">
        <v>43132</v>
      </c>
      <c r="E15" s="140" t="s">
        <v>222</v>
      </c>
      <c r="F15" s="140">
        <v>12</v>
      </c>
      <c r="G15" s="140"/>
      <c r="H15" s="140" t="s">
        <v>218</v>
      </c>
      <c r="I15" s="143" t="s">
        <v>205</v>
      </c>
      <c r="J15" s="143" t="s">
        <v>205</v>
      </c>
      <c r="K15" s="143" t="s">
        <v>205</v>
      </c>
      <c r="L15" s="143" t="s">
        <v>205</v>
      </c>
      <c r="M15" s="143" t="s">
        <v>205</v>
      </c>
      <c r="N15" s="143" t="s">
        <v>205</v>
      </c>
      <c r="O15" s="143" t="s">
        <v>205</v>
      </c>
      <c r="P15" s="25"/>
    </row>
    <row r="16" spans="1:16" x14ac:dyDescent="0.25">
      <c r="A16" s="141" t="s">
        <v>239</v>
      </c>
      <c r="B16" s="141" t="s">
        <v>240</v>
      </c>
      <c r="C16" s="140" t="s">
        <v>234</v>
      </c>
      <c r="D16" s="142">
        <v>43132</v>
      </c>
      <c r="E16" s="140" t="s">
        <v>222</v>
      </c>
      <c r="F16" s="140">
        <v>11</v>
      </c>
      <c r="G16" s="140"/>
      <c r="H16" s="140" t="s">
        <v>218</v>
      </c>
      <c r="I16" s="143" t="s">
        <v>205</v>
      </c>
      <c r="J16" s="143" t="s">
        <v>205</v>
      </c>
      <c r="K16" s="143" t="s">
        <v>205</v>
      </c>
      <c r="L16" s="143" t="s">
        <v>566</v>
      </c>
      <c r="M16" s="143" t="s">
        <v>566</v>
      </c>
      <c r="N16" s="143" t="s">
        <v>566</v>
      </c>
      <c r="O16" s="143" t="s">
        <v>566</v>
      </c>
      <c r="P16" s="25" t="s">
        <v>241</v>
      </c>
    </row>
    <row r="17" spans="1:16" x14ac:dyDescent="0.25">
      <c r="A17" s="141" t="s">
        <v>242</v>
      </c>
      <c r="B17" s="141" t="s">
        <v>243</v>
      </c>
      <c r="C17" s="140" t="s">
        <v>244</v>
      </c>
      <c r="D17" s="142">
        <v>43160</v>
      </c>
      <c r="E17" s="140" t="s">
        <v>39</v>
      </c>
      <c r="F17" s="140">
        <v>200</v>
      </c>
      <c r="G17" s="140"/>
      <c r="H17" s="140" t="s">
        <v>218</v>
      </c>
      <c r="I17" s="143" t="s">
        <v>205</v>
      </c>
      <c r="J17" s="143" t="s">
        <v>205</v>
      </c>
      <c r="K17" s="143" t="s">
        <v>205</v>
      </c>
      <c r="L17" s="143" t="s">
        <v>205</v>
      </c>
      <c r="M17" s="143" t="s">
        <v>205</v>
      </c>
      <c r="N17" s="143" t="s">
        <v>205</v>
      </c>
      <c r="O17" s="143" t="s">
        <v>205</v>
      </c>
      <c r="P17" s="25"/>
    </row>
    <row r="18" spans="1:16" x14ac:dyDescent="0.25">
      <c r="A18" s="141" t="s">
        <v>245</v>
      </c>
      <c r="B18" s="141" t="s">
        <v>246</v>
      </c>
      <c r="C18" s="140" t="s">
        <v>247</v>
      </c>
      <c r="D18" s="142">
        <v>43160</v>
      </c>
      <c r="E18" s="140" t="s">
        <v>39</v>
      </c>
      <c r="F18" s="140">
        <v>160</v>
      </c>
      <c r="G18" s="140" t="s">
        <v>110</v>
      </c>
      <c r="H18" s="140" t="s">
        <v>218</v>
      </c>
      <c r="I18" s="143" t="s">
        <v>205</v>
      </c>
      <c r="J18" s="143" t="s">
        <v>205</v>
      </c>
      <c r="K18" s="143" t="s">
        <v>205</v>
      </c>
      <c r="L18" s="143" t="s">
        <v>205</v>
      </c>
      <c r="M18" s="143" t="s">
        <v>205</v>
      </c>
      <c r="N18" s="143" t="s">
        <v>205</v>
      </c>
      <c r="O18" s="143" t="s">
        <v>205</v>
      </c>
      <c r="P18" s="25"/>
    </row>
    <row r="19" spans="1:16" x14ac:dyDescent="0.25">
      <c r="A19" s="141" t="s">
        <v>248</v>
      </c>
      <c r="B19" s="141" t="s">
        <v>249</v>
      </c>
      <c r="C19" s="140" t="s">
        <v>250</v>
      </c>
      <c r="D19" s="142">
        <v>43191</v>
      </c>
      <c r="E19" s="140" t="s">
        <v>39</v>
      </c>
      <c r="F19" s="140">
        <v>300</v>
      </c>
      <c r="G19" s="140" t="s">
        <v>112</v>
      </c>
      <c r="H19" s="140" t="s">
        <v>218</v>
      </c>
      <c r="I19" s="143" t="s">
        <v>205</v>
      </c>
      <c r="J19" s="143" t="s">
        <v>205</v>
      </c>
      <c r="K19" s="143" t="s">
        <v>205</v>
      </c>
      <c r="L19" s="143" t="s">
        <v>205</v>
      </c>
      <c r="M19" s="143" t="s">
        <v>205</v>
      </c>
      <c r="N19" s="143" t="s">
        <v>205</v>
      </c>
      <c r="O19" s="143" t="s">
        <v>205</v>
      </c>
      <c r="P19" s="25"/>
    </row>
    <row r="20" spans="1:16" x14ac:dyDescent="0.25">
      <c r="A20" s="145" t="s">
        <v>251</v>
      </c>
      <c r="B20" s="145" t="s">
        <v>252</v>
      </c>
      <c r="C20" s="144" t="s">
        <v>253</v>
      </c>
      <c r="D20" s="146">
        <v>43252</v>
      </c>
      <c r="E20" s="144" t="s">
        <v>37</v>
      </c>
      <c r="F20" s="144">
        <v>180</v>
      </c>
      <c r="G20" s="144"/>
      <c r="H20" s="144" t="s">
        <v>218</v>
      </c>
      <c r="I20" s="143" t="s">
        <v>205</v>
      </c>
      <c r="J20" s="143" t="s">
        <v>205</v>
      </c>
      <c r="K20" s="143" t="s">
        <v>205</v>
      </c>
      <c r="L20" s="143" t="s">
        <v>205</v>
      </c>
      <c r="M20" s="143" t="s">
        <v>205</v>
      </c>
      <c r="N20" s="143" t="s">
        <v>205</v>
      </c>
      <c r="O20" s="143" t="s">
        <v>205</v>
      </c>
      <c r="P20" s="25"/>
    </row>
    <row r="21" spans="1:16" x14ac:dyDescent="0.25">
      <c r="A21" s="141" t="s">
        <v>254</v>
      </c>
      <c r="B21" s="141" t="s">
        <v>255</v>
      </c>
      <c r="C21" s="140" t="s">
        <v>256</v>
      </c>
      <c r="D21" s="142">
        <v>43252</v>
      </c>
      <c r="E21" s="140" t="s">
        <v>39</v>
      </c>
      <c r="F21" s="140">
        <v>148</v>
      </c>
      <c r="G21" s="140" t="s">
        <v>119</v>
      </c>
      <c r="H21" s="140" t="s">
        <v>218</v>
      </c>
      <c r="I21" s="143" t="s">
        <v>205</v>
      </c>
      <c r="J21" s="143" t="s">
        <v>205</v>
      </c>
      <c r="K21" s="143" t="s">
        <v>205</v>
      </c>
      <c r="L21" s="143" t="s">
        <v>205</v>
      </c>
      <c r="M21" s="143" t="s">
        <v>205</v>
      </c>
      <c r="N21" s="143" t="s">
        <v>205</v>
      </c>
      <c r="O21" s="143" t="s">
        <v>205</v>
      </c>
      <c r="P21" s="25"/>
    </row>
    <row r="22" spans="1:16" x14ac:dyDescent="0.25">
      <c r="A22" s="141" t="s">
        <v>257</v>
      </c>
      <c r="B22" s="141" t="s">
        <v>258</v>
      </c>
      <c r="C22" s="140" t="s">
        <v>259</v>
      </c>
      <c r="D22" s="142">
        <v>43282</v>
      </c>
      <c r="E22" s="140" t="s">
        <v>222</v>
      </c>
      <c r="F22" s="140">
        <v>226</v>
      </c>
      <c r="G22" s="140"/>
      <c r="H22" s="140" t="s">
        <v>218</v>
      </c>
      <c r="I22" s="143" t="s">
        <v>205</v>
      </c>
      <c r="J22" s="143" t="s">
        <v>205</v>
      </c>
      <c r="K22" s="143" t="s">
        <v>205</v>
      </c>
      <c r="L22" s="143" t="s">
        <v>205</v>
      </c>
      <c r="M22" s="143" t="s">
        <v>205</v>
      </c>
      <c r="N22" s="143" t="s">
        <v>205</v>
      </c>
      <c r="O22" s="143" t="s">
        <v>205</v>
      </c>
      <c r="P22" s="25"/>
    </row>
    <row r="23" spans="1:16" x14ac:dyDescent="0.25">
      <c r="A23" s="141" t="s">
        <v>260</v>
      </c>
      <c r="B23" s="141" t="s">
        <v>261</v>
      </c>
      <c r="C23" s="140" t="s">
        <v>262</v>
      </c>
      <c r="D23" s="142">
        <v>43344</v>
      </c>
      <c r="E23" s="140" t="s">
        <v>39</v>
      </c>
      <c r="F23" s="140">
        <v>152</v>
      </c>
      <c r="G23" s="140"/>
      <c r="H23" s="140" t="s">
        <v>218</v>
      </c>
      <c r="I23" s="143" t="s">
        <v>205</v>
      </c>
      <c r="J23" s="143" t="s">
        <v>205</v>
      </c>
      <c r="K23" s="143" t="s">
        <v>205</v>
      </c>
      <c r="L23" s="143" t="s">
        <v>205</v>
      </c>
      <c r="M23" s="143" t="s">
        <v>205</v>
      </c>
      <c r="N23" s="143" t="s">
        <v>205</v>
      </c>
      <c r="O23" s="143" t="s">
        <v>205</v>
      </c>
      <c r="P23" s="25"/>
    </row>
    <row r="24" spans="1:16" x14ac:dyDescent="0.25">
      <c r="A24" s="200" t="s">
        <v>263</v>
      </c>
      <c r="B24" s="145" t="s">
        <v>264</v>
      </c>
      <c r="C24" s="140"/>
      <c r="D24" s="148">
        <v>43374</v>
      </c>
      <c r="E24" s="149" t="s">
        <v>222</v>
      </c>
      <c r="F24" s="150">
        <v>90</v>
      </c>
      <c r="G24" s="140"/>
      <c r="H24" s="147" t="s">
        <v>218</v>
      </c>
      <c r="I24" s="143" t="s">
        <v>205</v>
      </c>
      <c r="J24" s="143" t="s">
        <v>205</v>
      </c>
      <c r="K24" s="143" t="s">
        <v>205</v>
      </c>
      <c r="L24" s="143" t="s">
        <v>205</v>
      </c>
      <c r="M24" s="143" t="s">
        <v>205</v>
      </c>
      <c r="N24" s="143" t="s">
        <v>205</v>
      </c>
      <c r="O24" s="143" t="s">
        <v>205</v>
      </c>
      <c r="P24" s="25"/>
    </row>
    <row r="25" spans="1:16" x14ac:dyDescent="0.25">
      <c r="A25" s="141" t="s">
        <v>265</v>
      </c>
      <c r="B25" s="141" t="s">
        <v>266</v>
      </c>
      <c r="C25" s="140" t="s">
        <v>267</v>
      </c>
      <c r="D25" s="142">
        <v>43374</v>
      </c>
      <c r="E25" s="140" t="s">
        <v>268</v>
      </c>
      <c r="F25" s="140">
        <v>505</v>
      </c>
      <c r="G25" s="140" t="s">
        <v>269</v>
      </c>
      <c r="H25" s="140" t="s">
        <v>218</v>
      </c>
      <c r="I25" s="143" t="s">
        <v>205</v>
      </c>
      <c r="J25" s="143" t="s">
        <v>205</v>
      </c>
      <c r="K25" s="143" t="s">
        <v>205</v>
      </c>
      <c r="L25" s="143" t="s">
        <v>205</v>
      </c>
      <c r="M25" s="143" t="s">
        <v>205</v>
      </c>
      <c r="N25" s="143" t="s">
        <v>205</v>
      </c>
      <c r="O25" s="143" t="s">
        <v>205</v>
      </c>
      <c r="P25" s="25"/>
    </row>
    <row r="26" spans="1:16" x14ac:dyDescent="0.25">
      <c r="A26" s="141" t="s">
        <v>270</v>
      </c>
      <c r="B26" s="141" t="s">
        <v>271</v>
      </c>
      <c r="C26" s="140" t="s">
        <v>262</v>
      </c>
      <c r="D26" s="142">
        <v>43435</v>
      </c>
      <c r="E26" s="140" t="s">
        <v>39</v>
      </c>
      <c r="F26" s="140">
        <v>218</v>
      </c>
      <c r="G26" s="140"/>
      <c r="H26" s="140" t="s">
        <v>218</v>
      </c>
      <c r="I26" s="143" t="s">
        <v>205</v>
      </c>
      <c r="J26" s="143" t="s">
        <v>205</v>
      </c>
      <c r="K26" s="143" t="s">
        <v>205</v>
      </c>
      <c r="L26" s="143" t="s">
        <v>205</v>
      </c>
      <c r="M26" s="143" t="s">
        <v>205</v>
      </c>
      <c r="N26" s="143" t="s">
        <v>205</v>
      </c>
      <c r="O26" s="143" t="s">
        <v>205</v>
      </c>
      <c r="P26" s="25"/>
    </row>
    <row r="27" spans="1:16" x14ac:dyDescent="0.25">
      <c r="A27" s="141" t="s">
        <v>272</v>
      </c>
      <c r="B27" s="141" t="s">
        <v>273</v>
      </c>
      <c r="C27" s="140" t="s">
        <v>274</v>
      </c>
      <c r="D27" s="142">
        <v>43435</v>
      </c>
      <c r="E27" s="140" t="s">
        <v>39</v>
      </c>
      <c r="F27" s="140">
        <v>160</v>
      </c>
      <c r="G27" s="140"/>
      <c r="H27" s="140" t="s">
        <v>218</v>
      </c>
      <c r="I27" s="143" t="s">
        <v>205</v>
      </c>
      <c r="J27" s="143" t="s">
        <v>205</v>
      </c>
      <c r="K27" s="143" t="s">
        <v>205</v>
      </c>
      <c r="L27" s="143" t="s">
        <v>205</v>
      </c>
      <c r="M27" s="143" t="s">
        <v>205</v>
      </c>
      <c r="N27" s="143" t="s">
        <v>205</v>
      </c>
      <c r="O27" s="143" t="s">
        <v>205</v>
      </c>
      <c r="P27" s="25"/>
    </row>
    <row r="28" spans="1:16" x14ac:dyDescent="0.25">
      <c r="A28" s="141" t="s">
        <v>275</v>
      </c>
      <c r="B28" s="141" t="s">
        <v>276</v>
      </c>
      <c r="C28" s="140" t="s">
        <v>277</v>
      </c>
      <c r="D28" s="142">
        <v>43435</v>
      </c>
      <c r="E28" s="140" t="s">
        <v>39</v>
      </c>
      <c r="F28" s="140">
        <v>248</v>
      </c>
      <c r="G28" s="140"/>
      <c r="H28" s="140" t="s">
        <v>218</v>
      </c>
      <c r="I28" s="143" t="s">
        <v>205</v>
      </c>
      <c r="J28" s="143" t="s">
        <v>205</v>
      </c>
      <c r="K28" s="143" t="s">
        <v>205</v>
      </c>
      <c r="L28" s="143" t="s">
        <v>205</v>
      </c>
      <c r="M28" s="143" t="s">
        <v>205</v>
      </c>
      <c r="N28" s="143" t="s">
        <v>205</v>
      </c>
      <c r="O28" s="143" t="s">
        <v>205</v>
      </c>
      <c r="P28" s="25"/>
    </row>
    <row r="29" spans="1:16" x14ac:dyDescent="0.25">
      <c r="A29" s="141" t="s">
        <v>278</v>
      </c>
      <c r="B29" s="141" t="s">
        <v>279</v>
      </c>
      <c r="C29" s="140" t="s">
        <v>280</v>
      </c>
      <c r="D29" s="142">
        <v>43435</v>
      </c>
      <c r="E29" s="140" t="s">
        <v>222</v>
      </c>
      <c r="F29" s="140">
        <v>390</v>
      </c>
      <c r="G29" s="140" t="s">
        <v>112</v>
      </c>
      <c r="H29" s="140" t="s">
        <v>218</v>
      </c>
      <c r="I29" s="143" t="s">
        <v>205</v>
      </c>
      <c r="J29" s="143" t="s">
        <v>205</v>
      </c>
      <c r="K29" s="143" t="s">
        <v>205</v>
      </c>
      <c r="L29" s="143" t="s">
        <v>205</v>
      </c>
      <c r="M29" s="143" t="s">
        <v>205</v>
      </c>
      <c r="N29" s="143" t="s">
        <v>205</v>
      </c>
      <c r="O29" s="143" t="s">
        <v>205</v>
      </c>
      <c r="P29" s="25"/>
    </row>
    <row r="30" spans="1:16" x14ac:dyDescent="0.25">
      <c r="A30" s="200" t="s">
        <v>281</v>
      </c>
      <c r="B30" s="151" t="s">
        <v>282</v>
      </c>
      <c r="C30" s="140"/>
      <c r="D30" s="148">
        <v>43435</v>
      </c>
      <c r="E30" s="149" t="s">
        <v>39</v>
      </c>
      <c r="F30" s="150">
        <v>201</v>
      </c>
      <c r="G30" s="140"/>
      <c r="H30" s="147" t="s">
        <v>218</v>
      </c>
      <c r="I30" s="143" t="s">
        <v>205</v>
      </c>
      <c r="J30" s="143" t="s">
        <v>205</v>
      </c>
      <c r="K30" s="143" t="s">
        <v>205</v>
      </c>
      <c r="L30" s="143" t="s">
        <v>205</v>
      </c>
      <c r="M30" s="143" t="s">
        <v>205</v>
      </c>
      <c r="N30" s="143" t="s">
        <v>205</v>
      </c>
      <c r="O30" s="143" t="s">
        <v>205</v>
      </c>
      <c r="P30" s="25"/>
    </row>
    <row r="31" spans="1:16" x14ac:dyDescent="0.25">
      <c r="A31" s="141" t="s">
        <v>283</v>
      </c>
      <c r="B31" s="141" t="s">
        <v>284</v>
      </c>
      <c r="C31" s="140" t="s">
        <v>228</v>
      </c>
      <c r="D31" s="142">
        <v>43435</v>
      </c>
      <c r="E31" s="140" t="s">
        <v>39</v>
      </c>
      <c r="F31" s="140">
        <v>162</v>
      </c>
      <c r="G31" s="140" t="s">
        <v>112</v>
      </c>
      <c r="H31" s="140" t="s">
        <v>218</v>
      </c>
      <c r="I31" s="143" t="s">
        <v>205</v>
      </c>
      <c r="J31" s="143" t="s">
        <v>205</v>
      </c>
      <c r="K31" s="143" t="s">
        <v>205</v>
      </c>
      <c r="L31" s="143" t="s">
        <v>205</v>
      </c>
      <c r="M31" s="143" t="s">
        <v>205</v>
      </c>
      <c r="N31" s="143" t="s">
        <v>205</v>
      </c>
      <c r="O31" s="143" t="s">
        <v>205</v>
      </c>
      <c r="P31" s="25"/>
    </row>
    <row r="32" spans="1:16" x14ac:dyDescent="0.25">
      <c r="A32" s="141" t="s">
        <v>285</v>
      </c>
      <c r="B32" s="141" t="s">
        <v>286</v>
      </c>
      <c r="C32" s="140" t="s">
        <v>231</v>
      </c>
      <c r="D32" s="142">
        <v>43435</v>
      </c>
      <c r="E32" s="140" t="s">
        <v>37</v>
      </c>
      <c r="F32" s="140">
        <v>50</v>
      </c>
      <c r="G32" s="140" t="s">
        <v>287</v>
      </c>
      <c r="H32" s="140" t="s">
        <v>218</v>
      </c>
      <c r="I32" s="143" t="s">
        <v>205</v>
      </c>
      <c r="J32" s="143" t="s">
        <v>205</v>
      </c>
      <c r="K32" s="143" t="s">
        <v>205</v>
      </c>
      <c r="L32" s="143" t="s">
        <v>205</v>
      </c>
      <c r="M32" s="143" t="s">
        <v>205</v>
      </c>
      <c r="N32" s="143" t="s">
        <v>205</v>
      </c>
      <c r="O32" s="143" t="s">
        <v>205</v>
      </c>
      <c r="P32" s="25"/>
    </row>
    <row r="33" spans="1:16" x14ac:dyDescent="0.25">
      <c r="A33" s="145" t="s">
        <v>288</v>
      </c>
      <c r="B33" s="145" t="s">
        <v>289</v>
      </c>
      <c r="C33" s="144" t="s">
        <v>290</v>
      </c>
      <c r="D33" s="146">
        <v>43435</v>
      </c>
      <c r="E33" s="144" t="s">
        <v>39</v>
      </c>
      <c r="F33" s="144">
        <v>281</v>
      </c>
      <c r="G33" s="144"/>
      <c r="H33" s="144" t="s">
        <v>218</v>
      </c>
      <c r="I33" s="143" t="s">
        <v>205</v>
      </c>
      <c r="J33" s="143" t="s">
        <v>205</v>
      </c>
      <c r="K33" s="143" t="s">
        <v>205</v>
      </c>
      <c r="L33" s="143" t="s">
        <v>205</v>
      </c>
      <c r="M33" s="143" t="s">
        <v>205</v>
      </c>
      <c r="N33" s="143" t="s">
        <v>205</v>
      </c>
      <c r="O33" s="143" t="s">
        <v>205</v>
      </c>
      <c r="P33" s="25"/>
    </row>
    <row r="34" spans="1:16" x14ac:dyDescent="0.25">
      <c r="A34" s="141" t="s">
        <v>291</v>
      </c>
      <c r="B34" s="141" t="s">
        <v>292</v>
      </c>
      <c r="C34" s="140" t="s">
        <v>293</v>
      </c>
      <c r="D34" s="142">
        <v>43435</v>
      </c>
      <c r="E34" s="140" t="s">
        <v>39</v>
      </c>
      <c r="F34" s="140">
        <v>200</v>
      </c>
      <c r="G34" s="140" t="s">
        <v>294</v>
      </c>
      <c r="H34" s="140" t="s">
        <v>218</v>
      </c>
      <c r="I34" s="143" t="s">
        <v>205</v>
      </c>
      <c r="J34" s="143" t="s">
        <v>205</v>
      </c>
      <c r="K34" s="143" t="s">
        <v>205</v>
      </c>
      <c r="L34" s="143" t="s">
        <v>205</v>
      </c>
      <c r="M34" s="143" t="s">
        <v>205</v>
      </c>
      <c r="N34" s="143" t="s">
        <v>205</v>
      </c>
      <c r="O34" s="143" t="s">
        <v>205</v>
      </c>
      <c r="P34" s="25"/>
    </row>
    <row r="35" spans="1:16" x14ac:dyDescent="0.25">
      <c r="A35" s="141" t="s">
        <v>295</v>
      </c>
      <c r="B35" s="141" t="s">
        <v>296</v>
      </c>
      <c r="C35" s="140" t="s">
        <v>253</v>
      </c>
      <c r="D35" s="142">
        <v>43435</v>
      </c>
      <c r="E35" s="140" t="s">
        <v>37</v>
      </c>
      <c r="F35" s="140">
        <v>102</v>
      </c>
      <c r="G35" s="140"/>
      <c r="H35" s="140" t="s">
        <v>218</v>
      </c>
      <c r="I35" s="143" t="s">
        <v>205</v>
      </c>
      <c r="J35" s="143" t="s">
        <v>205</v>
      </c>
      <c r="K35" s="143" t="s">
        <v>205</v>
      </c>
      <c r="L35" s="143" t="s">
        <v>205</v>
      </c>
      <c r="M35" s="143" t="s">
        <v>205</v>
      </c>
      <c r="N35" s="143" t="s">
        <v>205</v>
      </c>
      <c r="O35" s="143" t="s">
        <v>205</v>
      </c>
      <c r="P35" s="25"/>
    </row>
    <row r="36" spans="1:16" x14ac:dyDescent="0.25">
      <c r="A36" s="141" t="s">
        <v>297</v>
      </c>
      <c r="B36" s="141" t="s">
        <v>298</v>
      </c>
      <c r="C36" s="140" t="s">
        <v>217</v>
      </c>
      <c r="D36" s="142">
        <v>43435</v>
      </c>
      <c r="E36" s="140" t="s">
        <v>37</v>
      </c>
      <c r="F36" s="140">
        <v>182</v>
      </c>
      <c r="G36" s="140"/>
      <c r="H36" s="140" t="s">
        <v>218</v>
      </c>
      <c r="I36" s="143" t="s">
        <v>205</v>
      </c>
      <c r="J36" s="143" t="s">
        <v>205</v>
      </c>
      <c r="K36" s="143" t="s">
        <v>205</v>
      </c>
      <c r="L36" s="143" t="s">
        <v>205</v>
      </c>
      <c r="M36" s="143" t="s">
        <v>205</v>
      </c>
      <c r="N36" s="143" t="s">
        <v>205</v>
      </c>
      <c r="O36" s="143" t="s">
        <v>205</v>
      </c>
      <c r="P36" s="25"/>
    </row>
    <row r="37" spans="1:16" x14ac:dyDescent="0.25">
      <c r="A37" s="141" t="s">
        <v>299</v>
      </c>
      <c r="B37" s="141" t="s">
        <v>300</v>
      </c>
      <c r="C37" s="140" t="s">
        <v>301</v>
      </c>
      <c r="D37" s="142">
        <v>43435</v>
      </c>
      <c r="E37" s="140" t="s">
        <v>39</v>
      </c>
      <c r="F37" s="140">
        <v>238</v>
      </c>
      <c r="G37" s="140" t="s">
        <v>302</v>
      </c>
      <c r="H37" s="140" t="s">
        <v>218</v>
      </c>
      <c r="I37" s="143" t="s">
        <v>205</v>
      </c>
      <c r="J37" s="143" t="s">
        <v>205</v>
      </c>
      <c r="K37" s="143" t="s">
        <v>205</v>
      </c>
      <c r="L37" s="143" t="s">
        <v>205</v>
      </c>
      <c r="M37" s="143" t="s">
        <v>205</v>
      </c>
      <c r="N37" s="143" t="s">
        <v>205</v>
      </c>
      <c r="O37" s="143" t="s">
        <v>205</v>
      </c>
      <c r="P37" s="25"/>
    </row>
    <row r="38" spans="1:16" x14ac:dyDescent="0.25">
      <c r="A38" s="141" t="s">
        <v>303</v>
      </c>
      <c r="B38" s="141" t="s">
        <v>304</v>
      </c>
      <c r="C38" s="140" t="s">
        <v>217</v>
      </c>
      <c r="D38" s="142">
        <v>43435</v>
      </c>
      <c r="E38" s="140" t="s">
        <v>37</v>
      </c>
      <c r="F38" s="140">
        <v>100</v>
      </c>
      <c r="G38" s="140"/>
      <c r="H38" s="140" t="s">
        <v>218</v>
      </c>
      <c r="I38" s="143" t="s">
        <v>205</v>
      </c>
      <c r="J38" s="143" t="s">
        <v>205</v>
      </c>
      <c r="K38" s="143" t="s">
        <v>205</v>
      </c>
      <c r="L38" s="143" t="s">
        <v>205</v>
      </c>
      <c r="M38" s="143" t="s">
        <v>205</v>
      </c>
      <c r="N38" s="143" t="s">
        <v>205</v>
      </c>
      <c r="O38" s="143" t="s">
        <v>205</v>
      </c>
      <c r="P38" s="25"/>
    </row>
    <row r="39" spans="1:16" x14ac:dyDescent="0.25">
      <c r="A39" s="141" t="s">
        <v>305</v>
      </c>
      <c r="B39" s="141" t="s">
        <v>306</v>
      </c>
      <c r="C39" s="140" t="s">
        <v>217</v>
      </c>
      <c r="D39" s="142">
        <v>43466</v>
      </c>
      <c r="E39" s="140" t="s">
        <v>37</v>
      </c>
      <c r="F39" s="140">
        <v>108</v>
      </c>
      <c r="G39" s="140" t="s">
        <v>110</v>
      </c>
      <c r="H39" s="140" t="s">
        <v>218</v>
      </c>
      <c r="I39" s="143" t="s">
        <v>205</v>
      </c>
      <c r="J39" s="143" t="s">
        <v>205</v>
      </c>
      <c r="K39" s="143" t="s">
        <v>205</v>
      </c>
      <c r="L39" s="143" t="s">
        <v>205</v>
      </c>
      <c r="M39" s="143" t="s">
        <v>205</v>
      </c>
      <c r="N39" s="143" t="s">
        <v>205</v>
      </c>
      <c r="O39" s="143" t="s">
        <v>205</v>
      </c>
      <c r="P39" s="25"/>
    </row>
    <row r="40" spans="1:16" x14ac:dyDescent="0.25">
      <c r="A40" s="141" t="s">
        <v>307</v>
      </c>
      <c r="B40" s="141" t="s">
        <v>308</v>
      </c>
      <c r="C40" s="140" t="s">
        <v>309</v>
      </c>
      <c r="D40" s="142">
        <v>43525</v>
      </c>
      <c r="E40" s="140" t="s">
        <v>39</v>
      </c>
      <c r="F40" s="140">
        <v>163</v>
      </c>
      <c r="G40" s="140"/>
      <c r="H40" s="140" t="s">
        <v>218</v>
      </c>
      <c r="I40" s="143" t="s">
        <v>205</v>
      </c>
      <c r="J40" s="143" t="s">
        <v>205</v>
      </c>
      <c r="K40" s="143" t="s">
        <v>205</v>
      </c>
      <c r="L40" s="143" t="s">
        <v>205</v>
      </c>
      <c r="M40" s="143" t="s">
        <v>205</v>
      </c>
      <c r="N40" s="143" t="s">
        <v>205</v>
      </c>
      <c r="O40" s="143" t="s">
        <v>205</v>
      </c>
      <c r="P40" s="25"/>
    </row>
    <row r="41" spans="1:16" x14ac:dyDescent="0.25">
      <c r="A41" s="141" t="s">
        <v>310</v>
      </c>
      <c r="B41" s="141" t="s">
        <v>311</v>
      </c>
      <c r="C41" s="140" t="s">
        <v>312</v>
      </c>
      <c r="D41" s="142">
        <v>43556</v>
      </c>
      <c r="E41" s="140" t="s">
        <v>39</v>
      </c>
      <c r="F41" s="140">
        <v>180</v>
      </c>
      <c r="G41" s="140" t="s">
        <v>112</v>
      </c>
      <c r="H41" s="140" t="s">
        <v>218</v>
      </c>
      <c r="I41" s="143" t="s">
        <v>205</v>
      </c>
      <c r="J41" s="143" t="s">
        <v>205</v>
      </c>
      <c r="K41" s="143" t="s">
        <v>205</v>
      </c>
      <c r="L41" s="143" t="s">
        <v>205</v>
      </c>
      <c r="M41" s="143" t="s">
        <v>205</v>
      </c>
      <c r="N41" s="143" t="s">
        <v>205</v>
      </c>
      <c r="O41" s="143" t="s">
        <v>205</v>
      </c>
      <c r="P41" s="25"/>
    </row>
    <row r="42" spans="1:16" x14ac:dyDescent="0.25">
      <c r="A42" s="141" t="s">
        <v>313</v>
      </c>
      <c r="B42" s="141" t="s">
        <v>314</v>
      </c>
      <c r="C42" s="140" t="s">
        <v>315</v>
      </c>
      <c r="D42" s="142">
        <v>43586</v>
      </c>
      <c r="E42" s="140" t="s">
        <v>39</v>
      </c>
      <c r="F42" s="140">
        <v>242</v>
      </c>
      <c r="G42" s="140"/>
      <c r="H42" s="140" t="s">
        <v>218</v>
      </c>
      <c r="I42" s="143" t="s">
        <v>205</v>
      </c>
      <c r="J42" s="143" t="s">
        <v>205</v>
      </c>
      <c r="K42" s="143" t="s">
        <v>205</v>
      </c>
      <c r="L42" s="143" t="s">
        <v>205</v>
      </c>
      <c r="M42" s="143" t="s">
        <v>205</v>
      </c>
      <c r="N42" s="143" t="s">
        <v>205</v>
      </c>
      <c r="O42" s="143" t="s">
        <v>205</v>
      </c>
      <c r="P42" s="25"/>
    </row>
    <row r="43" spans="1:16" x14ac:dyDescent="0.25">
      <c r="A43" s="145" t="s">
        <v>316</v>
      </c>
      <c r="B43" s="145" t="s">
        <v>317</v>
      </c>
      <c r="C43" s="144" t="s">
        <v>318</v>
      </c>
      <c r="D43" s="146">
        <v>43617</v>
      </c>
      <c r="E43" s="144" t="s">
        <v>222</v>
      </c>
      <c r="F43" s="144">
        <v>11</v>
      </c>
      <c r="G43" s="144"/>
      <c r="H43" s="144" t="s">
        <v>218</v>
      </c>
      <c r="I43" s="143" t="s">
        <v>205</v>
      </c>
      <c r="J43" s="143" t="s">
        <v>205</v>
      </c>
      <c r="K43" s="143" t="s">
        <v>205</v>
      </c>
      <c r="L43" s="143" t="s">
        <v>205</v>
      </c>
      <c r="M43" s="143" t="s">
        <v>205</v>
      </c>
      <c r="N43" s="143" t="s">
        <v>205</v>
      </c>
      <c r="O43" s="143" t="s">
        <v>205</v>
      </c>
      <c r="P43" s="25"/>
    </row>
    <row r="44" spans="1:16" x14ac:dyDescent="0.25">
      <c r="A44" s="141" t="s">
        <v>319</v>
      </c>
      <c r="B44" s="141" t="s">
        <v>320</v>
      </c>
      <c r="C44" s="140" t="s">
        <v>321</v>
      </c>
      <c r="D44" s="142">
        <v>43617</v>
      </c>
      <c r="E44" s="140" t="s">
        <v>39</v>
      </c>
      <c r="F44" s="140">
        <v>184</v>
      </c>
      <c r="G44" s="140"/>
      <c r="H44" s="140" t="s">
        <v>218</v>
      </c>
      <c r="I44" s="143" t="s">
        <v>205</v>
      </c>
      <c r="J44" s="143" t="s">
        <v>205</v>
      </c>
      <c r="K44" s="143" t="s">
        <v>205</v>
      </c>
      <c r="L44" s="143" t="s">
        <v>205</v>
      </c>
      <c r="M44" s="143" t="s">
        <v>205</v>
      </c>
      <c r="N44" s="143" t="s">
        <v>205</v>
      </c>
      <c r="O44" s="143" t="s">
        <v>205</v>
      </c>
      <c r="P44" s="25"/>
    </row>
    <row r="45" spans="1:16" x14ac:dyDescent="0.25">
      <c r="A45" s="141" t="s">
        <v>322</v>
      </c>
      <c r="B45" s="141" t="s">
        <v>323</v>
      </c>
      <c r="C45" s="140" t="s">
        <v>228</v>
      </c>
      <c r="D45" s="142">
        <v>43709</v>
      </c>
      <c r="E45" s="140" t="s">
        <v>39</v>
      </c>
      <c r="F45" s="140">
        <v>292</v>
      </c>
      <c r="G45" s="140" t="s">
        <v>269</v>
      </c>
      <c r="H45" s="140" t="s">
        <v>218</v>
      </c>
      <c r="I45" s="143" t="s">
        <v>205</v>
      </c>
      <c r="J45" s="143" t="s">
        <v>205</v>
      </c>
      <c r="K45" s="143" t="s">
        <v>205</v>
      </c>
      <c r="L45" s="143" t="s">
        <v>205</v>
      </c>
      <c r="M45" s="143" t="s">
        <v>205</v>
      </c>
      <c r="N45" s="143" t="s">
        <v>205</v>
      </c>
      <c r="O45" s="143" t="s">
        <v>205</v>
      </c>
      <c r="P45" s="25"/>
    </row>
    <row r="46" spans="1:16" x14ac:dyDescent="0.25">
      <c r="A46" s="141" t="s">
        <v>324</v>
      </c>
      <c r="B46" s="141" t="s">
        <v>325</v>
      </c>
      <c r="C46" s="140" t="s">
        <v>326</v>
      </c>
      <c r="D46" s="142">
        <v>43739</v>
      </c>
      <c r="E46" s="140" t="s">
        <v>39</v>
      </c>
      <c r="F46" s="140">
        <v>212</v>
      </c>
      <c r="G46" s="140"/>
      <c r="H46" s="140" t="s">
        <v>218</v>
      </c>
      <c r="I46" s="152" t="s">
        <v>566</v>
      </c>
      <c r="J46" s="143" t="s">
        <v>205</v>
      </c>
      <c r="K46" s="143" t="s">
        <v>205</v>
      </c>
      <c r="L46" s="143" t="s">
        <v>205</v>
      </c>
      <c r="M46" s="143" t="s">
        <v>205</v>
      </c>
      <c r="N46" s="143" t="s">
        <v>205</v>
      </c>
      <c r="O46" s="143" t="s">
        <v>205</v>
      </c>
      <c r="P46" s="25"/>
    </row>
    <row r="47" spans="1:16" x14ac:dyDescent="0.25">
      <c r="A47" s="141" t="s">
        <v>327</v>
      </c>
      <c r="B47" s="141" t="s">
        <v>328</v>
      </c>
      <c r="C47" s="140" t="s">
        <v>329</v>
      </c>
      <c r="D47" s="142">
        <v>43800</v>
      </c>
      <c r="E47" s="140" t="s">
        <v>39</v>
      </c>
      <c r="F47" s="140">
        <v>200</v>
      </c>
      <c r="G47" s="140"/>
      <c r="H47" s="140" t="s">
        <v>218</v>
      </c>
      <c r="I47" s="152" t="s">
        <v>566</v>
      </c>
      <c r="J47" s="143" t="s">
        <v>205</v>
      </c>
      <c r="K47" s="143" t="s">
        <v>205</v>
      </c>
      <c r="L47" s="143" t="s">
        <v>205</v>
      </c>
      <c r="M47" s="143" t="s">
        <v>205</v>
      </c>
      <c r="N47" s="143" t="s">
        <v>205</v>
      </c>
      <c r="O47" s="143" t="s">
        <v>205</v>
      </c>
      <c r="P47" s="25"/>
    </row>
    <row r="48" spans="1:16" x14ac:dyDescent="0.25">
      <c r="A48" s="141" t="s">
        <v>330</v>
      </c>
      <c r="B48" s="141" t="s">
        <v>331</v>
      </c>
      <c r="C48" s="140" t="s">
        <v>277</v>
      </c>
      <c r="D48" s="142">
        <v>43800</v>
      </c>
      <c r="E48" s="140" t="s">
        <v>39</v>
      </c>
      <c r="F48" s="140">
        <v>188</v>
      </c>
      <c r="G48" s="140"/>
      <c r="H48" s="140" t="s">
        <v>218</v>
      </c>
      <c r="I48" s="152" t="s">
        <v>566</v>
      </c>
      <c r="J48" s="143" t="s">
        <v>205</v>
      </c>
      <c r="K48" s="143" t="s">
        <v>205</v>
      </c>
      <c r="L48" s="143" t="s">
        <v>205</v>
      </c>
      <c r="M48" s="143" t="s">
        <v>205</v>
      </c>
      <c r="N48" s="143" t="s">
        <v>205</v>
      </c>
      <c r="O48" s="143" t="s">
        <v>205</v>
      </c>
      <c r="P48" s="25"/>
    </row>
    <row r="49" spans="1:16" x14ac:dyDescent="0.25">
      <c r="A49" s="141" t="s">
        <v>332</v>
      </c>
      <c r="B49" s="141" t="s">
        <v>333</v>
      </c>
      <c r="C49" s="140" t="s">
        <v>334</v>
      </c>
      <c r="D49" s="142">
        <v>43800</v>
      </c>
      <c r="E49" s="140" t="s">
        <v>37</v>
      </c>
      <c r="F49" s="140">
        <v>100</v>
      </c>
      <c r="G49" s="140" t="s">
        <v>112</v>
      </c>
      <c r="H49" s="140" t="s">
        <v>218</v>
      </c>
      <c r="I49" s="152" t="s">
        <v>566</v>
      </c>
      <c r="J49" s="143" t="s">
        <v>205</v>
      </c>
      <c r="K49" s="143" t="s">
        <v>205</v>
      </c>
      <c r="L49" s="143" t="s">
        <v>205</v>
      </c>
      <c r="M49" s="143" t="s">
        <v>205</v>
      </c>
      <c r="N49" s="143" t="s">
        <v>205</v>
      </c>
      <c r="O49" s="143" t="s">
        <v>205</v>
      </c>
      <c r="P49" s="25"/>
    </row>
    <row r="50" spans="1:16" x14ac:dyDescent="0.25">
      <c r="A50" s="141" t="s">
        <v>335</v>
      </c>
      <c r="B50" s="141" t="s">
        <v>336</v>
      </c>
      <c r="C50" s="140" t="s">
        <v>337</v>
      </c>
      <c r="D50" s="142">
        <v>43800</v>
      </c>
      <c r="E50" s="140" t="s">
        <v>39</v>
      </c>
      <c r="F50" s="140">
        <v>200</v>
      </c>
      <c r="G50" s="140"/>
      <c r="H50" s="140" t="s">
        <v>218</v>
      </c>
      <c r="I50" s="152" t="s">
        <v>566</v>
      </c>
      <c r="J50" s="143" t="s">
        <v>205</v>
      </c>
      <c r="K50" s="143" t="s">
        <v>205</v>
      </c>
      <c r="L50" s="143" t="s">
        <v>205</v>
      </c>
      <c r="M50" s="143" t="s">
        <v>205</v>
      </c>
      <c r="N50" s="143" t="s">
        <v>205</v>
      </c>
      <c r="O50" s="143" t="s">
        <v>205</v>
      </c>
      <c r="P50" s="25"/>
    </row>
    <row r="51" spans="1:16" x14ac:dyDescent="0.25">
      <c r="A51" s="141" t="s">
        <v>338</v>
      </c>
      <c r="B51" s="141" t="s">
        <v>339</v>
      </c>
      <c r="C51" s="140" t="s">
        <v>337</v>
      </c>
      <c r="D51" s="142">
        <v>43800</v>
      </c>
      <c r="E51" s="140" t="s">
        <v>39</v>
      </c>
      <c r="F51" s="140">
        <v>200</v>
      </c>
      <c r="G51" s="140"/>
      <c r="H51" s="140" t="s">
        <v>218</v>
      </c>
      <c r="I51" s="152" t="s">
        <v>566</v>
      </c>
      <c r="J51" s="143" t="s">
        <v>205</v>
      </c>
      <c r="K51" s="143" t="s">
        <v>205</v>
      </c>
      <c r="L51" s="143" t="s">
        <v>205</v>
      </c>
      <c r="M51" s="143" t="s">
        <v>205</v>
      </c>
      <c r="N51" s="143" t="s">
        <v>205</v>
      </c>
      <c r="O51" s="143" t="s">
        <v>205</v>
      </c>
      <c r="P51" s="25"/>
    </row>
    <row r="52" spans="1:16" x14ac:dyDescent="0.25">
      <c r="A52" s="141" t="s">
        <v>340</v>
      </c>
      <c r="B52" s="141" t="s">
        <v>341</v>
      </c>
      <c r="C52" s="140" t="s">
        <v>217</v>
      </c>
      <c r="D52" s="142">
        <v>43800</v>
      </c>
      <c r="E52" s="140" t="s">
        <v>37</v>
      </c>
      <c r="F52" s="140">
        <v>100</v>
      </c>
      <c r="G52" s="140"/>
      <c r="H52" s="140" t="s">
        <v>218</v>
      </c>
      <c r="I52" s="152" t="s">
        <v>566</v>
      </c>
      <c r="J52" s="143" t="s">
        <v>205</v>
      </c>
      <c r="K52" s="143" t="s">
        <v>205</v>
      </c>
      <c r="L52" s="143" t="s">
        <v>205</v>
      </c>
      <c r="M52" s="143" t="s">
        <v>205</v>
      </c>
      <c r="N52" s="143" t="s">
        <v>205</v>
      </c>
      <c r="O52" s="143" t="s">
        <v>205</v>
      </c>
      <c r="P52" s="25"/>
    </row>
    <row r="53" spans="1:16" x14ac:dyDescent="0.25">
      <c r="A53" s="141" t="s">
        <v>342</v>
      </c>
      <c r="B53" s="141" t="s">
        <v>343</v>
      </c>
      <c r="C53" s="140" t="s">
        <v>217</v>
      </c>
      <c r="D53" s="142">
        <v>43800</v>
      </c>
      <c r="E53" s="140" t="s">
        <v>37</v>
      </c>
      <c r="F53" s="140">
        <v>100</v>
      </c>
      <c r="G53" s="140"/>
      <c r="H53" s="140" t="s">
        <v>218</v>
      </c>
      <c r="I53" s="152" t="s">
        <v>566</v>
      </c>
      <c r="J53" s="143" t="s">
        <v>205</v>
      </c>
      <c r="K53" s="143" t="s">
        <v>205</v>
      </c>
      <c r="L53" s="143" t="s">
        <v>205</v>
      </c>
      <c r="M53" s="143" t="s">
        <v>205</v>
      </c>
      <c r="N53" s="143" t="s">
        <v>205</v>
      </c>
      <c r="O53" s="143" t="s">
        <v>205</v>
      </c>
      <c r="P53" s="25"/>
    </row>
    <row r="54" spans="1:16" x14ac:dyDescent="0.25">
      <c r="A54" s="141" t="s">
        <v>344</v>
      </c>
      <c r="B54" s="141" t="s">
        <v>345</v>
      </c>
      <c r="C54" s="140" t="s">
        <v>217</v>
      </c>
      <c r="D54" s="142">
        <v>44166</v>
      </c>
      <c r="E54" s="140" t="s">
        <v>37</v>
      </c>
      <c r="F54" s="140">
        <v>100</v>
      </c>
      <c r="G54" s="140"/>
      <c r="H54" s="140" t="s">
        <v>218</v>
      </c>
      <c r="I54" s="152" t="s">
        <v>566</v>
      </c>
      <c r="J54" s="143" t="s">
        <v>566</v>
      </c>
      <c r="K54" s="153" t="s">
        <v>205</v>
      </c>
      <c r="L54" s="153" t="s">
        <v>205</v>
      </c>
      <c r="M54" s="153" t="s">
        <v>205</v>
      </c>
      <c r="N54" s="153" t="s">
        <v>205</v>
      </c>
      <c r="O54" s="153" t="s">
        <v>205</v>
      </c>
      <c r="P54" s="25"/>
    </row>
    <row r="55" spans="1:16" x14ac:dyDescent="0.25">
      <c r="A55" s="141" t="s">
        <v>346</v>
      </c>
      <c r="B55" s="141" t="s">
        <v>347</v>
      </c>
      <c r="C55" s="140" t="s">
        <v>217</v>
      </c>
      <c r="D55" s="142">
        <v>44166</v>
      </c>
      <c r="E55" s="140" t="s">
        <v>37</v>
      </c>
      <c r="F55" s="140">
        <v>100</v>
      </c>
      <c r="G55" s="140"/>
      <c r="H55" s="140" t="s">
        <v>218</v>
      </c>
      <c r="I55" s="152" t="s">
        <v>566</v>
      </c>
      <c r="J55" s="143" t="s">
        <v>566</v>
      </c>
      <c r="K55" s="153" t="s">
        <v>205</v>
      </c>
      <c r="L55" s="153" t="s">
        <v>205</v>
      </c>
      <c r="M55" s="153" t="s">
        <v>205</v>
      </c>
      <c r="N55" s="153" t="s">
        <v>205</v>
      </c>
      <c r="O55" s="153" t="s">
        <v>205</v>
      </c>
      <c r="P55" s="25"/>
    </row>
    <row r="56" spans="1:16" x14ac:dyDescent="0.25">
      <c r="A56" s="155"/>
      <c r="B56" s="155"/>
      <c r="C56" s="154"/>
      <c r="D56" s="156"/>
      <c r="E56" s="154"/>
      <c r="F56" s="154"/>
      <c r="G56" s="154"/>
      <c r="H56" s="154"/>
      <c r="I56" s="154"/>
      <c r="J56" s="157"/>
    </row>
    <row r="57" spans="1:16" ht="22.5" customHeight="1" x14ac:dyDescent="0.25">
      <c r="A57" s="201" t="s">
        <v>117</v>
      </c>
    </row>
    <row r="58" spans="1:16" x14ac:dyDescent="0.25">
      <c r="A58" s="202"/>
    </row>
    <row r="59" spans="1:16" x14ac:dyDescent="0.25">
      <c r="A59" s="203" t="s">
        <v>118</v>
      </c>
      <c r="B59" s="177" t="s">
        <v>119</v>
      </c>
      <c r="C59" s="178">
        <v>2019</v>
      </c>
      <c r="D59" s="177">
        <v>2020</v>
      </c>
      <c r="E59" s="178" t="s">
        <v>214</v>
      </c>
      <c r="F59" s="177">
        <v>2021</v>
      </c>
      <c r="G59" s="178">
        <v>2022</v>
      </c>
      <c r="H59" s="177">
        <v>2023</v>
      </c>
      <c r="I59" s="177">
        <v>2024</v>
      </c>
      <c r="J59" s="178" t="s">
        <v>88</v>
      </c>
      <c r="K59" s="171"/>
      <c r="L59" s="172"/>
    </row>
    <row r="60" spans="1:16" ht="30" x14ac:dyDescent="0.25">
      <c r="A60" s="204" t="s">
        <v>503</v>
      </c>
      <c r="B60" s="179">
        <v>61</v>
      </c>
      <c r="C60" s="180" t="s">
        <v>205</v>
      </c>
      <c r="D60" s="179" t="s">
        <v>205</v>
      </c>
      <c r="E60" s="180" t="s">
        <v>205</v>
      </c>
      <c r="F60" s="179" t="s">
        <v>205</v>
      </c>
      <c r="G60" s="180" t="s">
        <v>205</v>
      </c>
      <c r="H60" s="179" t="s">
        <v>205</v>
      </c>
      <c r="I60" s="179" t="s">
        <v>205</v>
      </c>
      <c r="J60" s="181" t="s">
        <v>504</v>
      </c>
      <c r="K60" s="171"/>
      <c r="L60" s="172"/>
    </row>
    <row r="61" spans="1:16" x14ac:dyDescent="0.25">
      <c r="A61" s="205" t="s">
        <v>505</v>
      </c>
      <c r="B61" s="182">
        <v>371</v>
      </c>
      <c r="C61" s="183" t="s">
        <v>205</v>
      </c>
      <c r="D61" s="182" t="s">
        <v>205</v>
      </c>
      <c r="E61" s="183" t="s">
        <v>205</v>
      </c>
      <c r="F61" s="182" t="s">
        <v>205</v>
      </c>
      <c r="G61" s="183" t="s">
        <v>205</v>
      </c>
      <c r="H61" s="182" t="s">
        <v>205</v>
      </c>
      <c r="I61" s="182" t="s">
        <v>205</v>
      </c>
      <c r="J61" s="184" t="s">
        <v>506</v>
      </c>
      <c r="K61" s="56"/>
      <c r="L61" s="176"/>
    </row>
    <row r="62" spans="1:16" ht="30" x14ac:dyDescent="0.25">
      <c r="A62" s="205" t="s">
        <v>507</v>
      </c>
      <c r="B62" s="182">
        <v>420</v>
      </c>
      <c r="C62" s="183" t="s">
        <v>205</v>
      </c>
      <c r="D62" s="182" t="s">
        <v>205</v>
      </c>
      <c r="E62" s="183" t="s">
        <v>205</v>
      </c>
      <c r="F62" s="182" t="s">
        <v>205</v>
      </c>
      <c r="G62" s="183" t="s">
        <v>205</v>
      </c>
      <c r="H62" s="182" t="s">
        <v>205</v>
      </c>
      <c r="I62" s="182" t="s">
        <v>205</v>
      </c>
      <c r="J62" s="184" t="s">
        <v>506</v>
      </c>
      <c r="K62" s="56"/>
      <c r="L62" s="176"/>
    </row>
    <row r="63" spans="1:16" ht="30" x14ac:dyDescent="0.25">
      <c r="A63" s="205" t="s">
        <v>508</v>
      </c>
      <c r="B63" s="182">
        <v>292</v>
      </c>
      <c r="C63" s="183" t="s">
        <v>205</v>
      </c>
      <c r="D63" s="182" t="s">
        <v>205</v>
      </c>
      <c r="E63" s="183" t="s">
        <v>205</v>
      </c>
      <c r="F63" s="182" t="s">
        <v>205</v>
      </c>
      <c r="G63" s="183" t="s">
        <v>205</v>
      </c>
      <c r="H63" s="182" t="s">
        <v>205</v>
      </c>
      <c r="I63" s="182" t="s">
        <v>205</v>
      </c>
      <c r="J63" s="184" t="s">
        <v>509</v>
      </c>
      <c r="K63" s="56"/>
      <c r="L63" s="176"/>
    </row>
    <row r="64" spans="1:16" ht="30" x14ac:dyDescent="0.25">
      <c r="A64" s="205" t="s">
        <v>510</v>
      </c>
      <c r="B64" s="182">
        <v>1865</v>
      </c>
      <c r="C64" s="183" t="s">
        <v>205</v>
      </c>
      <c r="D64" s="182" t="s">
        <v>205</v>
      </c>
      <c r="E64" s="183" t="s">
        <v>205</v>
      </c>
      <c r="F64" s="182" t="s">
        <v>205</v>
      </c>
      <c r="G64" s="183" t="s">
        <v>205</v>
      </c>
      <c r="H64" s="182" t="s">
        <v>205</v>
      </c>
      <c r="I64" s="182" t="s">
        <v>205</v>
      </c>
      <c r="J64" s="184" t="s">
        <v>511</v>
      </c>
      <c r="K64" s="56"/>
      <c r="L64" s="176"/>
    </row>
    <row r="65" spans="1:14" x14ac:dyDescent="0.25">
      <c r="A65" s="205" t="s">
        <v>512</v>
      </c>
      <c r="B65" s="182">
        <v>1200</v>
      </c>
      <c r="C65" s="183" t="s">
        <v>205</v>
      </c>
      <c r="D65" s="182" t="s">
        <v>205</v>
      </c>
      <c r="E65" s="183" t="s">
        <v>205</v>
      </c>
      <c r="F65" s="182" t="s">
        <v>205</v>
      </c>
      <c r="G65" s="183" t="s">
        <v>205</v>
      </c>
      <c r="H65" s="182" t="s">
        <v>205</v>
      </c>
      <c r="I65" s="182" t="s">
        <v>205</v>
      </c>
      <c r="J65" s="184" t="s">
        <v>513</v>
      </c>
      <c r="K65" s="56"/>
      <c r="L65" s="176"/>
    </row>
    <row r="66" spans="1:14" x14ac:dyDescent="0.25">
      <c r="A66" s="206" t="s">
        <v>514</v>
      </c>
      <c r="B66" s="185">
        <v>1208</v>
      </c>
      <c r="C66" s="186" t="s">
        <v>205</v>
      </c>
      <c r="D66" s="185" t="s">
        <v>205</v>
      </c>
      <c r="E66" s="186" t="s">
        <v>205</v>
      </c>
      <c r="F66" s="185" t="s">
        <v>205</v>
      </c>
      <c r="G66" s="186" t="s">
        <v>205</v>
      </c>
      <c r="H66" s="185" t="s">
        <v>205</v>
      </c>
      <c r="I66" s="185" t="s">
        <v>205</v>
      </c>
      <c r="J66" s="187" t="s">
        <v>515</v>
      </c>
      <c r="K66" s="174"/>
      <c r="L66" s="175"/>
    </row>
    <row r="67" spans="1:14" x14ac:dyDescent="0.25">
      <c r="A67" s="207"/>
      <c r="B67" s="183"/>
      <c r="C67" s="183"/>
      <c r="D67" s="183"/>
      <c r="E67" s="183"/>
      <c r="F67" s="183"/>
      <c r="G67" s="183"/>
      <c r="H67" s="183"/>
      <c r="I67" s="184"/>
    </row>
    <row r="68" spans="1:14" x14ac:dyDescent="0.25">
      <c r="A68" s="207"/>
      <c r="B68" s="183"/>
      <c r="C68" s="183"/>
      <c r="D68" s="183"/>
      <c r="E68" s="183"/>
      <c r="F68" s="183"/>
      <c r="G68" s="183"/>
      <c r="H68" s="183"/>
      <c r="I68" s="184"/>
    </row>
    <row r="69" spans="1:14" x14ac:dyDescent="0.25">
      <c r="A69" s="208" t="s">
        <v>120</v>
      </c>
      <c r="B69" s="58"/>
      <c r="D69" s="36"/>
      <c r="E69" s="36"/>
      <c r="F69" s="36"/>
      <c r="G69" s="36"/>
      <c r="H69" s="36"/>
    </row>
    <row r="70" spans="1:14" x14ac:dyDescent="0.25">
      <c r="A70" s="209"/>
      <c r="B70" s="58"/>
      <c r="D70" s="36"/>
      <c r="E70" s="36"/>
      <c r="F70" s="36"/>
      <c r="G70" s="36"/>
      <c r="H70" s="36"/>
    </row>
    <row r="71" spans="1:14" x14ac:dyDescent="0.25">
      <c r="A71" s="210" t="s">
        <v>118</v>
      </c>
      <c r="B71" s="137" t="s">
        <v>119</v>
      </c>
      <c r="C71" s="173">
        <v>2019</v>
      </c>
      <c r="D71" s="137">
        <v>2020</v>
      </c>
      <c r="E71" s="173" t="s">
        <v>214</v>
      </c>
      <c r="F71" s="137">
        <v>2021</v>
      </c>
      <c r="G71" s="173">
        <v>2022</v>
      </c>
      <c r="H71" s="137">
        <v>2023</v>
      </c>
      <c r="I71" s="137">
        <v>2024</v>
      </c>
      <c r="J71" s="173" t="s">
        <v>88</v>
      </c>
      <c r="K71" s="188"/>
      <c r="L71" s="188"/>
      <c r="M71" s="188"/>
      <c r="N71" s="189"/>
    </row>
    <row r="72" spans="1:14" x14ac:dyDescent="0.25">
      <c r="A72" s="205" t="s">
        <v>516</v>
      </c>
      <c r="B72" s="182">
        <v>330</v>
      </c>
      <c r="C72" s="183" t="s">
        <v>205</v>
      </c>
      <c r="D72" s="182" t="s">
        <v>205</v>
      </c>
      <c r="E72" s="183" t="s">
        <v>205</v>
      </c>
      <c r="F72" s="182" t="s">
        <v>205</v>
      </c>
      <c r="G72" s="183" t="s">
        <v>205</v>
      </c>
      <c r="H72" s="182" t="s">
        <v>205</v>
      </c>
      <c r="I72" s="182" t="s">
        <v>205</v>
      </c>
      <c r="J72" s="184" t="s">
        <v>564</v>
      </c>
      <c r="K72" s="56"/>
      <c r="L72" s="56"/>
      <c r="M72" s="56"/>
      <c r="N72" s="176"/>
    </row>
    <row r="73" spans="1:14" x14ac:dyDescent="0.25">
      <c r="A73" s="205" t="s">
        <v>517</v>
      </c>
      <c r="B73" s="182">
        <v>118</v>
      </c>
      <c r="C73" s="183" t="s">
        <v>205</v>
      </c>
      <c r="D73" s="182" t="s">
        <v>205</v>
      </c>
      <c r="E73" s="183" t="s">
        <v>205</v>
      </c>
      <c r="F73" s="182" t="s">
        <v>205</v>
      </c>
      <c r="G73" s="183" t="s">
        <v>205</v>
      </c>
      <c r="H73" s="182" t="s">
        <v>205</v>
      </c>
      <c r="I73" s="182" t="s">
        <v>205</v>
      </c>
      <c r="J73" s="184" t="s">
        <v>518</v>
      </c>
      <c r="K73" s="56"/>
      <c r="L73" s="56"/>
      <c r="M73" s="56"/>
      <c r="N73" s="176"/>
    </row>
    <row r="74" spans="1:14" x14ac:dyDescent="0.25">
      <c r="A74" s="205" t="s">
        <v>519</v>
      </c>
      <c r="B74" s="182">
        <v>470</v>
      </c>
      <c r="C74" s="183"/>
      <c r="D74" s="182"/>
      <c r="E74" s="183"/>
      <c r="F74" s="182"/>
      <c r="G74" s="183"/>
      <c r="H74" s="182"/>
      <c r="I74" s="182"/>
      <c r="J74" s="184" t="s">
        <v>520</v>
      </c>
      <c r="K74" s="56"/>
      <c r="L74" s="56"/>
      <c r="M74" s="56"/>
      <c r="N74" s="176"/>
    </row>
    <row r="75" spans="1:14" x14ac:dyDescent="0.25">
      <c r="A75" s="206" t="s">
        <v>521</v>
      </c>
      <c r="B75" s="185">
        <v>840</v>
      </c>
      <c r="C75" s="186" t="s">
        <v>205</v>
      </c>
      <c r="D75" s="185" t="s">
        <v>205</v>
      </c>
      <c r="E75" s="186" t="s">
        <v>205</v>
      </c>
      <c r="F75" s="185" t="s">
        <v>205</v>
      </c>
      <c r="G75" s="186" t="s">
        <v>205</v>
      </c>
      <c r="H75" s="185" t="s">
        <v>205</v>
      </c>
      <c r="I75" s="185" t="s">
        <v>205</v>
      </c>
      <c r="J75" s="187" t="s">
        <v>522</v>
      </c>
      <c r="K75" s="174"/>
      <c r="L75" s="174"/>
      <c r="M75" s="174"/>
      <c r="N75" s="175"/>
    </row>
    <row r="76" spans="1:14" x14ac:dyDescent="0.25">
      <c r="A76" s="207"/>
      <c r="B76" s="183"/>
      <c r="C76" s="183"/>
      <c r="D76" s="183"/>
      <c r="E76" s="183"/>
      <c r="F76" s="183"/>
      <c r="G76" s="183"/>
      <c r="H76" s="183"/>
      <c r="I76" s="184"/>
    </row>
    <row r="77" spans="1:14" x14ac:dyDescent="0.25">
      <c r="A77" s="209"/>
      <c r="B77" s="58"/>
      <c r="C77" s="57"/>
      <c r="D77" s="57"/>
      <c r="E77" s="57"/>
      <c r="F77" s="57"/>
      <c r="G77" s="57"/>
      <c r="H77" s="57"/>
      <c r="I77" s="60"/>
      <c r="J77" s="57"/>
      <c r="K77" s="57"/>
      <c r="L77" s="59"/>
    </row>
  </sheetData>
  <autoFilter ref="A7:P55">
    <sortState ref="A8:O55">
      <sortCondition ref="D7"/>
    </sortState>
  </autoFilter>
  <hyperlinks>
    <hyperlink ref="G1" location="Index!A1" display="Back"/>
  </hyperlink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Start Cases</vt:lpstr>
      <vt:lpstr>Temp. for Dynamic Ratings</vt:lpstr>
      <vt:lpstr>RPG Projects Backed out</vt:lpstr>
      <vt:lpstr>Recently approved RPG project</vt:lpstr>
      <vt:lpstr>Model updates &amp; corrections</vt:lpstr>
      <vt:lpstr>Transmission &amp; Gen Outages</vt:lpstr>
      <vt:lpstr>CMP</vt:lpstr>
      <vt:lpstr>Gen add, ret. and mothball</vt:lpstr>
      <vt:lpstr>Renewable Generation Dispatch</vt:lpstr>
      <vt:lpstr>Switchable Generation</vt:lpstr>
      <vt:lpstr>DC Tie modeling &amp; dispatch</vt:lpstr>
      <vt:lpstr>Reserve Requirement</vt:lpstr>
      <vt:lpstr>Fuel Price Assumptions</vt:lpstr>
      <vt:lpstr>Emission Cost Assumptions</vt:lpstr>
      <vt:lpstr>Reliability case-Load Forecast</vt:lpstr>
      <vt:lpstr>Economic Case-Load Forecast</vt:lpstr>
      <vt:lpstr>Sensitivity Analysis</vt:lpstr>
    </vt:vector>
  </TitlesOfParts>
  <Company>The Electric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Borkar, Sandeep</dc:creator>
  <cp:lastModifiedBy>Yan, Ping</cp:lastModifiedBy>
  <dcterms:created xsi:type="dcterms:W3CDTF">2016-10-04T14:07:58Z</dcterms:created>
  <dcterms:modified xsi:type="dcterms:W3CDTF">2018-03-22T16:50:42Z</dcterms:modified>
</cp:coreProperties>
</file>