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M:\Market Rules\Market Rules Info\Meeting Management\TAC Meetings\"/>
    </mc:Choice>
  </mc:AlternateContent>
  <bookViews>
    <workbookView xWindow="480" yWindow="30" windowWidth="15600" windowHeight="11310" activeTab="2"/>
  </bookViews>
  <sheets>
    <sheet name="Goal vs Request Matrix" sheetId="1" r:id="rId1"/>
    <sheet name="LookUps" sheetId="3" state="hidden" r:id="rId2"/>
    <sheet name="Summary" sheetId="2" r:id="rId3"/>
  </sheets>
  <definedNames>
    <definedName name="_xlnm._FilterDatabase" localSheetId="0" hidden="1">'Goal vs Request Matrix'!$A$19:$U$92</definedName>
    <definedName name="_xlnm.Print_Area" localSheetId="2">Summary!$A$1:$P$65</definedName>
    <definedName name="_xlnm.Print_Titles" localSheetId="0">'Goal vs Request Matrix'!$19:$19</definedName>
    <definedName name="Status">LookUps!$A$2:$A$3</definedName>
  </definedNames>
  <calcPr calcId="152511"/>
  <pivotCaches>
    <pivotCache cacheId="15" r:id="rId4"/>
  </pivotCaches>
</workbook>
</file>

<file path=xl/calcChain.xml><?xml version="1.0" encoding="utf-8"?>
<calcChain xmlns="http://schemas.openxmlformats.org/spreadsheetml/2006/main">
  <c r="V92" i="1" l="1"/>
  <c r="W92" i="1"/>
  <c r="X92" i="1"/>
  <c r="Y92" i="1"/>
  <c r="V91" i="1"/>
  <c r="W91" i="1"/>
  <c r="X91" i="1"/>
  <c r="Y91" i="1"/>
  <c r="V90" i="1"/>
  <c r="W90" i="1"/>
  <c r="X90" i="1"/>
  <c r="Y90" i="1"/>
  <c r="V89" i="1"/>
  <c r="W89" i="1"/>
  <c r="X89" i="1"/>
  <c r="Y89" i="1"/>
  <c r="V88" i="1"/>
  <c r="W88" i="1"/>
  <c r="X88" i="1"/>
  <c r="Y88" i="1"/>
  <c r="V87" i="1"/>
  <c r="W87" i="1"/>
  <c r="X87" i="1"/>
  <c r="Y87" i="1"/>
  <c r="V86" i="1"/>
  <c r="W86" i="1"/>
  <c r="X86" i="1"/>
  <c r="Y86" i="1"/>
  <c r="V85" i="1"/>
  <c r="W85" i="1"/>
  <c r="X85" i="1"/>
  <c r="Y85" i="1"/>
  <c r="V84" i="1"/>
  <c r="W84" i="1"/>
  <c r="X84" i="1"/>
  <c r="Y84" i="1"/>
  <c r="V83" i="1"/>
  <c r="W83" i="1"/>
  <c r="X83" i="1"/>
  <c r="Y83" i="1"/>
  <c r="X21" i="1" l="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20" i="1"/>
  <c r="V82" i="1"/>
  <c r="W82" i="1"/>
  <c r="Y82" i="1"/>
  <c r="V81" i="1"/>
  <c r="W81" i="1"/>
  <c r="Y81" i="1"/>
  <c r="V80" i="1"/>
  <c r="W80" i="1"/>
  <c r="Y80" i="1"/>
  <c r="V79" i="1"/>
  <c r="W79" i="1"/>
  <c r="Y79" i="1"/>
  <c r="V78" i="1"/>
  <c r="W78" i="1"/>
  <c r="Y78" i="1"/>
  <c r="V77" i="1"/>
  <c r="W77" i="1"/>
  <c r="Y77" i="1"/>
  <c r="V76" i="1"/>
  <c r="W76" i="1"/>
  <c r="Y76" i="1"/>
  <c r="V75" i="1"/>
  <c r="W75" i="1"/>
  <c r="Y75" i="1"/>
  <c r="V74" i="1"/>
  <c r="W74" i="1"/>
  <c r="Y74" i="1"/>
  <c r="V73" i="1"/>
  <c r="W73" i="1"/>
  <c r="Y73" i="1"/>
  <c r="V72" i="1"/>
  <c r="W72" i="1"/>
  <c r="Y72" i="1"/>
  <c r="V71" i="1"/>
  <c r="W71" i="1"/>
  <c r="Y71" i="1"/>
  <c r="V70" i="1"/>
  <c r="W70" i="1"/>
  <c r="Y70" i="1"/>
  <c r="V69" i="1" l="1"/>
  <c r="W69" i="1"/>
  <c r="Y69" i="1"/>
  <c r="V68" i="1"/>
  <c r="W68" i="1"/>
  <c r="Y68" i="1"/>
  <c r="V67" i="1"/>
  <c r="W67" i="1"/>
  <c r="Y67" i="1"/>
  <c r="V66" i="1"/>
  <c r="W66" i="1"/>
  <c r="Y66" i="1"/>
  <c r="V65" i="1"/>
  <c r="W65" i="1"/>
  <c r="Y65" i="1"/>
  <c r="V64" i="1"/>
  <c r="W64" i="1"/>
  <c r="Y64" i="1"/>
  <c r="V63" i="1" l="1"/>
  <c r="W63" i="1"/>
  <c r="Y63" i="1"/>
  <c r="V62" i="1"/>
  <c r="W62" i="1"/>
  <c r="Y62" i="1"/>
  <c r="V61" i="1"/>
  <c r="W61" i="1"/>
  <c r="Y61" i="1"/>
  <c r="V60" i="1"/>
  <c r="W60" i="1"/>
  <c r="Y60" i="1"/>
  <c r="V59" i="1"/>
  <c r="W59" i="1"/>
  <c r="Y59" i="1"/>
  <c r="V58" i="1" l="1"/>
  <c r="W58" i="1"/>
  <c r="Y58" i="1"/>
  <c r="V57" i="1"/>
  <c r="W57" i="1"/>
  <c r="Y57" i="1"/>
  <c r="V56" i="1"/>
  <c r="W56" i="1"/>
  <c r="Y56" i="1"/>
  <c r="V55" i="1"/>
  <c r="W55" i="1"/>
  <c r="Y55" i="1"/>
  <c r="V54" i="1"/>
  <c r="W54" i="1"/>
  <c r="Y54" i="1"/>
  <c r="V53" i="1"/>
  <c r="W53" i="1"/>
  <c r="Y53" i="1"/>
  <c r="V52" i="1"/>
  <c r="W52" i="1"/>
  <c r="Y52" i="1"/>
  <c r="V51" i="1"/>
  <c r="W51" i="1"/>
  <c r="Y51" i="1"/>
  <c r="V50" i="1" l="1"/>
  <c r="W50" i="1"/>
  <c r="Y50" i="1"/>
  <c r="V49" i="1"/>
  <c r="W49" i="1"/>
  <c r="Y49" i="1"/>
  <c r="V48" i="1"/>
  <c r="W48" i="1"/>
  <c r="Y48" i="1"/>
  <c r="V47" i="1"/>
  <c r="W47" i="1"/>
  <c r="Y47" i="1"/>
  <c r="V46" i="1" l="1"/>
  <c r="W46" i="1"/>
  <c r="Y46" i="1"/>
  <c r="V45" i="1"/>
  <c r="W45" i="1"/>
  <c r="Y45" i="1"/>
  <c r="V44" i="1"/>
  <c r="W44" i="1"/>
  <c r="Y44" i="1"/>
  <c r="V43" i="1"/>
  <c r="W43" i="1"/>
  <c r="Y43" i="1"/>
  <c r="V42" i="1"/>
  <c r="W42" i="1"/>
  <c r="Y42" i="1"/>
  <c r="Y20" i="1" l="1"/>
  <c r="Y21" i="1"/>
  <c r="Y22" i="1"/>
  <c r="Y23" i="1"/>
  <c r="Y24" i="1"/>
  <c r="E63" i="2"/>
  <c r="Y25" i="1"/>
  <c r="Y26" i="1"/>
  <c r="Y27" i="1"/>
  <c r="Y28" i="1"/>
  <c r="Y29" i="1"/>
  <c r="Y30" i="1"/>
  <c r="Y31" i="1"/>
  <c r="Y32" i="1"/>
  <c r="Y33" i="1"/>
  <c r="Y34" i="1"/>
  <c r="Y35" i="1"/>
  <c r="Y36" i="1"/>
  <c r="Y37" i="1"/>
  <c r="Y38" i="1"/>
  <c r="Y39" i="1"/>
  <c r="Y40" i="1"/>
  <c r="Y41" i="1"/>
  <c r="D63" i="2"/>
  <c r="W20" i="1"/>
  <c r="W21" i="1"/>
  <c r="W22" i="1"/>
  <c r="W23" i="1"/>
  <c r="W24" i="1"/>
  <c r="C63" i="2"/>
  <c r="W25" i="1"/>
  <c r="W26" i="1"/>
  <c r="W27" i="1"/>
  <c r="W28" i="1"/>
  <c r="W29" i="1"/>
  <c r="W30" i="1"/>
  <c r="W31" i="1"/>
  <c r="W32" i="1"/>
  <c r="W33" i="1"/>
  <c r="W34" i="1"/>
  <c r="W35" i="1"/>
  <c r="W36" i="1"/>
  <c r="W37" i="1"/>
  <c r="W38" i="1"/>
  <c r="W39" i="1"/>
  <c r="W40" i="1"/>
  <c r="W41" i="1"/>
  <c r="V20" i="1"/>
  <c r="V21" i="1"/>
  <c r="V22" i="1"/>
  <c r="V23" i="1"/>
  <c r="V24" i="1"/>
  <c r="B63" i="2"/>
  <c r="V25" i="1"/>
  <c r="V26" i="1"/>
  <c r="V27" i="1"/>
  <c r="V28" i="1"/>
  <c r="V29" i="1"/>
  <c r="V30" i="1"/>
  <c r="V31" i="1"/>
  <c r="V32" i="1"/>
  <c r="V33" i="1"/>
  <c r="V34" i="1"/>
  <c r="V35" i="1"/>
  <c r="V36" i="1"/>
  <c r="V37" i="1"/>
  <c r="V38" i="1"/>
  <c r="V39" i="1"/>
  <c r="V40" i="1"/>
  <c r="V41" i="1"/>
  <c r="C55" i="2" l="1"/>
  <c r="E57" i="2"/>
  <c r="D60" i="2"/>
  <c r="E62" i="2"/>
  <c r="B60" i="2"/>
  <c r="B59" i="2"/>
  <c r="B57" i="2"/>
  <c r="D57" i="2"/>
  <c r="D58" i="2"/>
  <c r="D62" i="2"/>
  <c r="E64" i="2"/>
  <c r="E55" i="2"/>
  <c r="B61" i="2"/>
  <c r="E56" i="2"/>
  <c r="B64" i="2"/>
  <c r="B56" i="2"/>
  <c r="C61" i="2"/>
  <c r="E58" i="2"/>
  <c r="E60" i="2"/>
  <c r="B62" i="2"/>
  <c r="C64" i="2"/>
  <c r="C56" i="2"/>
  <c r="D61" i="2"/>
  <c r="B58" i="2"/>
  <c r="E59" i="2"/>
  <c r="B55" i="2"/>
  <c r="C57" i="2"/>
  <c r="C58" i="2"/>
  <c r="C62" i="2"/>
  <c r="D64" i="2"/>
  <c r="D55" i="2"/>
  <c r="D56" i="2"/>
  <c r="E61" i="2"/>
  <c r="C59" i="2"/>
  <c r="C60" i="2"/>
  <c r="D59" i="2"/>
  <c r="D65" i="2" l="1"/>
  <c r="C65" i="2"/>
  <c r="B65" i="2"/>
  <c r="E65" i="2"/>
  <c r="B50" i="2" l="1"/>
  <c r="B51" i="2"/>
  <c r="B49" i="2"/>
  <c r="B48" i="2"/>
</calcChain>
</file>

<file path=xl/sharedStrings.xml><?xml version="1.0" encoding="utf-8"?>
<sst xmlns="http://schemas.openxmlformats.org/spreadsheetml/2006/main" count="649" uniqueCount="243">
  <si>
    <t>NPRR Title</t>
  </si>
  <si>
    <t>Status</t>
  </si>
  <si>
    <t>In Process</t>
  </si>
  <si>
    <t>Revision Request</t>
  </si>
  <si>
    <t>Request Type</t>
  </si>
  <si>
    <t>TAC Goal #</t>
  </si>
  <si>
    <t>NPRR</t>
  </si>
  <si>
    <t>NOGRR</t>
  </si>
  <si>
    <t>RMGRR</t>
  </si>
  <si>
    <t>PGRR</t>
  </si>
  <si>
    <t>SCR</t>
  </si>
  <si>
    <t>Grand Total</t>
  </si>
  <si>
    <t>Goal 1</t>
  </si>
  <si>
    <t>(All)</t>
  </si>
  <si>
    <t>Goal 2</t>
  </si>
  <si>
    <t>Goal 3</t>
  </si>
  <si>
    <t>Goal 4</t>
  </si>
  <si>
    <t>Goal 5</t>
  </si>
  <si>
    <t>Goal 6</t>
  </si>
  <si>
    <t>Goal 7</t>
  </si>
  <si>
    <t>Goal 8</t>
  </si>
  <si>
    <t>Goal 9</t>
  </si>
  <si>
    <t>Goal 10</t>
  </si>
  <si>
    <t>Goal 11</t>
  </si>
  <si>
    <t>Goal 12</t>
  </si>
  <si>
    <t>Goal 13</t>
  </si>
  <si>
    <t>Count of Revision Request addressing TAC Goals by Request Type and Status</t>
  </si>
  <si>
    <t>Values</t>
  </si>
  <si>
    <t>Sponsor</t>
  </si>
  <si>
    <t>ERCOT</t>
  </si>
  <si>
    <t>Sponsor Type</t>
  </si>
  <si>
    <t>Working Group / Task Force</t>
  </si>
  <si>
    <t>Market Participant</t>
  </si>
  <si>
    <t>Count of Revision Request addressing TAC Goals by Sponsor Type and Status</t>
  </si>
  <si>
    <t>LPGRR</t>
  </si>
  <si>
    <t>1. Align TAC and Subcommittee Goals with the ERCOT Board of Directors’ strategic vision to work with ERCOT Staff to achieve the Board’s vision for ERCOT.</t>
  </si>
  <si>
    <t>Luminant</t>
  </si>
  <si>
    <t>X</t>
  </si>
  <si>
    <t>Goal 14</t>
  </si>
  <si>
    <t>VCMRR</t>
  </si>
  <si>
    <t>Disclosure of Protected Information for Research and Coordination Purposes</t>
  </si>
  <si>
    <t>NPRR697</t>
  </si>
  <si>
    <t>NOIE Disconnect and Reconnect Process</t>
  </si>
  <si>
    <t>RMGRR132</t>
  </si>
  <si>
    <t>Golden Spread Electric Cooperative</t>
  </si>
  <si>
    <t>NPRR562</t>
  </si>
  <si>
    <t>Subsynchronous Resonance</t>
  </si>
  <si>
    <t>Approved</t>
  </si>
  <si>
    <t>COPMGRR</t>
  </si>
  <si>
    <t>PLWG</t>
  </si>
  <si>
    <t>DC Energy</t>
  </si>
  <si>
    <t>NPRR768</t>
  </si>
  <si>
    <t>NPRR776</t>
  </si>
  <si>
    <t>Revisions to Real-Time On-Line Reliability Deployment Price Adder Categories</t>
  </si>
  <si>
    <t>Voltage Set Point Communication</t>
  </si>
  <si>
    <t>Texas SET Working Group</t>
  </si>
  <si>
    <t>Oncor</t>
  </si>
  <si>
    <t>Morgan Stanley</t>
  </si>
  <si>
    <t>RRGRR</t>
  </si>
  <si>
    <t>Profiling Working Group (PWG)</t>
  </si>
  <si>
    <t>Citigroup</t>
  </si>
  <si>
    <t>NPRR794</t>
  </si>
  <si>
    <t>NPRR796</t>
  </si>
  <si>
    <t>Relocation of Unregistered DG Reporting Requirements</t>
  </si>
  <si>
    <t>Extended Character Set Clean Up</t>
  </si>
  <si>
    <t>NPRR799</t>
  </si>
  <si>
    <t>NPRR800</t>
  </si>
  <si>
    <t>Updates to Outages of Transmission Facilities</t>
  </si>
  <si>
    <t>Revisions to Credit Exposure Calculations to Use Electricity Futures Market Prices</t>
  </si>
  <si>
    <t>SMOGRR</t>
  </si>
  <si>
    <t>NPRR802</t>
  </si>
  <si>
    <t>NPRR804</t>
  </si>
  <si>
    <t>NPRR805</t>
  </si>
  <si>
    <t>NPRR806</t>
  </si>
  <si>
    <t>Settlements Clean-up</t>
  </si>
  <si>
    <t>Remove Posting Requirement for One-Line Diagram</t>
  </si>
  <si>
    <t>Clarification for Multi-Month CRR Auction Offers</t>
  </si>
  <si>
    <t>Clarification for Designation of Capacity or Refund PCRRs</t>
  </si>
  <si>
    <t>NOGRR166</t>
  </si>
  <si>
    <t>Daily Grid Operations Summary Reports</t>
  </si>
  <si>
    <t>COPMGRR044</t>
  </si>
  <si>
    <t>Alignment with NPRR794, Relocation of Unregistered DG Reporting Requirements</t>
  </si>
  <si>
    <t>Stability Assessment for Interconnecting Generation</t>
  </si>
  <si>
    <t>PGRR052</t>
  </si>
  <si>
    <t>PGRR053</t>
  </si>
  <si>
    <t>Addition of Proposed All-Inclusive Generation Resources to the Planning Models</t>
  </si>
  <si>
    <t>1</t>
  </si>
  <si>
    <t>2</t>
  </si>
  <si>
    <t>3</t>
  </si>
  <si>
    <t>4</t>
  </si>
  <si>
    <t>5</t>
  </si>
  <si>
    <t>6</t>
  </si>
  <si>
    <t>7</t>
  </si>
  <si>
    <t>8</t>
  </si>
  <si>
    <t>9</t>
  </si>
  <si>
    <t>10</t>
  </si>
  <si>
    <t>11</t>
  </si>
  <si>
    <t>12</t>
  </si>
  <si>
    <t>13</t>
  </si>
  <si>
    <t>14</t>
  </si>
  <si>
    <t>NOGRR167</t>
  </si>
  <si>
    <t>Alignment with NPRR776, Voltage Set Point Communication</t>
  </si>
  <si>
    <t>Stability Limits in the Full Interconnect Study</t>
  </si>
  <si>
    <t>Day-Ahead Market Price Correction</t>
  </si>
  <si>
    <t>Three Year CRR Auction</t>
  </si>
  <si>
    <t>GTC or GTL for New Generation Interconnection</t>
  </si>
  <si>
    <t>NPRR807</t>
  </si>
  <si>
    <t>NPRR808</t>
  </si>
  <si>
    <t>NPRR809</t>
  </si>
  <si>
    <t>Committee Strategic Alignment</t>
  </si>
  <si>
    <t>Operational Reliability</t>
  </si>
  <si>
    <t>Flexible Market Design</t>
  </si>
  <si>
    <t>Data Transparency and Access</t>
  </si>
  <si>
    <t>Strategic Pillar</t>
  </si>
  <si>
    <t>Totals</t>
  </si>
  <si>
    <t>NPRR810</t>
  </si>
  <si>
    <t>NPRR811</t>
  </si>
  <si>
    <t>Applicability of RMR Incentive Factor on Reservation and Transportation Costs Associated with Firm Fuel Supplies</t>
  </si>
  <si>
    <t>Two Day Cure Period for Foreign Market Participant Guarantee Agreements</t>
  </si>
  <si>
    <t>PGRR054</t>
  </si>
  <si>
    <t>RMGRR144</t>
  </si>
  <si>
    <t>Elimination of REP-Specific Switch Hold Lists</t>
  </si>
  <si>
    <t>LPGRR060</t>
  </si>
  <si>
    <t>LPGRR061</t>
  </si>
  <si>
    <t>Load Profiling Guide Clean Up Related to LPGRR057</t>
  </si>
  <si>
    <t>Modifications to Annual Validation Timelines</t>
  </si>
  <si>
    <t>NPRR812</t>
  </si>
  <si>
    <t>NPRR813</t>
  </si>
  <si>
    <t>Engie</t>
  </si>
  <si>
    <t>Alignment of Currently Published Reports</t>
  </si>
  <si>
    <t>Updated Terminology Related to Annual Market Settlement Operations Audits</t>
  </si>
  <si>
    <t>PGRR055</t>
  </si>
  <si>
    <t>Planning Guide Revision Request Process</t>
  </si>
  <si>
    <t>RMGRR145</t>
  </si>
  <si>
    <t>Appendix for a Mass Customer List (MCL)</t>
  </si>
  <si>
    <t>NPRR814</t>
  </si>
  <si>
    <t>NPRR815</t>
  </si>
  <si>
    <t>NPRR817</t>
  </si>
  <si>
    <t>Create a Panhandle Hub</t>
  </si>
  <si>
    <t>Revise the Limitation of Load Resources Providing Responsive Reserve (RRS) Service</t>
  </si>
  <si>
    <t>Modify Black Start Procurement Cycle</t>
  </si>
  <si>
    <t>NOGRR168</t>
  </si>
  <si>
    <t>Nodal Operating Guide Revision Request Process</t>
  </si>
  <si>
    <t>LPGRR062</t>
  </si>
  <si>
    <t>Load Profiling Guide Revision Request Process</t>
  </si>
  <si>
    <t>PGRR056</t>
  </si>
  <si>
    <t>Alignment with NPRR562, Subsynchronous Resonance</t>
  </si>
  <si>
    <t>RMGRR146</t>
  </si>
  <si>
    <t>Retail Market Guide Revision Request Process</t>
  </si>
  <si>
    <t>RRGRR013</t>
  </si>
  <si>
    <t>Resource Registration Glossary Revision Request Process</t>
  </si>
  <si>
    <t>COPMGRR046</t>
  </si>
  <si>
    <t>Commercial Operations Market Guide Revision Request Process</t>
  </si>
  <si>
    <t>NPRR818</t>
  </si>
  <si>
    <t>Allow Curtailment of DC Tie Load Prior to Declaring Emergency Condition</t>
  </si>
  <si>
    <t>Resettlement Clean-Ups</t>
  </si>
  <si>
    <t>Rainbow Energy Marketing Corporation</t>
  </si>
  <si>
    <t>NPRR819</t>
  </si>
  <si>
    <t>PGRR057</t>
  </si>
  <si>
    <t>Responsibilities for Performing Geomagnetic Disturbance (GMD) Vulnerability Assessments</t>
  </si>
  <si>
    <t>SMOGRR021</t>
  </si>
  <si>
    <t>Settlement Metering Operating Guide Revision Request Process</t>
  </si>
  <si>
    <t>NOGRR169</t>
  </si>
  <si>
    <t>Disturbance Monitoring Requirements Update to Align with NERC Reliability Standard PRC-002-2</t>
  </si>
  <si>
    <t>SPWG</t>
  </si>
  <si>
    <t>NPRR820</t>
  </si>
  <si>
    <t>NPRR821</t>
  </si>
  <si>
    <t>NPRR822</t>
  </si>
  <si>
    <t>Clarification of Aggregate Generation Resource (AGR) Definition</t>
  </si>
  <si>
    <t>Elimination of the CRR Deration Process</t>
  </si>
  <si>
    <t>Designate Resource Node Procedure an Other Binding Document and Adjust the Process for Retiring Resource Nodes</t>
  </si>
  <si>
    <t>PGRR058</t>
  </si>
  <si>
    <t>Clarification of Resources to be Included in the Planning Models</t>
  </si>
  <si>
    <t>RMGRR147</t>
  </si>
  <si>
    <t>Stand-Alone Discretionary Meter Tampering Charges</t>
  </si>
  <si>
    <t>2. Maintain rules that support ERCOT system reliability, promote market solutions, and are consistent with PURA, PUC, and NERC Reliability Standards.</t>
  </si>
  <si>
    <t>3. Pursue clarifications to market rules and guides which enhance the transparency of resource registration and requirements and clarify the entry process for new resources, with the explicit understanding that no changes will be made that affect the rights and obligations of resources currently participating in the wholesale and ancillary services markets.</t>
  </si>
  <si>
    <t>4. Monitor resource adequacy and make improvements as necessary.</t>
  </si>
  <si>
    <t>5. Collaborate with ERCOT Staff on current trends in fuel prices and installed resource costs through market changes.</t>
  </si>
  <si>
    <t>6. Develop and implement needed market design corrections and improvements which are cost effective.</t>
  </si>
  <si>
    <t>7. Pursue the appropriate implementation of load participation.</t>
  </si>
  <si>
    <t>8. Pursue the appropriate implementation of emerging technologies.</t>
  </si>
  <si>
    <t>9. Implement Retail Market improvements and requirements.</t>
  </si>
  <si>
    <t xml:space="preserve">10. Facilitate market improvements necessary to leverage the capabilities of Advanced Metering Systems (AMS) in the retail market and improve the integrity and availability of AMS data to Market Participants.  </t>
  </si>
  <si>
    <t>11. Improve settlement processes to facilitate changes in the ERCOT market design.</t>
  </si>
  <si>
    <t>12. Collaborate with ERCOT Staff on the review of ancillary service needs and implement changes as necessary.</t>
  </si>
  <si>
    <t>13. Maintain market rules that support open access to the ERCOT markets and transmission network.</t>
  </si>
  <si>
    <t>14. Work with ERCOT Staff to develop Protocols and market improvements that support increased data transparency and data availability to the market.</t>
  </si>
  <si>
    <t>15. Work with ERCOT Staff to ensure appropriate credit and collateral rules exist or are created to facilitate market changes.</t>
  </si>
  <si>
    <t>2017 TAC Goals</t>
  </si>
  <si>
    <t>15</t>
  </si>
  <si>
    <t>LPGRR063</t>
  </si>
  <si>
    <t>Assignment of BUSOGFLT Profile Type</t>
  </si>
  <si>
    <t>NOGRR170</t>
  </si>
  <si>
    <t>Alignment with NPRR824, Alignment of EEA Level 3 with NERC Reliability Standards EOP-011-1 and BAL-001-2</t>
  </si>
  <si>
    <t>NPRR823</t>
  </si>
  <si>
    <t>NPRR824</t>
  </si>
  <si>
    <t>NPRR825</t>
  </si>
  <si>
    <t>NPRR826</t>
  </si>
  <si>
    <t>NPRR827</t>
  </si>
  <si>
    <t>NPRR828</t>
  </si>
  <si>
    <t>NPRR829</t>
  </si>
  <si>
    <t>NPRR830</t>
  </si>
  <si>
    <t>NPRR831</t>
  </si>
  <si>
    <t>NPRR832</t>
  </si>
  <si>
    <t>Amend the Definition of an Affiliate</t>
  </si>
  <si>
    <t>Alignment of EEA Level 3 with NERC Reliability Standards EOP-011-1 and BAL-001-2</t>
  </si>
  <si>
    <t>Require ERCOT to Declare an Emergency Condition Prior to Curtailing any DC Tie Load</t>
  </si>
  <si>
    <t>Mitigated Offer Caps for RMR Resources</t>
  </si>
  <si>
    <t>Disallow PTP Obligation Bid Award where Clearing Price exceeds Bid Price by $0.25/MW per hour</t>
  </si>
  <si>
    <t>Include Fast Frequency Response as a Subset of Responsive Reserve</t>
  </si>
  <si>
    <t>Incorporate Real-Time Non-Modeled Telemetered Net Generation by Load Zone into the Estimate of RTL</t>
  </si>
  <si>
    <t>Revision of 4-Coincident Peak Methodology</t>
  </si>
  <si>
    <t>Disallow PTP Obligation Bids and DAM Energy Bids that Sink at Private Use Network Settlement Points Without a Load Distribution Factor</t>
  </si>
  <si>
    <t>Inclusion of Private Use Networks in Load Zone Price Calculations</t>
  </si>
  <si>
    <t>Dynegy</t>
  </si>
  <si>
    <t>Crescent Power</t>
  </si>
  <si>
    <t>E.ON</t>
  </si>
  <si>
    <t>Enchanted Rock</t>
  </si>
  <si>
    <t>As-Built Clarification for RRGRRs 006, 007, and 009</t>
  </si>
  <si>
    <t>RRGRR014</t>
  </si>
  <si>
    <t>Goal 15</t>
  </si>
  <si>
    <t>NOGRR173</t>
  </si>
  <si>
    <t>Monthly RRS Reporting Clean Up</t>
  </si>
  <si>
    <t>NPRR833</t>
  </si>
  <si>
    <t>NPRR834</t>
  </si>
  <si>
    <t>NPRR835</t>
  </si>
  <si>
    <t>NPRR836</t>
  </si>
  <si>
    <t>NPRR837</t>
  </si>
  <si>
    <t>Regional Planning Group (RPG) Process Reform</t>
  </si>
  <si>
    <t>Incorporation of Other Binding Document Forms into Protocol Section 23</t>
  </si>
  <si>
    <t>Removing the Capacity Limits from Resources Providing Fast Responding Regulation Service (FRRS)</t>
  </si>
  <si>
    <t>Modify PTP Obligation Bid Clearing Change</t>
  </si>
  <si>
    <t>Clarifications for Repossessions of CRRs by ERCOT</t>
  </si>
  <si>
    <t>PGRR059</t>
  </si>
  <si>
    <t>Related to NPRR837, Regional Planning Group (RPG) Process Reform</t>
  </si>
  <si>
    <t>RMGRR149</t>
  </si>
  <si>
    <t>Clarification to Market Processes for ESI IDs Without a REP of Record</t>
  </si>
  <si>
    <t>SCR791</t>
  </si>
  <si>
    <t>SCR792</t>
  </si>
  <si>
    <t>Correction of 60-day SCED GRD Disclosure Report</t>
  </si>
  <si>
    <t>Enhance Communications of BAAL Exceedances</t>
  </si>
  <si>
    <t>Market Data Working Group</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</si>
</sst>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font>
    <font>
      <b/>
      <sz val="10"/>
      <color theme="0"/>
      <name val="Calibri"/>
      <family val="2"/>
      <scheme val="minor"/>
    </font>
    <font>
      <b/>
      <sz val="18"/>
      <color theme="1"/>
      <name val="Calibri"/>
      <family val="2"/>
      <scheme val="minor"/>
    </font>
    <font>
      <sz val="11"/>
      <color theme="1"/>
      <name val="Calibri"/>
      <family val="2"/>
    </font>
    <font>
      <b/>
      <sz val="16"/>
      <color theme="0"/>
      <name val="Calibri"/>
      <family val="2"/>
    </font>
    <font>
      <sz val="10"/>
      <color theme="1" tint="4.9989318521683403E-2"/>
      <name val="Calibri"/>
      <family val="2"/>
      <scheme val="minor"/>
    </font>
    <font>
      <sz val="12"/>
      <color theme="1" tint="4.9989318521683403E-2"/>
      <name val="Calibri"/>
      <family val="2"/>
      <scheme val="minor"/>
    </font>
    <font>
      <b/>
      <sz val="12"/>
      <color theme="0"/>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2"/>
      <color theme="1"/>
      <name val="Calibri"/>
      <family val="2"/>
      <scheme val="minor"/>
    </font>
    <font>
      <b/>
      <sz val="12"/>
      <color theme="1"/>
      <name val="Calibri"/>
      <family val="2"/>
    </font>
    <font>
      <sz val="12"/>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249977111117893"/>
        <bgColor theme="4" tint="0.79998168889431442"/>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9" fontId="11" fillId="0" borderId="0" applyFont="0" applyFill="0" applyBorder="0" applyAlignment="0" applyProtection="0"/>
  </cellStyleXfs>
  <cellXfs count="74">
    <xf numFmtId="0" fontId="0" fillId="0" borderId="0" xfId="0"/>
    <xf numFmtId="0" fontId="1" fillId="0" borderId="0" xfId="0" applyFont="1" applyAlignment="1">
      <alignment wrapText="1"/>
    </xf>
    <xf numFmtId="0" fontId="2" fillId="0" borderId="0" xfId="0" applyFont="1" applyAlignment="1">
      <alignment vertical="center" wrapText="1"/>
    </xf>
    <xf numFmtId="0" fontId="1" fillId="0" borderId="0" xfId="0" applyFont="1"/>
    <xf numFmtId="0" fontId="3" fillId="0" borderId="0" xfId="0" applyFont="1" applyFill="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5" fillId="0" borderId="0" xfId="0" applyFont="1"/>
    <xf numFmtId="0" fontId="6" fillId="0" borderId="0" xfId="0" applyFont="1" applyAlignment="1">
      <alignment vertical="center"/>
    </xf>
    <xf numFmtId="0" fontId="7" fillId="2" borderId="0" xfId="0" applyFont="1" applyFill="1" applyAlignment="1">
      <alignment horizontal="center" vertical="center"/>
    </xf>
    <xf numFmtId="0" fontId="0" fillId="0" borderId="5" xfId="0" pivotButton="1" applyBorder="1" applyAlignment="1">
      <alignment horizontal="center"/>
    </xf>
    <xf numFmtId="0" fontId="0" fillId="0" borderId="6" xfId="0" applyBorder="1" applyAlignment="1">
      <alignment horizontal="center"/>
    </xf>
    <xf numFmtId="0" fontId="0" fillId="0" borderId="7" xfId="0" pivotButton="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3" xfId="0" applyBorder="1" applyAlignment="1"/>
    <xf numFmtId="0" fontId="0" fillId="0" borderId="0" xfId="0"/>
    <xf numFmtId="0" fontId="6" fillId="0" borderId="0" xfId="0" applyFont="1" applyAlignment="1">
      <alignment vertical="center"/>
    </xf>
    <xf numFmtId="0" fontId="0" fillId="0" borderId="1" xfId="0" applyBorder="1" applyAlignment="1">
      <alignment horizontal="center"/>
    </xf>
    <xf numFmtId="0" fontId="0" fillId="0" borderId="1" xfId="0" applyNumberFormat="1" applyBorder="1" applyAlignment="1">
      <alignment horizontal="center"/>
    </xf>
    <xf numFmtId="0" fontId="0" fillId="3" borderId="1" xfId="0" applyNumberFormat="1" applyFill="1" applyBorder="1" applyAlignment="1">
      <alignment horizontal="center"/>
    </xf>
    <xf numFmtId="0" fontId="4" fillId="2" borderId="9"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8" fillId="0" borderId="1" xfId="0" applyFont="1" applyFill="1" applyBorder="1"/>
    <xf numFmtId="0" fontId="8" fillId="0" borderId="1" xfId="0" applyFont="1" applyBorder="1" applyAlignment="1">
      <alignment wrapText="1"/>
    </xf>
    <xf numFmtId="0" fontId="9" fillId="0" borderId="1" xfId="0" applyFont="1" applyBorder="1" applyAlignment="1">
      <alignment horizontal="center" vertical="center"/>
    </xf>
    <xf numFmtId="0" fontId="8" fillId="0" borderId="1" xfId="0" applyFont="1" applyBorder="1"/>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4" fillId="4" borderId="4"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0" fillId="0" borderId="0" xfId="0" applyFill="1" applyBorder="1"/>
    <xf numFmtId="0" fontId="14" fillId="0" borderId="0" xfId="0" applyFont="1"/>
    <xf numFmtId="0" fontId="10" fillId="5" borderId="1" xfId="0" applyFont="1" applyFill="1" applyBorder="1" applyAlignment="1">
      <alignment horizontal="center"/>
    </xf>
    <xf numFmtId="0" fontId="14" fillId="0" borderId="1" xfId="0" applyFont="1" applyBorder="1" applyAlignment="1">
      <alignment horizontal="center"/>
    </xf>
    <xf numFmtId="0" fontId="14" fillId="6" borderId="1" xfId="0" applyFont="1" applyFill="1" applyBorder="1"/>
    <xf numFmtId="0" fontId="14" fillId="7" borderId="1" xfId="0" applyFont="1" applyFill="1" applyBorder="1"/>
    <xf numFmtId="0" fontId="14" fillId="8" borderId="1" xfId="0" applyFont="1" applyFill="1" applyBorder="1"/>
    <xf numFmtId="0" fontId="14" fillId="0" borderId="1" xfId="0" applyFont="1" applyFill="1" applyBorder="1" applyAlignment="1">
      <alignment horizontal="center"/>
    </xf>
    <xf numFmtId="0" fontId="14" fillId="0" borderId="1" xfId="0" applyFont="1" applyBorder="1"/>
    <xf numFmtId="9" fontId="15" fillId="0" borderId="1" xfId="1" applyFont="1" applyBorder="1" applyAlignment="1">
      <alignment horizontal="center" vertical="center"/>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0" borderId="1" xfId="0" applyFont="1" applyBorder="1" applyAlignment="1">
      <alignment horizontal="center" vertical="center"/>
    </xf>
    <xf numFmtId="0" fontId="12" fillId="0" borderId="0" xfId="0" applyFont="1"/>
    <xf numFmtId="0" fontId="9" fillId="0" borderId="2" xfId="0" applyNumberFormat="1" applyFont="1" applyBorder="1" applyAlignment="1">
      <alignment horizontal="center" vertical="center"/>
    </xf>
    <xf numFmtId="0" fontId="8" fillId="0" borderId="2" xfId="0" applyFont="1" applyFill="1" applyBorder="1"/>
    <xf numFmtId="0" fontId="8" fillId="0" borderId="2" xfId="0" applyFont="1" applyBorder="1" applyAlignment="1">
      <alignment wrapText="1"/>
    </xf>
    <xf numFmtId="0" fontId="15" fillId="9" borderId="1" xfId="0" applyFont="1" applyFill="1" applyBorder="1" applyAlignment="1">
      <alignment horizontal="center" vertical="center"/>
    </xf>
    <xf numFmtId="0" fontId="0" fillId="0" borderId="1" xfId="0" pivotButton="1" applyBorder="1" applyAlignment="1">
      <alignment horizontal="center"/>
    </xf>
    <xf numFmtId="0" fontId="0" fillId="0" borderId="1" xfId="0" applyBorder="1" applyAlignment="1">
      <alignment horizontal="center" wrapText="1"/>
    </xf>
    <xf numFmtId="0" fontId="0" fillId="0" borderId="1" xfId="0" applyBorder="1" applyAlignment="1"/>
    <xf numFmtId="0" fontId="7" fillId="2" borderId="0" xfId="0" applyFont="1" applyFill="1" applyAlignment="1">
      <alignment horizontal="center" vertical="center"/>
    </xf>
    <xf numFmtId="0" fontId="6" fillId="0" borderId="0" xfId="0" applyFont="1" applyAlignment="1">
      <alignment vertical="center" wrapText="1"/>
    </xf>
    <xf numFmtId="0" fontId="10" fillId="4" borderId="11" xfId="0" applyFont="1" applyFill="1" applyBorder="1" applyAlignment="1">
      <alignment horizontal="center" wrapText="1"/>
    </xf>
    <xf numFmtId="0" fontId="10" fillId="4" borderId="0" xfId="0" applyFont="1" applyFill="1" applyBorder="1" applyAlignment="1">
      <alignment horizontal="center" wrapText="1"/>
    </xf>
    <xf numFmtId="0" fontId="10" fillId="2" borderId="5" xfId="0" applyFont="1" applyFill="1" applyBorder="1" applyAlignment="1">
      <alignment horizontal="center" wrapText="1"/>
    </xf>
    <xf numFmtId="0" fontId="10" fillId="2" borderId="10" xfId="0" applyFont="1" applyFill="1" applyBorder="1" applyAlignment="1">
      <alignment horizontal="center" wrapText="1"/>
    </xf>
    <xf numFmtId="0" fontId="10" fillId="2"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10" xfId="0" applyFont="1" applyFill="1" applyBorder="1" applyAlignment="1">
      <alignment horizontal="center" wrapText="1"/>
    </xf>
    <xf numFmtId="0" fontId="6" fillId="0" borderId="0" xfId="0" applyFont="1" applyAlignment="1">
      <alignment horizontal="left" vertical="center" wrapText="1"/>
    </xf>
    <xf numFmtId="0" fontId="0" fillId="10"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11" borderId="1" xfId="0" applyNumberFormat="1" applyFill="1" applyBorder="1" applyAlignment="1">
      <alignment horizontal="center" vertical="center"/>
    </xf>
    <xf numFmtId="0" fontId="16" fillId="11" borderId="1"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4" fillId="11" borderId="1" xfId="0" applyFont="1" applyFill="1" applyBorder="1"/>
    <xf numFmtId="0" fontId="0" fillId="8" borderId="1" xfId="0" applyNumberFormat="1" applyFill="1" applyBorder="1" applyAlignment="1">
      <alignment horizontal="center" vertical="center"/>
    </xf>
  </cellXfs>
  <cellStyles count="2">
    <cellStyle name="Normal" xfId="0" builtinId="0"/>
    <cellStyle name="Percent" xfId="1" builtinId="5"/>
  </cellStyles>
  <dxfs count="220">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fill>
        <patternFill patternType="solid">
          <bgColor theme="0" tint="-0.249977111117893"/>
        </patternFill>
      </fill>
    </dxf>
    <dxf>
      <fill>
        <patternFill patternType="solid">
          <bgColor theme="4" tint="0.39997558519241921"/>
        </patternFill>
      </fill>
    </dxf>
    <dxf>
      <fill>
        <patternFill patternType="solid">
          <bgColor theme="4" tint="0.39997558519241921"/>
        </patternFill>
      </fill>
    </dxf>
    <dxf>
      <fill>
        <patternFill>
          <bgColor theme="0" tint="-0.34998626667073579"/>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ill>
        <patternFill patternType="solid">
          <bgColor theme="4" tint="0.39997558519241921"/>
        </patternFill>
      </fill>
    </dxf>
    <dxf>
      <fill>
        <patternFill patternType="solid">
          <bgColor theme="4" tint="0.39997558519241921"/>
        </patternFill>
      </fill>
    </dxf>
    <dxf>
      <fill>
        <patternFill patternType="solid">
          <bgColor theme="0" tint="-0.34998626667073579"/>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border>
        <vertical style="thin">
          <color indexed="64"/>
        </vertical>
      </border>
    </dxf>
    <dxf>
      <fill>
        <patternFill patternType="solid">
          <bgColor theme="0" tint="-0.249977111117893"/>
        </patternFill>
      </fill>
    </dxf>
    <dxf>
      <fill>
        <patternFill patternType="solid">
          <bgColor theme="4" tint="0.39997558519241921"/>
        </patternFill>
      </fill>
    </dxf>
    <dxf>
      <fill>
        <patternFill patternType="solid">
          <bgColor theme="4" tint="0.39997558519241921"/>
        </patternFill>
      </fill>
    </dxf>
    <dxf>
      <fill>
        <patternFill>
          <bgColor theme="0" tint="-0.34998626667073579"/>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rgb="FFFFC000"/>
        </patternFill>
      </fill>
    </dxf>
    <dxf>
      <fill>
        <patternFill patternType="solid">
          <bgColor rgb="FFFFC000"/>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bgColor theme="0" tint="-0.34998626667073579"/>
        </patternFill>
      </fill>
    </dxf>
    <dxf>
      <fill>
        <patternFill patternType="solid">
          <bgColor theme="0" tint="-0.34998626667073579"/>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border>
        <left style="thin">
          <color indexed="64"/>
        </left>
        <right style="thin">
          <color indexed="64"/>
        </right>
        <top style="thin">
          <color indexed="64"/>
        </top>
        <bottom style="thin">
          <color indexed="64"/>
        </bottom>
      </border>
    </dxf>
    <dxf>
      <alignment horizontal="center" readingOrder="0"/>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top style="thin">
          <color indexed="64"/>
        </top>
      </border>
    </dxf>
    <dxf>
      <alignment wrapText="1" readingOrder="0"/>
    </dxf>
    <dxf>
      <alignment vertical="center" readingOrder="0"/>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ttom style="thin">
          <color indexed="64"/>
        </bottom>
      </border>
    </dxf>
    <dxf>
      <alignment horizontal="center" readingOrder="0"/>
    </dxf>
    <dxf>
      <border>
        <top style="thin">
          <color indexed="64"/>
        </top>
      </border>
    </dxf>
    <dxf>
      <fill>
        <patternFill patternType="solid">
          <bgColor theme="4" tint="0.79998168889431442"/>
        </patternFill>
      </fill>
    </dxf>
    <dxf>
      <alignment horizontal="general" readingOrder="0"/>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alignment vertical="center" readingOrder="0"/>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border>
        <top style="thin">
          <color indexed="64"/>
        </top>
        <vertical style="thin">
          <color indexed="64"/>
        </vertical>
      </border>
    </dxf>
    <dxf>
      <fill>
        <patternFill patternType="solid">
          <bgColor theme="0" tint="-0.249977111117893"/>
        </patternFill>
      </fill>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theme="1" tint="4.9989318521683403E-2"/>
        <name val="Calibri"/>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 Phillips" refreshedDate="42941.631322453701" createdVersion="5" refreshedVersion="5" recordCount="73">
  <cacheSource type="worksheet">
    <worksheetSource name="Table1"/>
  </cacheSource>
  <cacheFields count="25">
    <cacheField name="Request Type" numFmtId="0">
      <sharedItems count="10">
        <s v="NPRR"/>
        <s v="RMGRR"/>
        <s v="NOGRR"/>
        <s v="COPMGRR"/>
        <s v="PGRR"/>
        <s v="LPGRR"/>
        <s v="RRGRR"/>
        <s v="SMOGRR"/>
        <s v="SCR"/>
        <s v="VCMRR" u="1"/>
      </sharedItems>
    </cacheField>
    <cacheField name="Revision Request" numFmtId="0">
      <sharedItems/>
    </cacheField>
    <cacheField name="NPRR Title" numFmtId="0">
      <sharedItems/>
    </cacheField>
    <cacheField name="Sponsor" numFmtId="0">
      <sharedItems/>
    </cacheField>
    <cacheField name="Sponsor Type" numFmtId="0">
      <sharedItems count="4">
        <s v="ERCOT"/>
        <s v="Market Participant"/>
        <s v="Working Group / Task Force"/>
        <s v="s" u="1"/>
      </sharedItems>
    </cacheField>
    <cacheField name="Status" numFmtId="0">
      <sharedItems count="3">
        <s v="Approved"/>
        <s v="In Process"/>
        <s v="s" u="1"/>
      </sharedItems>
    </cacheField>
    <cacheField name="1" numFmtId="0">
      <sharedItems containsBlank="1"/>
    </cacheField>
    <cacheField name="2" numFmtId="0">
      <sharedItems containsBlank="1"/>
    </cacheField>
    <cacheField name="3" numFmtId="0">
      <sharedItems containsNonDate="0" containsString="0" containsBlank="1"/>
    </cacheField>
    <cacheField name="4" numFmtId="0">
      <sharedItems containsBlank="1"/>
    </cacheField>
    <cacheField name="5" numFmtId="0">
      <sharedItems containsNonDate="0" containsString="0" containsBlank="1"/>
    </cacheField>
    <cacheField name="6" numFmtId="0">
      <sharedItems containsBlank="1"/>
    </cacheField>
    <cacheField name="7" numFmtId="0">
      <sharedItems containsNonDate="0" containsString="0" containsBlank="1"/>
    </cacheField>
    <cacheField name="8" numFmtId="0">
      <sharedItems containsBlank="1"/>
    </cacheField>
    <cacheField name="9" numFmtId="0">
      <sharedItems containsBlank="1"/>
    </cacheField>
    <cacheField name="10" numFmtId="0">
      <sharedItems containsNonDate="0" containsString="0" containsBlank="1"/>
    </cacheField>
    <cacheField name="11" numFmtId="0">
      <sharedItems containsBlank="1"/>
    </cacheField>
    <cacheField name="12" numFmtId="0">
      <sharedItems containsBlank="1"/>
    </cacheField>
    <cacheField name="13" numFmtId="0">
      <sharedItems containsBlank="1"/>
    </cacheField>
    <cacheField name="14" numFmtId="0">
      <sharedItems containsBlank="1"/>
    </cacheField>
    <cacheField name="15" numFmtId="0">
      <sharedItems containsBlank="1"/>
    </cacheField>
    <cacheField name="Committee Strategic Alignment" numFmtId="0">
      <sharedItems/>
    </cacheField>
    <cacheField name="Operational Reliability" numFmtId="0">
      <sharedItems/>
    </cacheField>
    <cacheField name="Flexible Market Design" numFmtId="0">
      <sharedItems/>
    </cacheField>
    <cacheField name="Data Transparency and Acces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s v="NPRR562"/>
    <s v="Subsynchronous Resonance"/>
    <s v="ERCOT"/>
    <x v="0"/>
    <x v="0"/>
    <m/>
    <s v="X"/>
    <m/>
    <m/>
    <m/>
    <s v="X"/>
    <m/>
    <m/>
    <m/>
    <m/>
    <m/>
    <m/>
    <m/>
    <m/>
    <m/>
    <s v=""/>
    <s v="X"/>
    <s v="X"/>
    <s v=""/>
  </r>
  <r>
    <x v="0"/>
    <s v="NPRR697"/>
    <s v="Disclosure of Protected Information for Research and Coordination Purposes"/>
    <s v="ERCOT"/>
    <x v="0"/>
    <x v="1"/>
    <s v="X"/>
    <m/>
    <m/>
    <m/>
    <m/>
    <m/>
    <m/>
    <m/>
    <m/>
    <m/>
    <m/>
    <m/>
    <m/>
    <m/>
    <m/>
    <s v="X"/>
    <s v=""/>
    <s v=""/>
    <s v=""/>
  </r>
  <r>
    <x v="1"/>
    <s v="RMGRR132"/>
    <s v="NOIE Disconnect and Reconnect Process"/>
    <s v="Golden Spread Electric Cooperative"/>
    <x v="1"/>
    <x v="1"/>
    <m/>
    <m/>
    <m/>
    <m/>
    <m/>
    <m/>
    <m/>
    <m/>
    <m/>
    <m/>
    <m/>
    <m/>
    <m/>
    <m/>
    <m/>
    <s v=""/>
    <s v=""/>
    <s v=""/>
    <s v=""/>
  </r>
  <r>
    <x v="0"/>
    <s v="NPRR768"/>
    <s v="Revisions to Real-Time On-Line Reliability Deployment Price Adder Categories"/>
    <s v="ERCOT"/>
    <x v="0"/>
    <x v="1"/>
    <m/>
    <m/>
    <m/>
    <m/>
    <m/>
    <m/>
    <m/>
    <m/>
    <m/>
    <m/>
    <m/>
    <s v="X"/>
    <m/>
    <m/>
    <m/>
    <s v=""/>
    <s v=""/>
    <s v="X"/>
    <s v=""/>
  </r>
  <r>
    <x v="0"/>
    <s v="NPRR776"/>
    <s v="Voltage Set Point Communication"/>
    <s v="ERCOT"/>
    <x v="0"/>
    <x v="0"/>
    <m/>
    <m/>
    <m/>
    <m/>
    <m/>
    <s v="X"/>
    <m/>
    <m/>
    <m/>
    <m/>
    <m/>
    <m/>
    <m/>
    <s v="X"/>
    <m/>
    <s v=""/>
    <s v=""/>
    <s v="X"/>
    <s v="X"/>
  </r>
  <r>
    <x v="0"/>
    <s v="NPRR794"/>
    <s v="Relocation of Unregistered DG Reporting Requirements"/>
    <s v="ERCOT"/>
    <x v="0"/>
    <x v="0"/>
    <m/>
    <m/>
    <m/>
    <m/>
    <m/>
    <m/>
    <m/>
    <m/>
    <m/>
    <m/>
    <m/>
    <m/>
    <m/>
    <m/>
    <m/>
    <s v=""/>
    <s v=""/>
    <s v=""/>
    <s v=""/>
  </r>
  <r>
    <x v="0"/>
    <s v="NPRR796"/>
    <s v="Extended Character Set Clean Up"/>
    <s v="ERCOT"/>
    <x v="0"/>
    <x v="0"/>
    <m/>
    <m/>
    <m/>
    <m/>
    <m/>
    <m/>
    <m/>
    <m/>
    <m/>
    <m/>
    <m/>
    <m/>
    <m/>
    <m/>
    <m/>
    <s v=""/>
    <s v=""/>
    <s v=""/>
    <s v=""/>
  </r>
  <r>
    <x v="0"/>
    <s v="NPRR799"/>
    <s v="Updates to Outages of Transmission Facilities"/>
    <s v="DC Energy"/>
    <x v="1"/>
    <x v="0"/>
    <m/>
    <m/>
    <m/>
    <s v="X"/>
    <m/>
    <s v="X"/>
    <m/>
    <m/>
    <m/>
    <m/>
    <m/>
    <m/>
    <m/>
    <s v="X"/>
    <m/>
    <s v=""/>
    <s v="X"/>
    <s v="X"/>
    <s v="X"/>
  </r>
  <r>
    <x v="0"/>
    <s v="NPRR800"/>
    <s v="Revisions to Credit Exposure Calculations to Use Electricity Futures Market Prices"/>
    <s v="ERCOT"/>
    <x v="0"/>
    <x v="0"/>
    <m/>
    <m/>
    <m/>
    <m/>
    <m/>
    <s v="X"/>
    <m/>
    <m/>
    <m/>
    <m/>
    <m/>
    <m/>
    <m/>
    <m/>
    <s v="X"/>
    <s v=""/>
    <s v=""/>
    <s v="X"/>
    <s v=""/>
  </r>
  <r>
    <x v="0"/>
    <s v="NPRR802"/>
    <s v="Settlements Clean-up"/>
    <s v="ERCOT"/>
    <x v="0"/>
    <x v="0"/>
    <m/>
    <m/>
    <m/>
    <m/>
    <m/>
    <m/>
    <m/>
    <m/>
    <m/>
    <m/>
    <s v="X"/>
    <m/>
    <m/>
    <m/>
    <m/>
    <s v=""/>
    <s v=""/>
    <s v="X"/>
    <s v=""/>
  </r>
  <r>
    <x v="0"/>
    <s v="NPRR804"/>
    <s v="Remove Posting Requirement for One-Line Diagram"/>
    <s v="ERCOT"/>
    <x v="0"/>
    <x v="0"/>
    <m/>
    <m/>
    <m/>
    <m/>
    <m/>
    <s v="X"/>
    <m/>
    <m/>
    <m/>
    <m/>
    <m/>
    <m/>
    <m/>
    <m/>
    <m/>
    <s v=""/>
    <s v=""/>
    <s v="X"/>
    <s v=""/>
  </r>
  <r>
    <x v="0"/>
    <s v="NPRR805"/>
    <s v="Clarification for Multi-Month CRR Auction Offers"/>
    <s v="ERCOT"/>
    <x v="0"/>
    <x v="0"/>
    <m/>
    <m/>
    <m/>
    <m/>
    <m/>
    <s v="X"/>
    <m/>
    <m/>
    <m/>
    <m/>
    <m/>
    <m/>
    <m/>
    <m/>
    <m/>
    <s v=""/>
    <s v=""/>
    <s v="X"/>
    <s v=""/>
  </r>
  <r>
    <x v="0"/>
    <s v="NPRR806"/>
    <s v="Clarification for Designation of Capacity or Refund PCRRs"/>
    <s v="ERCOT"/>
    <x v="0"/>
    <x v="0"/>
    <m/>
    <m/>
    <m/>
    <m/>
    <m/>
    <s v="X"/>
    <m/>
    <m/>
    <m/>
    <m/>
    <m/>
    <m/>
    <m/>
    <m/>
    <m/>
    <s v=""/>
    <s v=""/>
    <s v="X"/>
    <s v=""/>
  </r>
  <r>
    <x v="2"/>
    <s v="NOGRR166"/>
    <s v="Daily Grid Operations Summary Reports"/>
    <s v="ERCOT"/>
    <x v="0"/>
    <x v="0"/>
    <m/>
    <m/>
    <m/>
    <m/>
    <m/>
    <m/>
    <m/>
    <m/>
    <m/>
    <m/>
    <m/>
    <m/>
    <m/>
    <m/>
    <m/>
    <s v=""/>
    <s v=""/>
    <s v=""/>
    <s v=""/>
  </r>
  <r>
    <x v="3"/>
    <s v="COPMGRR044"/>
    <s v="Alignment with NPRR794, Relocation of Unregistered DG Reporting Requirements"/>
    <s v="ERCOT"/>
    <x v="0"/>
    <x v="0"/>
    <m/>
    <m/>
    <m/>
    <m/>
    <m/>
    <m/>
    <m/>
    <m/>
    <m/>
    <m/>
    <m/>
    <m/>
    <m/>
    <m/>
    <m/>
    <s v=""/>
    <s v=""/>
    <s v=""/>
    <s v=""/>
  </r>
  <r>
    <x v="4"/>
    <s v="PGRR052"/>
    <s v="Stability Assessment for Interconnecting Generation"/>
    <s v="PLWG"/>
    <x v="2"/>
    <x v="0"/>
    <m/>
    <m/>
    <m/>
    <m/>
    <m/>
    <m/>
    <m/>
    <m/>
    <m/>
    <m/>
    <m/>
    <m/>
    <m/>
    <s v="X"/>
    <m/>
    <s v=""/>
    <s v=""/>
    <s v=""/>
    <s v="X"/>
  </r>
  <r>
    <x v="4"/>
    <s v="PGRR053"/>
    <s v="Addition of Proposed All-Inclusive Generation Resources to the Planning Models"/>
    <s v="PLWG"/>
    <x v="2"/>
    <x v="0"/>
    <m/>
    <s v="X"/>
    <m/>
    <m/>
    <m/>
    <s v="X"/>
    <m/>
    <m/>
    <m/>
    <m/>
    <m/>
    <m/>
    <m/>
    <m/>
    <m/>
    <s v=""/>
    <s v="X"/>
    <s v="X"/>
    <s v=""/>
  </r>
  <r>
    <x v="2"/>
    <s v="NOGRR167"/>
    <s v="Alignment with NPRR776, Voltage Set Point Communication"/>
    <s v="ERCOT"/>
    <x v="0"/>
    <x v="0"/>
    <m/>
    <m/>
    <m/>
    <m/>
    <m/>
    <s v="X"/>
    <m/>
    <m/>
    <m/>
    <m/>
    <m/>
    <m/>
    <m/>
    <m/>
    <m/>
    <s v=""/>
    <s v=""/>
    <s v="X"/>
    <s v=""/>
  </r>
  <r>
    <x v="4"/>
    <s v="PGRR054"/>
    <s v="Stability Limits in the Full Interconnect Study"/>
    <s v="PLWG"/>
    <x v="2"/>
    <x v="0"/>
    <m/>
    <m/>
    <m/>
    <m/>
    <m/>
    <s v="X"/>
    <m/>
    <m/>
    <m/>
    <m/>
    <m/>
    <m/>
    <s v="X"/>
    <m/>
    <m/>
    <s v=""/>
    <s v=""/>
    <s v="X"/>
    <s v=""/>
  </r>
  <r>
    <x v="0"/>
    <s v="NPRR807"/>
    <s v="Day-Ahead Market Price Correction"/>
    <s v="ERCOT"/>
    <x v="0"/>
    <x v="1"/>
    <m/>
    <s v="X"/>
    <m/>
    <m/>
    <m/>
    <s v="X"/>
    <m/>
    <m/>
    <m/>
    <m/>
    <m/>
    <m/>
    <m/>
    <m/>
    <m/>
    <s v=""/>
    <s v="X"/>
    <s v="X"/>
    <s v=""/>
  </r>
  <r>
    <x v="0"/>
    <s v="NPRR808"/>
    <s v="Three Year CRR Auction"/>
    <s v="Morgan Stanley"/>
    <x v="1"/>
    <x v="0"/>
    <m/>
    <m/>
    <m/>
    <m/>
    <m/>
    <s v="X"/>
    <m/>
    <m/>
    <m/>
    <m/>
    <m/>
    <m/>
    <m/>
    <s v="X"/>
    <m/>
    <s v=""/>
    <s v=""/>
    <s v="X"/>
    <s v="X"/>
  </r>
  <r>
    <x v="0"/>
    <s v="NPRR809"/>
    <s v="GTC or GTL for New Generation Interconnection"/>
    <s v="PLWG"/>
    <x v="2"/>
    <x v="0"/>
    <m/>
    <m/>
    <m/>
    <m/>
    <m/>
    <s v="X"/>
    <m/>
    <m/>
    <m/>
    <m/>
    <m/>
    <m/>
    <s v="X"/>
    <s v="X"/>
    <m/>
    <s v=""/>
    <s v=""/>
    <s v="X"/>
    <s v="X"/>
  </r>
  <r>
    <x v="0"/>
    <s v="NPRR810"/>
    <s v="Applicability of RMR Incentive Factor on Reservation and Transportation Costs Associated with Firm Fuel Supplies"/>
    <s v="ERCOT"/>
    <x v="0"/>
    <x v="0"/>
    <m/>
    <s v="X"/>
    <m/>
    <m/>
    <m/>
    <s v="X"/>
    <m/>
    <m/>
    <m/>
    <m/>
    <m/>
    <m/>
    <m/>
    <m/>
    <m/>
    <s v=""/>
    <s v="X"/>
    <s v="X"/>
    <s v=""/>
  </r>
  <r>
    <x v="0"/>
    <s v="NPRR811"/>
    <s v="Two Day Cure Period for Foreign Market Participant Guarantee Agreements"/>
    <s v="Engie"/>
    <x v="1"/>
    <x v="0"/>
    <m/>
    <m/>
    <m/>
    <m/>
    <m/>
    <m/>
    <m/>
    <m/>
    <m/>
    <m/>
    <m/>
    <m/>
    <s v="X"/>
    <m/>
    <s v="X"/>
    <s v=""/>
    <s v=""/>
    <s v="X"/>
    <s v=""/>
  </r>
  <r>
    <x v="1"/>
    <s v="RMGRR144"/>
    <s v="Elimination of REP-Specific Switch Hold Lists"/>
    <s v="Oncor"/>
    <x v="1"/>
    <x v="0"/>
    <m/>
    <m/>
    <m/>
    <m/>
    <m/>
    <m/>
    <m/>
    <m/>
    <m/>
    <m/>
    <m/>
    <m/>
    <m/>
    <m/>
    <m/>
    <s v=""/>
    <s v=""/>
    <s v=""/>
    <s v=""/>
  </r>
  <r>
    <x v="5"/>
    <s v="LPGRR060"/>
    <s v="Load Profiling Guide Clean Up Related to LPGRR057"/>
    <s v="ERCOT"/>
    <x v="0"/>
    <x v="0"/>
    <m/>
    <m/>
    <m/>
    <m/>
    <m/>
    <m/>
    <m/>
    <m/>
    <m/>
    <m/>
    <m/>
    <m/>
    <m/>
    <m/>
    <m/>
    <s v=""/>
    <s v=""/>
    <s v=""/>
    <s v=""/>
  </r>
  <r>
    <x v="5"/>
    <s v="LPGRR061"/>
    <s v="Modifications to Annual Validation Timelines"/>
    <s v="Profiling Working Group (PWG)"/>
    <x v="2"/>
    <x v="0"/>
    <m/>
    <m/>
    <m/>
    <m/>
    <m/>
    <s v="X"/>
    <m/>
    <m/>
    <m/>
    <m/>
    <m/>
    <m/>
    <m/>
    <m/>
    <m/>
    <s v=""/>
    <s v=""/>
    <s v="X"/>
    <s v=""/>
  </r>
  <r>
    <x v="0"/>
    <s v="NPRR812"/>
    <s v="Alignment of Currently Published Reports"/>
    <s v="ERCOT"/>
    <x v="0"/>
    <x v="0"/>
    <m/>
    <m/>
    <m/>
    <m/>
    <m/>
    <m/>
    <m/>
    <m/>
    <m/>
    <m/>
    <m/>
    <m/>
    <m/>
    <s v="X"/>
    <m/>
    <s v=""/>
    <s v=""/>
    <s v=""/>
    <s v="X"/>
  </r>
  <r>
    <x v="0"/>
    <s v="NPRR813"/>
    <s v="Updated Terminology Related to Annual Market Settlement Operations Audits"/>
    <s v="ERCOT"/>
    <x v="0"/>
    <x v="0"/>
    <m/>
    <m/>
    <m/>
    <m/>
    <m/>
    <m/>
    <m/>
    <m/>
    <m/>
    <m/>
    <m/>
    <m/>
    <m/>
    <m/>
    <m/>
    <s v=""/>
    <s v=""/>
    <s v=""/>
    <s v=""/>
  </r>
  <r>
    <x v="4"/>
    <s v="PGRR055"/>
    <s v="Planning Guide Revision Request Process"/>
    <s v="ERCOT"/>
    <x v="0"/>
    <x v="0"/>
    <m/>
    <s v="X"/>
    <m/>
    <m/>
    <m/>
    <m/>
    <m/>
    <m/>
    <m/>
    <m/>
    <m/>
    <m/>
    <m/>
    <m/>
    <m/>
    <s v=""/>
    <s v="X"/>
    <s v=""/>
    <s v=""/>
  </r>
  <r>
    <x v="1"/>
    <s v="RMGRR145"/>
    <s v="Appendix for a Mass Customer List (MCL)"/>
    <s v="Texas SET Working Group"/>
    <x v="2"/>
    <x v="0"/>
    <m/>
    <m/>
    <m/>
    <m/>
    <m/>
    <m/>
    <m/>
    <m/>
    <m/>
    <m/>
    <m/>
    <m/>
    <m/>
    <m/>
    <m/>
    <s v=""/>
    <s v=""/>
    <s v=""/>
    <s v=""/>
  </r>
  <r>
    <x v="0"/>
    <s v="NPRR814"/>
    <s v="Modify Black Start Procurement Cycle"/>
    <s v="ERCOT"/>
    <x v="0"/>
    <x v="1"/>
    <m/>
    <m/>
    <m/>
    <m/>
    <m/>
    <s v="X"/>
    <m/>
    <m/>
    <m/>
    <m/>
    <m/>
    <s v="X"/>
    <m/>
    <m/>
    <m/>
    <s v=""/>
    <s v=""/>
    <s v="X"/>
    <s v=""/>
  </r>
  <r>
    <x v="0"/>
    <s v="NPRR815"/>
    <s v="Revise the Limitation of Load Resources Providing Responsive Reserve (RRS) Service"/>
    <s v="Morgan Stanley"/>
    <x v="1"/>
    <x v="1"/>
    <m/>
    <m/>
    <m/>
    <m/>
    <m/>
    <s v="X"/>
    <m/>
    <m/>
    <m/>
    <m/>
    <m/>
    <s v="X"/>
    <m/>
    <m/>
    <m/>
    <s v=""/>
    <s v=""/>
    <s v="X"/>
    <s v=""/>
  </r>
  <r>
    <x v="0"/>
    <s v="NPRR817"/>
    <s v="Create a Panhandle Hub"/>
    <s v="DC Energy"/>
    <x v="1"/>
    <x v="1"/>
    <m/>
    <m/>
    <m/>
    <m/>
    <m/>
    <s v="X"/>
    <m/>
    <m/>
    <m/>
    <m/>
    <m/>
    <m/>
    <m/>
    <m/>
    <m/>
    <s v=""/>
    <s v=""/>
    <s v="X"/>
    <s v=""/>
  </r>
  <r>
    <x v="2"/>
    <s v="NOGRR168"/>
    <s v="Nodal Operating Guide Revision Request Process"/>
    <s v="ERCOT"/>
    <x v="0"/>
    <x v="0"/>
    <m/>
    <m/>
    <m/>
    <m/>
    <m/>
    <m/>
    <m/>
    <m/>
    <m/>
    <m/>
    <m/>
    <m/>
    <m/>
    <m/>
    <m/>
    <s v=""/>
    <s v=""/>
    <s v=""/>
    <s v=""/>
  </r>
  <r>
    <x v="5"/>
    <s v="LPGRR062"/>
    <s v="Load Profiling Guide Revision Request Process"/>
    <s v="ERCOT"/>
    <x v="0"/>
    <x v="0"/>
    <m/>
    <m/>
    <m/>
    <m/>
    <m/>
    <m/>
    <m/>
    <m/>
    <m/>
    <m/>
    <m/>
    <m/>
    <m/>
    <m/>
    <m/>
    <s v=""/>
    <s v=""/>
    <s v=""/>
    <s v=""/>
  </r>
  <r>
    <x v="4"/>
    <s v="PGRR056"/>
    <s v="Alignment with NPRR562, Subsynchronous Resonance"/>
    <s v="ERCOT"/>
    <x v="0"/>
    <x v="0"/>
    <m/>
    <s v="X"/>
    <m/>
    <m/>
    <m/>
    <s v="X"/>
    <m/>
    <m/>
    <m/>
    <m/>
    <m/>
    <m/>
    <m/>
    <m/>
    <m/>
    <s v=""/>
    <s v="X"/>
    <s v="X"/>
    <s v=""/>
  </r>
  <r>
    <x v="1"/>
    <s v="RMGRR146"/>
    <s v="Retail Market Guide Revision Request Process"/>
    <s v="ERCOT"/>
    <x v="0"/>
    <x v="0"/>
    <m/>
    <m/>
    <m/>
    <m/>
    <m/>
    <m/>
    <m/>
    <m/>
    <m/>
    <m/>
    <m/>
    <m/>
    <m/>
    <m/>
    <m/>
    <s v=""/>
    <s v=""/>
    <s v=""/>
    <s v=""/>
  </r>
  <r>
    <x v="6"/>
    <s v="RRGRR013"/>
    <s v="Resource Registration Glossary Revision Request Process"/>
    <s v="ERCOT"/>
    <x v="0"/>
    <x v="0"/>
    <m/>
    <m/>
    <m/>
    <m/>
    <m/>
    <m/>
    <m/>
    <m/>
    <m/>
    <m/>
    <m/>
    <m/>
    <m/>
    <m/>
    <m/>
    <s v=""/>
    <s v=""/>
    <s v=""/>
    <s v=""/>
  </r>
  <r>
    <x v="3"/>
    <s v="COPMGRR046"/>
    <s v="Commercial Operations Market Guide Revision Request Process"/>
    <s v="ERCOT"/>
    <x v="0"/>
    <x v="0"/>
    <m/>
    <m/>
    <m/>
    <m/>
    <m/>
    <m/>
    <m/>
    <m/>
    <m/>
    <m/>
    <m/>
    <m/>
    <m/>
    <m/>
    <m/>
    <s v=""/>
    <s v=""/>
    <s v=""/>
    <s v=""/>
  </r>
  <r>
    <x v="0"/>
    <s v="NPRR818"/>
    <s v="Allow Curtailment of DC Tie Load Prior to Declaring Emergency Condition"/>
    <s v="Rainbow Energy Marketing Corporation"/>
    <x v="1"/>
    <x v="0"/>
    <m/>
    <m/>
    <m/>
    <m/>
    <m/>
    <s v="X"/>
    <m/>
    <m/>
    <m/>
    <m/>
    <m/>
    <m/>
    <m/>
    <m/>
    <m/>
    <s v=""/>
    <s v=""/>
    <s v="X"/>
    <s v=""/>
  </r>
  <r>
    <x v="0"/>
    <s v="NPRR819"/>
    <s v="Resettlement Clean-Ups"/>
    <s v="ERCOT"/>
    <x v="0"/>
    <x v="1"/>
    <m/>
    <m/>
    <m/>
    <m/>
    <m/>
    <m/>
    <m/>
    <m/>
    <m/>
    <m/>
    <m/>
    <m/>
    <m/>
    <m/>
    <m/>
    <s v=""/>
    <s v=""/>
    <s v=""/>
    <s v=""/>
  </r>
  <r>
    <x v="4"/>
    <s v="PGRR057"/>
    <s v="Responsibilities for Performing Geomagnetic Disturbance (GMD) Vulnerability Assessments"/>
    <s v="ERCOT"/>
    <x v="0"/>
    <x v="0"/>
    <m/>
    <s v="X"/>
    <m/>
    <m/>
    <m/>
    <m/>
    <m/>
    <m/>
    <m/>
    <m/>
    <m/>
    <m/>
    <m/>
    <m/>
    <m/>
    <s v=""/>
    <s v="X"/>
    <s v=""/>
    <s v=""/>
  </r>
  <r>
    <x v="7"/>
    <s v="SMOGRR021"/>
    <s v="Settlement Metering Operating Guide Revision Request Process"/>
    <s v="ERCOT"/>
    <x v="0"/>
    <x v="0"/>
    <m/>
    <m/>
    <m/>
    <m/>
    <m/>
    <m/>
    <m/>
    <m/>
    <m/>
    <m/>
    <m/>
    <m/>
    <m/>
    <m/>
    <m/>
    <s v=""/>
    <s v=""/>
    <s v=""/>
    <s v=""/>
  </r>
  <r>
    <x v="2"/>
    <s v="NOGRR169"/>
    <s v="Disturbance Monitoring Requirements Update to Align with NERC Reliability Standard PRC-002-2"/>
    <s v="SPWG"/>
    <x v="2"/>
    <x v="1"/>
    <m/>
    <s v="X"/>
    <m/>
    <m/>
    <m/>
    <m/>
    <m/>
    <m/>
    <m/>
    <m/>
    <m/>
    <m/>
    <m/>
    <m/>
    <m/>
    <s v=""/>
    <s v="X"/>
    <s v=""/>
    <s v=""/>
  </r>
  <r>
    <x v="0"/>
    <s v="NPRR820"/>
    <s v="Clarification of Aggregate Generation Resource (AGR) Definition"/>
    <s v="ERCOT"/>
    <x v="0"/>
    <x v="0"/>
    <m/>
    <m/>
    <m/>
    <m/>
    <m/>
    <m/>
    <m/>
    <m/>
    <m/>
    <m/>
    <m/>
    <m/>
    <m/>
    <m/>
    <m/>
    <s v=""/>
    <s v=""/>
    <s v=""/>
    <s v=""/>
  </r>
  <r>
    <x v="0"/>
    <s v="NPRR821"/>
    <s v="Elimination of the CRR Deration Process"/>
    <s v="DC Energy"/>
    <x v="1"/>
    <x v="1"/>
    <m/>
    <m/>
    <m/>
    <m/>
    <m/>
    <s v="X"/>
    <m/>
    <m/>
    <m/>
    <m/>
    <m/>
    <m/>
    <m/>
    <m/>
    <m/>
    <s v=""/>
    <s v=""/>
    <s v="X"/>
    <s v=""/>
  </r>
  <r>
    <x v="0"/>
    <s v="NPRR822"/>
    <s v="Designate Resource Node Procedure an Other Binding Document and Adjust the Process for Retiring Resource Nodes"/>
    <s v="ERCOT"/>
    <x v="0"/>
    <x v="1"/>
    <m/>
    <s v="X"/>
    <m/>
    <m/>
    <m/>
    <m/>
    <m/>
    <m/>
    <m/>
    <m/>
    <m/>
    <m/>
    <m/>
    <m/>
    <m/>
    <s v=""/>
    <s v="X"/>
    <s v=""/>
    <s v=""/>
  </r>
  <r>
    <x v="4"/>
    <s v="PGRR058"/>
    <s v="Clarification of Resources to be Included in the Planning Models"/>
    <s v="PLWG"/>
    <x v="2"/>
    <x v="0"/>
    <m/>
    <m/>
    <m/>
    <s v="X"/>
    <m/>
    <m/>
    <m/>
    <m/>
    <m/>
    <m/>
    <m/>
    <m/>
    <m/>
    <m/>
    <m/>
    <s v=""/>
    <s v="X"/>
    <s v=""/>
    <s v=""/>
  </r>
  <r>
    <x v="1"/>
    <s v="RMGRR147"/>
    <s v="Stand-Alone Discretionary Meter Tampering Charges"/>
    <s v="Texas SET Working Group"/>
    <x v="2"/>
    <x v="0"/>
    <m/>
    <m/>
    <m/>
    <m/>
    <m/>
    <m/>
    <m/>
    <m/>
    <s v="X"/>
    <m/>
    <m/>
    <m/>
    <m/>
    <m/>
    <m/>
    <s v=""/>
    <s v=""/>
    <s v="X"/>
    <s v=""/>
  </r>
  <r>
    <x v="5"/>
    <s v="LPGRR063"/>
    <s v="Assignment of BUSOGFLT Profile Type"/>
    <s v="ERCOT"/>
    <x v="0"/>
    <x v="1"/>
    <m/>
    <m/>
    <m/>
    <m/>
    <m/>
    <m/>
    <m/>
    <m/>
    <m/>
    <m/>
    <m/>
    <m/>
    <m/>
    <m/>
    <m/>
    <s v=""/>
    <s v=""/>
    <s v=""/>
    <s v=""/>
  </r>
  <r>
    <x v="2"/>
    <s v="NOGRR170"/>
    <s v="Alignment with NPRR824, Alignment of EEA Level 3 with NERC Reliability Standards EOP-011-1 and BAL-001-2"/>
    <s v="ERCOT"/>
    <x v="0"/>
    <x v="0"/>
    <m/>
    <s v="X"/>
    <m/>
    <m/>
    <m/>
    <m/>
    <m/>
    <m/>
    <m/>
    <m/>
    <m/>
    <m/>
    <m/>
    <m/>
    <m/>
    <s v=""/>
    <s v="X"/>
    <s v=""/>
    <s v=""/>
  </r>
  <r>
    <x v="0"/>
    <s v="NPRR823"/>
    <s v="Amend the Definition of an Affiliate"/>
    <s v="Dynegy"/>
    <x v="1"/>
    <x v="1"/>
    <m/>
    <s v="X"/>
    <m/>
    <m/>
    <m/>
    <m/>
    <m/>
    <m/>
    <m/>
    <m/>
    <m/>
    <m/>
    <m/>
    <m/>
    <m/>
    <s v=""/>
    <s v="X"/>
    <s v=""/>
    <s v=""/>
  </r>
  <r>
    <x v="0"/>
    <s v="NPRR824"/>
    <s v="Alignment of EEA Level 3 with NERC Reliability Standards EOP-011-1 and BAL-001-2"/>
    <s v="ERCOT"/>
    <x v="0"/>
    <x v="0"/>
    <m/>
    <s v="X"/>
    <m/>
    <m/>
    <m/>
    <m/>
    <m/>
    <m/>
    <m/>
    <m/>
    <m/>
    <m/>
    <m/>
    <m/>
    <m/>
    <s v=""/>
    <s v="X"/>
    <s v=""/>
    <s v=""/>
  </r>
  <r>
    <x v="0"/>
    <s v="NPRR825"/>
    <s v="Require ERCOT to Declare an Emergency Condition Prior to Curtailing any DC Tie Load"/>
    <s v="Rainbow Energy Marketing Corporation"/>
    <x v="1"/>
    <x v="1"/>
    <m/>
    <m/>
    <m/>
    <m/>
    <m/>
    <s v="X"/>
    <m/>
    <m/>
    <m/>
    <m/>
    <m/>
    <m/>
    <m/>
    <m/>
    <m/>
    <s v=""/>
    <s v=""/>
    <s v="X"/>
    <s v=""/>
  </r>
  <r>
    <x v="0"/>
    <s v="NPRR826"/>
    <s v="Mitigated Offer Caps for RMR Resources"/>
    <s v="Citigroup"/>
    <x v="1"/>
    <x v="1"/>
    <m/>
    <m/>
    <m/>
    <s v="X"/>
    <m/>
    <s v="X"/>
    <m/>
    <m/>
    <m/>
    <m/>
    <m/>
    <m/>
    <m/>
    <m/>
    <m/>
    <s v=""/>
    <s v="X"/>
    <s v="X"/>
    <s v=""/>
  </r>
  <r>
    <x v="0"/>
    <s v="NPRR827"/>
    <s v="Disallow PTP Obligation Bid Award where Clearing Price exceeds Bid Price by $0.25/MW per hour"/>
    <s v="Crescent Power"/>
    <x v="1"/>
    <x v="0"/>
    <m/>
    <m/>
    <m/>
    <m/>
    <m/>
    <s v="X"/>
    <m/>
    <m/>
    <m/>
    <m/>
    <s v="X"/>
    <m/>
    <m/>
    <m/>
    <m/>
    <s v=""/>
    <s v=""/>
    <s v="X"/>
    <s v=""/>
  </r>
  <r>
    <x v="0"/>
    <s v="NPRR828"/>
    <s v="Include Fast Frequency Response as a Subset of Responsive Reserve"/>
    <s v="E.ON"/>
    <x v="1"/>
    <x v="1"/>
    <m/>
    <m/>
    <m/>
    <m/>
    <m/>
    <m/>
    <m/>
    <s v="X"/>
    <m/>
    <m/>
    <m/>
    <s v="X"/>
    <m/>
    <m/>
    <m/>
    <s v=""/>
    <s v=""/>
    <s v="X"/>
    <s v=""/>
  </r>
  <r>
    <x v="0"/>
    <s v="NPRR829"/>
    <s v="Incorporate Real-Time Non-Modeled Telemetered Net Generation by Load Zone into the Estimate of RTL"/>
    <s v="Enchanted Rock"/>
    <x v="1"/>
    <x v="1"/>
    <m/>
    <m/>
    <m/>
    <m/>
    <m/>
    <m/>
    <m/>
    <m/>
    <m/>
    <m/>
    <m/>
    <m/>
    <m/>
    <m/>
    <s v="X"/>
    <s v=""/>
    <s v=""/>
    <s v="X"/>
    <s v=""/>
  </r>
  <r>
    <x v="0"/>
    <s v="NPRR830"/>
    <s v="Revision of 4-Coincident Peak Methodology"/>
    <s v="ERCOT"/>
    <x v="0"/>
    <x v="0"/>
    <m/>
    <m/>
    <m/>
    <m/>
    <m/>
    <s v="X"/>
    <m/>
    <m/>
    <m/>
    <m/>
    <m/>
    <m/>
    <m/>
    <m/>
    <m/>
    <s v=""/>
    <s v=""/>
    <s v="X"/>
    <s v=""/>
  </r>
  <r>
    <x v="0"/>
    <s v="NPRR831"/>
    <s v="Inclusion of Private Use Networks in Load Zone Price Calculations"/>
    <s v="ERCOT"/>
    <x v="0"/>
    <x v="0"/>
    <m/>
    <m/>
    <m/>
    <m/>
    <m/>
    <s v="X"/>
    <m/>
    <m/>
    <m/>
    <m/>
    <m/>
    <m/>
    <m/>
    <m/>
    <m/>
    <s v=""/>
    <s v=""/>
    <s v="X"/>
    <s v=""/>
  </r>
  <r>
    <x v="0"/>
    <s v="NPRR832"/>
    <s v="Disallow PTP Obligation Bids and DAM Energy Bids that Sink at Private Use Network Settlement Points Without a Load Distribution Factor"/>
    <s v="Luminant"/>
    <x v="1"/>
    <x v="1"/>
    <m/>
    <m/>
    <m/>
    <m/>
    <m/>
    <s v="X"/>
    <m/>
    <m/>
    <m/>
    <m/>
    <m/>
    <m/>
    <m/>
    <m/>
    <m/>
    <s v=""/>
    <s v=""/>
    <s v="X"/>
    <s v=""/>
  </r>
  <r>
    <x v="6"/>
    <s v="RRGRR014"/>
    <s v="As-Built Clarification for RRGRRs 006, 007, and 009"/>
    <s v="ERCOT"/>
    <x v="0"/>
    <x v="0"/>
    <m/>
    <m/>
    <m/>
    <m/>
    <m/>
    <m/>
    <m/>
    <m/>
    <m/>
    <m/>
    <m/>
    <m/>
    <m/>
    <m/>
    <m/>
    <s v=""/>
    <s v=""/>
    <s v=""/>
    <s v=""/>
  </r>
  <r>
    <x v="2"/>
    <s v="NOGRR173"/>
    <s v="Monthly RRS Reporting Clean Up"/>
    <s v="ERCOT"/>
    <x v="0"/>
    <x v="1"/>
    <m/>
    <m/>
    <m/>
    <m/>
    <m/>
    <m/>
    <m/>
    <m/>
    <m/>
    <m/>
    <m/>
    <m/>
    <m/>
    <m/>
    <m/>
    <s v=""/>
    <s v=""/>
    <s v=""/>
    <s v=""/>
  </r>
  <r>
    <x v="0"/>
    <s v="NPRR833"/>
    <s v="Modify PTP Obligation Bid Clearing Change"/>
    <s v="ERCOT"/>
    <x v="0"/>
    <x v="1"/>
    <m/>
    <m/>
    <m/>
    <m/>
    <m/>
    <s v="X"/>
    <m/>
    <m/>
    <m/>
    <m/>
    <s v="X"/>
    <m/>
    <m/>
    <m/>
    <m/>
    <s v=""/>
    <s v=""/>
    <s v="X"/>
    <s v=""/>
  </r>
  <r>
    <x v="0"/>
    <s v="NPRR834"/>
    <s v="Clarifications for Repossessions of CRRs by ERCOT"/>
    <s v="ERCOT"/>
    <x v="0"/>
    <x v="1"/>
    <m/>
    <m/>
    <m/>
    <m/>
    <m/>
    <s v="X"/>
    <m/>
    <m/>
    <m/>
    <m/>
    <m/>
    <m/>
    <m/>
    <m/>
    <m/>
    <s v=""/>
    <s v=""/>
    <s v="X"/>
    <s v=""/>
  </r>
  <r>
    <x v="0"/>
    <s v="NPRR835"/>
    <s v="Removing the Capacity Limits from Resources Providing Fast Responding Regulation Service (FRRS)"/>
    <s v="E.ON"/>
    <x v="1"/>
    <x v="1"/>
    <m/>
    <m/>
    <m/>
    <m/>
    <m/>
    <s v="X"/>
    <m/>
    <m/>
    <m/>
    <m/>
    <m/>
    <s v="X"/>
    <m/>
    <m/>
    <m/>
    <s v=""/>
    <s v=""/>
    <s v="X"/>
    <s v=""/>
  </r>
  <r>
    <x v="0"/>
    <s v="NPRR836"/>
    <s v="Incorporation of Other Binding Document Forms into Protocol Section 23"/>
    <s v="ERCOT"/>
    <x v="0"/>
    <x v="1"/>
    <m/>
    <m/>
    <m/>
    <m/>
    <m/>
    <m/>
    <m/>
    <m/>
    <m/>
    <m/>
    <m/>
    <m/>
    <m/>
    <m/>
    <m/>
    <s v=""/>
    <s v=""/>
    <s v=""/>
    <s v=""/>
  </r>
  <r>
    <x v="0"/>
    <s v="NPRR837"/>
    <s v="Regional Planning Group (RPG) Process Reform"/>
    <s v="ERCOT"/>
    <x v="0"/>
    <x v="1"/>
    <m/>
    <m/>
    <m/>
    <m/>
    <m/>
    <m/>
    <m/>
    <m/>
    <m/>
    <m/>
    <m/>
    <m/>
    <m/>
    <m/>
    <m/>
    <s v=""/>
    <s v=""/>
    <s v=""/>
    <s v=""/>
  </r>
  <r>
    <x v="4"/>
    <s v="PGRR059"/>
    <s v="Related to NPRR837, Regional Planning Group (RPG) Process Reform"/>
    <s v="ERCOT"/>
    <x v="0"/>
    <x v="1"/>
    <m/>
    <m/>
    <m/>
    <m/>
    <m/>
    <m/>
    <m/>
    <m/>
    <m/>
    <m/>
    <m/>
    <m/>
    <m/>
    <m/>
    <m/>
    <s v=""/>
    <s v=""/>
    <s v=""/>
    <s v=""/>
  </r>
  <r>
    <x v="1"/>
    <s v="RMGRR149"/>
    <s v="Clarification to Market Processes for ESI IDs Without a REP of Record"/>
    <s v="Texas SET Working Group"/>
    <x v="2"/>
    <x v="1"/>
    <m/>
    <m/>
    <m/>
    <m/>
    <m/>
    <m/>
    <m/>
    <m/>
    <s v="X"/>
    <m/>
    <m/>
    <m/>
    <m/>
    <m/>
    <m/>
    <s v=""/>
    <s v=""/>
    <s v="X"/>
    <s v=""/>
  </r>
  <r>
    <x v="8"/>
    <s v="SCR791"/>
    <s v="Correction of 60-day SCED GRD Disclosure Report"/>
    <s v="Market Data Working Group"/>
    <x v="2"/>
    <x v="1"/>
    <m/>
    <m/>
    <m/>
    <m/>
    <m/>
    <m/>
    <m/>
    <m/>
    <m/>
    <m/>
    <m/>
    <m/>
    <m/>
    <s v="X"/>
    <m/>
    <s v=""/>
    <s v=""/>
    <s v=""/>
    <s v="X"/>
  </r>
  <r>
    <x v="8"/>
    <s v="SCR792"/>
    <s v="Enhance Communications of BAAL Exceedances"/>
    <s v="ERCOT"/>
    <x v="0"/>
    <x v="1"/>
    <m/>
    <m/>
    <m/>
    <m/>
    <m/>
    <m/>
    <m/>
    <m/>
    <m/>
    <m/>
    <m/>
    <m/>
    <m/>
    <s v="X"/>
    <m/>
    <s v=""/>
    <s v=""/>
    <s v=""/>
    <s v="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rowHeaderCaption="RevisionTypes">
  <location ref="A22:P33" firstHeaderRow="1" firstDataRow="2" firstDataCol="1" rowPageCount="1" colPageCount="1"/>
  <pivotFields count="25">
    <pivotField axis="axisRow" compact="0" outline="0" showAll="0">
      <items count="11">
        <item x="2"/>
        <item x="0"/>
        <item x="4"/>
        <item x="1"/>
        <item x="8"/>
        <item x="5"/>
        <item m="1" x="9"/>
        <item x="3"/>
        <item x="6"/>
        <item x="7"/>
        <item t="default"/>
      </items>
    </pivotField>
    <pivotField compact="0" outline="0" showAll="0"/>
    <pivotField compact="0" outline="0" showAll="0"/>
    <pivotField compact="0" outline="0" showAll="0" defaultSubtotal="0"/>
    <pivotField compact="0" outline="0" showAll="0" defaultSubtotal="0"/>
    <pivotField axis="axisPage" compact="0" outline="0" showAll="0">
      <items count="4">
        <item x="0"/>
        <item x="1"/>
        <item m="1" x="2"/>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10">
    <i>
      <x/>
    </i>
    <i>
      <x v="1"/>
    </i>
    <i>
      <x v="2"/>
    </i>
    <i>
      <x v="3"/>
    </i>
    <i>
      <x v="4"/>
    </i>
    <i>
      <x v="5"/>
    </i>
    <i>
      <x v="7"/>
    </i>
    <i>
      <x v="8"/>
    </i>
    <i>
      <x v="9"/>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5" hier="0"/>
  </pageFields>
  <dataFields count="15">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0" baseItem="0"/>
    <dataField name="Goal 15" fld="20" subtotal="count" baseField="0" baseItem="0"/>
  </dataFields>
  <formats count="44">
    <format dxfId="169">
      <pivotArea type="all" dataOnly="0" outline="0" fieldPosition="0"/>
    </format>
    <format dxfId="170">
      <pivotArea type="all" dataOnly="0" outline="0" fieldPosition="0"/>
    </format>
    <format dxfId="171">
      <pivotArea dataOnly="0" labelOnly="1" fieldPosition="0">
        <references count="1">
          <reference field="0" count="0"/>
        </references>
      </pivotArea>
    </format>
    <format dxfId="172">
      <pivotArea field="0" grandRow="1" outline="0" axis="axisRow" fieldPosition="0">
        <references count="1">
          <reference field="4294967294" count="1" selected="0">
            <x v="5"/>
          </reference>
        </references>
      </pivotArea>
    </format>
    <format dxfId="173">
      <pivotArea dataOnly="0" labelOnly="1" outline="0" fieldPosition="0">
        <references count="1">
          <reference field="5" count="0"/>
        </references>
      </pivotArea>
    </format>
    <format>
      <pivotArea fieldPosition="0">
        <references count="2">
          <reference field="4294967294" count="1" selected="0">
            <x v="0"/>
          </reference>
          <reference field="0" count="0"/>
        </references>
      </pivotArea>
    </format>
    <format>
      <pivotArea outline="0" fieldPosition="0">
        <references count="1">
          <reference field="4294967294" count="1" selected="0">
            <x v="0"/>
          </reference>
        </references>
      </pivotArea>
    </format>
    <format>
      <pivotArea dataOnly="0" labelOnly="1" fieldPosition="0">
        <references count="1">
          <reference field="0" count="0"/>
        </references>
      </pivotArea>
    </format>
    <format dxfId="174">
      <pivotArea outline="0" fieldPosition="0"/>
    </format>
    <format dxfId="175">
      <pivotArea field="0" type="button" dataOnly="0" labelOnly="1" outline="0" axis="axisRow" fieldPosition="0"/>
    </format>
    <format dxfId="176">
      <pivotArea dataOnly="0" labelOnly="1" fieldPosition="0">
        <references count="1">
          <reference field="0" count="1">
            <x v="0"/>
          </reference>
        </references>
      </pivotArea>
    </format>
    <format dxfId="177">
      <pivotArea dataOnly="0" labelOnly="1" fieldPosition="0">
        <references count="1">
          <reference field="0" count="1">
            <x v="1"/>
          </reference>
        </references>
      </pivotArea>
    </format>
    <format dxfId="178">
      <pivotArea dataOnly="0" labelOnly="1" fieldPosition="0">
        <references count="1">
          <reference field="0" count="1">
            <x v="2"/>
          </reference>
        </references>
      </pivotArea>
    </format>
    <format dxfId="179">
      <pivotArea dataOnly="0" labelOnly="1" fieldPosition="0">
        <references count="1">
          <reference field="0" count="1">
            <x v="3"/>
          </reference>
        </references>
      </pivotArea>
    </format>
    <format dxfId="180">
      <pivotArea dataOnly="0" labelOnly="1" fieldPosition="0">
        <references count="1">
          <reference field="0" count="1">
            <x v="4"/>
          </reference>
        </references>
      </pivotArea>
    </format>
    <format dxfId="181">
      <pivotArea dataOnly="0" labelOnly="1" fieldPosition="0">
        <references count="1">
          <reference field="0" count="1">
            <x v="5"/>
          </reference>
        </references>
      </pivotArea>
    </format>
    <format dxfId="182">
      <pivotArea dataOnly="0" labelOnly="1" grandRow="1" fieldPosition="0"/>
    </format>
    <format dxfId="183">
      <pivotArea dataOnly="0" labelOnly="1" outline="0" fieldPosition="0">
        <references count="1">
          <reference field="4294967294" count="13">
            <x v="0"/>
            <x v="1"/>
            <x v="2"/>
            <x v="3"/>
            <x v="4"/>
            <x v="5"/>
            <x v="6"/>
            <x v="7"/>
            <x v="8"/>
            <x v="9"/>
            <x v="10"/>
            <x v="11"/>
            <x v="12"/>
          </reference>
        </references>
      </pivotArea>
    </format>
    <format>
      <pivotArea dataOnly="0" labelOnly="1" fieldPosition="0">
        <references count="1">
          <reference field="0" count="1">
            <x v="0"/>
          </reference>
        </references>
      </pivotArea>
    </format>
    <format>
      <pivotArea dataOnly="0" labelOnly="1" fieldPosition="0">
        <references count="1">
          <reference field="0" count="1">
            <x v="1"/>
          </reference>
        </references>
      </pivotArea>
    </format>
    <format>
      <pivotArea dataOnly="0" labelOnly="1" fieldPosition="0">
        <references count="1">
          <reference field="0" count="1">
            <x v="2"/>
          </reference>
        </references>
      </pivotArea>
    </format>
    <format>
      <pivotArea dataOnly="0" labelOnly="1" fieldPosition="0">
        <references count="1">
          <reference field="0" count="1">
            <x v="3"/>
          </reference>
        </references>
      </pivotArea>
    </format>
    <format>
      <pivotArea dataOnly="0" labelOnly="1" fieldPosition="0">
        <references count="1">
          <reference field="0" count="1">
            <x v="4"/>
          </reference>
        </references>
      </pivotArea>
    </format>
    <format>
      <pivotArea dataOnly="0" labelOnly="1" fieldPosition="0">
        <references count="1">
          <reference field="0" count="1">
            <x v="5"/>
          </reference>
        </references>
      </pivotArea>
    </format>
    <format>
      <pivotArea dataOnly="0" labelOnly="1" grandRow="1" fieldPosition="0"/>
    </format>
    <format dxfId="184">
      <pivotArea outline="0" fieldPosition="0">
        <references count="1">
          <reference field="0" count="0" selected="0"/>
        </references>
      </pivotArea>
    </format>
    <format dxfId="185">
      <pivotArea outline="0" collapsedLevelsAreSubtotals="1" fieldPosition="0"/>
    </format>
    <format dxfId="186">
      <pivotArea field="0" type="button" dataOnly="0" labelOnly="1" outline="0" axis="axisRow" fieldPosition="0"/>
    </format>
    <format dxfId="187">
      <pivotArea dataOnly="0" labelOnly="1" outline="0" fieldPosition="0">
        <references count="1">
          <reference field="0" count="0"/>
        </references>
      </pivotArea>
    </format>
    <format dxfId="188">
      <pivotArea dataOnly="0" labelOnly="1" grandRow="1" outline="0" fieldPosition="0"/>
    </format>
    <format dxfId="189">
      <pivotArea dataOnly="0" labelOnly="1" outline="0" fieldPosition="0">
        <references count="1">
          <reference field="4294967294" count="15">
            <x v="0"/>
            <x v="1"/>
            <x v="2"/>
            <x v="3"/>
            <x v="4"/>
            <x v="5"/>
            <x v="6"/>
            <x v="7"/>
            <x v="8"/>
            <x v="9"/>
            <x v="10"/>
            <x v="11"/>
            <x v="12"/>
            <x v="13"/>
            <x v="14"/>
          </reference>
        </references>
      </pivotArea>
    </format>
    <format dxfId="190">
      <pivotArea outline="0" collapsedLevelsAreSubtotals="1" fieldPosition="0">
        <references count="2">
          <reference field="4294967294" count="1" selected="0">
            <x v="0"/>
          </reference>
          <reference field="0" count="0" selected="0"/>
        </references>
      </pivotArea>
    </format>
    <format dxfId="147">
      <pivotArea outline="0" collapsedLevelsAreSubtotals="1" fieldPosition="0">
        <references count="2">
          <reference field="4294967294" count="1" selected="0">
            <x v="1"/>
          </reference>
          <reference field="0" count="0" selected="0"/>
        </references>
      </pivotArea>
    </format>
    <format dxfId="146">
      <pivotArea outline="0" collapsedLevelsAreSubtotals="1" fieldPosition="0">
        <references count="2">
          <reference field="4294967294" count="1" selected="0">
            <x v="3"/>
          </reference>
          <reference field="0" count="0" selected="0"/>
        </references>
      </pivotArea>
    </format>
    <format dxfId="142">
      <pivotArea outline="0" collapsedLevelsAreSubtotals="1" fieldPosition="0">
        <references count="2">
          <reference field="4294967294" count="1" selected="0">
            <x v="0"/>
          </reference>
          <reference field="0" count="0" selected="0"/>
        </references>
      </pivotArea>
    </format>
    <format dxfId="141">
      <pivotArea outline="0" collapsedLevelsAreSubtotals="1" fieldPosition="0">
        <references count="2">
          <reference field="4294967294" count="1" selected="0">
            <x v="2"/>
          </reference>
          <reference field="0" count="0" selected="0"/>
        </references>
      </pivotArea>
    </format>
    <format dxfId="140">
      <pivotArea outline="0" collapsedLevelsAreSubtotals="1" fieldPosition="0">
        <references count="2">
          <reference field="4294967294" count="9" selected="0">
            <x v="4"/>
            <x v="5"/>
            <x v="6"/>
            <x v="7"/>
            <x v="8"/>
            <x v="9"/>
            <x v="10"/>
            <x v="11"/>
            <x v="12"/>
          </reference>
          <reference field="0" count="0" selected="0"/>
        </references>
      </pivotArea>
    </format>
    <format dxfId="139">
      <pivotArea outline="0" collapsedLevelsAreSubtotals="1" fieldPosition="0">
        <references count="2">
          <reference field="4294967294" count="1" selected="0">
            <x v="14"/>
          </reference>
          <reference field="0" count="0" selected="0"/>
        </references>
      </pivotArea>
    </format>
    <format dxfId="138">
      <pivotArea outline="0" collapsedLevelsAreSubtotals="1" fieldPosition="0">
        <references count="2">
          <reference field="4294967294" count="1" selected="0">
            <x v="13"/>
          </reference>
          <reference field="0" count="0" selected="0"/>
        </references>
      </pivotArea>
    </format>
    <format dxfId="9">
      <pivotArea outline="0" collapsedLevelsAreSubtotals="1" fieldPosition="0"/>
    </format>
    <format dxfId="7">
      <pivotArea field="0" type="button" dataOnly="0" labelOnly="1" outline="0" axis="axisRow" fieldPosition="0"/>
    </format>
    <format dxfId="5">
      <pivotArea dataOnly="0" labelOnly="1" outline="0" fieldPosition="0">
        <references count="1">
          <reference field="0" count="0"/>
        </references>
      </pivotArea>
    </format>
    <format dxfId="3">
      <pivotArea dataOnly="0" labelOnly="1" grandRow="1" outline="0" fieldPosition="0"/>
    </format>
    <format dxfId="1">
      <pivotArea dataOnly="0" labelOnly="1" outline="0" fieldPosition="0">
        <references count="1">
          <reference field="4294967294" count="15">
            <x v="0"/>
            <x v="1"/>
            <x v="2"/>
            <x v="3"/>
            <x v="4"/>
            <x v="5"/>
            <x v="6"/>
            <x v="7"/>
            <x v="8"/>
            <x v="9"/>
            <x v="10"/>
            <x v="11"/>
            <x v="12"/>
            <x v="13"/>
            <x v="14"/>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3" cacheId="15"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rowHeaderCaption="RevisionTypes">
  <location ref="A39:P44" firstHeaderRow="1" firstDataRow="2" firstDataCol="1" rowPageCount="1" colPageCount="1"/>
  <pivotFields count="25">
    <pivotField compact="0" outline="0" showAll="0">
      <items count="11">
        <item x="2"/>
        <item x="0"/>
        <item x="4"/>
        <item x="1"/>
        <item x="8"/>
        <item x="5"/>
        <item m="1" x="9"/>
        <item x="3"/>
        <item x="6"/>
        <item x="7"/>
        <item t="default"/>
      </items>
    </pivotField>
    <pivotField compact="0" outline="0" showAll="0"/>
    <pivotField compact="0" outline="0" showAll="0"/>
    <pivotField compact="0" outline="0" showAll="0" defaultSubtotal="0"/>
    <pivotField axis="axisRow" compact="0" outline="0" showAll="0" defaultSubtotal="0">
      <items count="4">
        <item x="0"/>
        <item x="1"/>
        <item x="2"/>
        <item m="1" x="3"/>
      </items>
    </pivotField>
    <pivotField axis="axisPage" compact="0" outline="0" showAll="0">
      <items count="4">
        <item x="0"/>
        <item x="1"/>
        <item m="1" x="2"/>
        <item t="default"/>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ubtotalTop="0" showAll="0" includeNewItemsInFilter="1"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4">
    <i>
      <x/>
    </i>
    <i>
      <x v="1"/>
    </i>
    <i>
      <x v="2"/>
    </i>
    <i t="grand">
      <x/>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5" hier="0"/>
  </pageFields>
  <dataFields count="15">
    <dataField name="Goal 1" fld="6" subtotal="count" baseField="0" baseItem="0"/>
    <dataField name="Goal 2" fld="7" subtotal="count" baseField="0" baseItem="0"/>
    <dataField name="Goal 3" fld="8" subtotal="count" baseField="0" baseItem="0"/>
    <dataField name="Goal 4" fld="9" subtotal="count" baseField="0" baseItem="0"/>
    <dataField name="Goal 5" fld="10" subtotal="count" baseField="0" baseItem="0"/>
    <dataField name="Goal 6" fld="11" subtotal="count" baseField="0" baseItem="0"/>
    <dataField name="Goal 7" fld="12" subtotal="count" baseField="0" baseItem="0"/>
    <dataField name="Goal 8" fld="13" subtotal="count" baseField="0" baseItem="0"/>
    <dataField name="Goal 9" fld="14" subtotal="count" baseField="0" baseItem="0"/>
    <dataField name="Goal 10" fld="15" subtotal="count" baseField="0" baseItem="0"/>
    <dataField name="Goal 11" fld="16" subtotal="count" baseField="0" baseItem="0"/>
    <dataField name="Goal 12" fld="17" subtotal="count" baseField="0" baseItem="0"/>
    <dataField name="Goal 13" fld="18" subtotal="count" baseField="0" baseItem="0"/>
    <dataField name="Goal 14" fld="19" subtotal="count" baseField="4" baseItem="0"/>
    <dataField name="Goal 15" fld="20" subtotal="count" baseField="0" baseItem="0"/>
  </dataFields>
  <formats count="31">
    <format dxfId="148">
      <pivotArea type="all" dataOnly="0" outline="0" fieldPosition="0"/>
    </format>
    <format dxfId="149">
      <pivotArea type="all" dataOnly="0" outline="0" fieldPosition="0"/>
    </format>
    <format dxfId="150">
      <pivotArea field="0" grandRow="1" outline="0">
        <references count="1">
          <reference field="4294967294" count="1" selected="0">
            <x v="5"/>
          </reference>
        </references>
      </pivotArea>
    </format>
    <format dxfId="151">
      <pivotArea dataOnly="0" labelOnly="1" outline="0" fieldPosition="0">
        <references count="1">
          <reference field="5" count="0"/>
        </references>
      </pivotArea>
    </format>
    <format>
      <pivotArea outline="0" fieldPosition="0">
        <references count="1">
          <reference field="4294967294" count="1" selected="0">
            <x v="0"/>
          </reference>
        </references>
      </pivotArea>
    </format>
    <format dxfId="152">
      <pivotArea outline="0" fieldPosition="0"/>
    </format>
    <format dxfId="153">
      <pivotArea field="0" type="button" dataOnly="0" labelOnly="1" outline="0"/>
    </format>
    <format dxfId="154">
      <pivotArea dataOnly="0" labelOnly="1" grandRow="1" fieldPosition="0"/>
    </format>
    <format dxfId="155">
      <pivotArea dataOnly="0" labelOnly="1" outline="0" fieldPosition="0">
        <references count="1">
          <reference field="4294967294" count="13">
            <x v="0"/>
            <x v="1"/>
            <x v="2"/>
            <x v="3"/>
            <x v="4"/>
            <x v="5"/>
            <x v="6"/>
            <x v="7"/>
            <x v="8"/>
            <x v="9"/>
            <x v="10"/>
            <x v="11"/>
            <x v="12"/>
          </reference>
        </references>
      </pivotArea>
    </format>
    <format>
      <pivotArea field="0" type="button" dataOnly="0" labelOnly="1" outline="0"/>
    </format>
    <format>
      <pivotArea dataOnly="0" labelOnly="1" grandRow="1" fieldPosition="0"/>
    </format>
    <format dxfId="156">
      <pivotArea dataOnly="0" labelOnly="1" outline="0" fieldPosition="0">
        <references count="1">
          <reference field="4" count="0"/>
        </references>
      </pivotArea>
    </format>
    <format dxfId="157">
      <pivotArea dataOnly="0" labelOnly="1" outline="0" fieldPosition="0">
        <references count="1">
          <reference field="4" count="1">
            <x v="2"/>
          </reference>
        </references>
      </pivotArea>
    </format>
    <format dxfId="158">
      <pivotArea outline="0" fieldPosition="0">
        <references count="1">
          <reference field="4" count="0" selected="0"/>
        </references>
      </pivotArea>
    </format>
    <format dxfId="159">
      <pivotArea outline="0" fieldPosition="0"/>
    </format>
    <format dxfId="160">
      <pivotArea field="4" type="button" dataOnly="0" labelOnly="1" outline="0" axis="axisRow" fieldPosition="0"/>
    </format>
    <format dxfId="161">
      <pivotArea dataOnly="0" labelOnly="1" outline="0" fieldPosition="0">
        <references count="1">
          <reference field="4" count="0"/>
        </references>
      </pivotArea>
    </format>
    <format dxfId="162">
      <pivotArea dataOnly="0" labelOnly="1" grandRow="1" outline="0" fieldPosition="0"/>
    </format>
    <format dxfId="163">
      <pivotArea dataOnly="0" labelOnly="1" outline="0" fieldPosition="0">
        <references count="1">
          <reference field="4294967294" count="14">
            <x v="0"/>
            <x v="1"/>
            <x v="2"/>
            <x v="3"/>
            <x v="4"/>
            <x v="5"/>
            <x v="6"/>
            <x v="7"/>
            <x v="8"/>
            <x v="9"/>
            <x v="10"/>
            <x v="11"/>
            <x v="12"/>
            <x v="13"/>
          </reference>
        </references>
      </pivotArea>
    </format>
    <format dxfId="164">
      <pivotArea type="all" dataOnly="0" outline="0" fieldPosition="0"/>
    </format>
    <format dxfId="165">
      <pivotArea outline="0" collapsedLevelsAreSubtotals="1" fieldPosition="0"/>
    </format>
    <format dxfId="166">
      <pivotArea dataOnly="0" labelOnly="1" outline="0" fieldPosition="0">
        <references count="1">
          <reference field="4" count="0"/>
        </references>
      </pivotArea>
    </format>
    <format dxfId="167">
      <pivotArea dataOnly="0" labelOnly="1" grandRow="1" outline="0" fieldPosition="0"/>
    </format>
    <format dxfId="168">
      <pivotArea dataOnly="0" labelOnly="1" outline="0" fieldPosition="0">
        <references count="1">
          <reference field="4294967294" count="15">
            <x v="0"/>
            <x v="1"/>
            <x v="2"/>
            <x v="3"/>
            <x v="4"/>
            <x v="5"/>
            <x v="6"/>
            <x v="7"/>
            <x v="8"/>
            <x v="9"/>
            <x v="10"/>
            <x v="11"/>
            <x v="12"/>
            <x v="13"/>
            <x v="14"/>
          </reference>
        </references>
      </pivotArea>
    </format>
    <format dxfId="145">
      <pivotArea outline="0" collapsedLevelsAreSubtotals="1" fieldPosition="0">
        <references count="2">
          <reference field="4294967294" count="1" selected="0">
            <x v="1"/>
          </reference>
          <reference field="4" count="0" selected="0"/>
        </references>
      </pivotArea>
    </format>
    <format dxfId="144">
      <pivotArea outline="0" collapsedLevelsAreSubtotals="1" fieldPosition="0">
        <references count="2">
          <reference field="4294967294" count="1" selected="0">
            <x v="3"/>
          </reference>
          <reference field="4" count="0" selected="0"/>
        </references>
      </pivotArea>
    </format>
    <format dxfId="143">
      <pivotArea outline="0" collapsedLevelsAreSubtotals="1" fieldPosition="0">
        <references count="2">
          <reference field="4294967294" count="1" selected="0">
            <x v="0"/>
          </reference>
          <reference field="4" count="0" selected="0"/>
        </references>
      </pivotArea>
    </format>
    <format dxfId="137">
      <pivotArea outline="0" collapsedLevelsAreSubtotals="1" fieldPosition="0">
        <references count="2">
          <reference field="4294967294" count="1" selected="0">
            <x v="13"/>
          </reference>
          <reference field="4" count="0" selected="0"/>
        </references>
      </pivotArea>
    </format>
    <format dxfId="136">
      <pivotArea outline="0" collapsedLevelsAreSubtotals="1" fieldPosition="0">
        <references count="2">
          <reference field="4294967294" count="1" selected="0">
            <x v="2"/>
          </reference>
          <reference field="4" count="0" selected="0"/>
        </references>
      </pivotArea>
    </format>
    <format dxfId="135">
      <pivotArea outline="0" collapsedLevelsAreSubtotals="1" fieldPosition="0">
        <references count="2">
          <reference field="4294967294" count="9" selected="0">
            <x v="4"/>
            <x v="5"/>
            <x v="6"/>
            <x v="7"/>
            <x v="8"/>
            <x v="9"/>
            <x v="10"/>
            <x v="11"/>
            <x v="12"/>
          </reference>
          <reference field="4" count="0" selected="0"/>
        </references>
      </pivotArea>
    </format>
    <format dxfId="134">
      <pivotArea outline="0" collapsedLevelsAreSubtotals="1" fieldPosition="0">
        <references count="2">
          <reference field="4294967294" count="1" selected="0">
            <x v="14"/>
          </reference>
          <reference field="4" count="0" selected="0"/>
        </references>
      </pivotArea>
    </format>
  </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e1" displayName="Table1" ref="A19:Y92" totalsRowShown="0" headerRowDxfId="219" dataDxfId="217" headerRowBorderDxfId="218" tableBorderDxfId="216">
  <autoFilter ref="A19:Y92"/>
  <tableColumns count="25">
    <tableColumn id="1" name="Request Type" dataDxfId="215"/>
    <tableColumn id="2" name="Revision Request" dataDxfId="214"/>
    <tableColumn id="3" name="NPRR Title" dataDxfId="213"/>
    <tableColumn id="4" name="Sponsor" dataDxfId="212"/>
    <tableColumn id="5" name="Sponsor Type" dataDxfId="211"/>
    <tableColumn id="6" name="Status" dataDxfId="210"/>
    <tableColumn id="7" name="1" dataDxfId="209"/>
    <tableColumn id="8" name="2" dataDxfId="208"/>
    <tableColumn id="26" name="3" dataDxfId="207"/>
    <tableColumn id="9" name="4" dataDxfId="206"/>
    <tableColumn id="10" name="5" dataDxfId="205"/>
    <tableColumn id="11" name="6" dataDxfId="204"/>
    <tableColumn id="12" name="7" dataDxfId="203"/>
    <tableColumn id="13" name="8" dataDxfId="202"/>
    <tableColumn id="14" name="9" dataDxfId="201"/>
    <tableColumn id="15" name="10" dataDxfId="200"/>
    <tableColumn id="16" name="11" dataDxfId="199"/>
    <tableColumn id="17" name="12" dataDxfId="198"/>
    <tableColumn id="18" name="13" dataDxfId="197"/>
    <tableColumn id="19" name="14" dataDxfId="196"/>
    <tableColumn id="20" name="15" dataDxfId="195"/>
    <tableColumn id="21" name="Committee Strategic Alignment" dataDxfId="194">
      <calculatedColumnFormula>IF(Table1[[#This Row],[1]]="","","X")</calculatedColumnFormula>
    </tableColumn>
    <tableColumn id="22" name="Operational Reliability" dataDxfId="193">
      <calculatedColumnFormula>IF(AND(Table1[[#This Row],[2]]="",Table1[[#This Row],[4]]=""),"","X")</calculatedColumnFormula>
    </tableColumn>
    <tableColumn id="23" name="Flexible Market Design" dataDxfId="192">
      <calculatedColumnFormula>IF(AND(Table1[[#This Row],[3]]="",Table1[[#This Row],[5]]="",Table1[[#This Row],[6]]="",Table1[[#This Row],[7]]="",Table1[[#This Row],[8]]="",Table1[[#This Row],[9]]="",Table1[[#This Row],[10]]="",Table1[[#This Row],[11]]="",Table1[[#This Row],[12]]="",Table1[[#This Row],[13]]="",Table1[[#This Row],[15]]=""),"","X")</calculatedColumnFormula>
    </tableColumn>
    <tableColumn id="24" name="Data Transparency and Access" dataDxfId="191">
      <calculatedColumnFormula>IF(Table1[[#This Row],[14]]="","","X")</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zoomScaleNormal="100" workbookViewId="0">
      <pane ySplit="19" topLeftCell="A86" activePane="bottomLeft" state="frozen"/>
      <selection pane="bottomLeft" activeCell="Y1" sqref="V1:Y1048576"/>
    </sheetView>
  </sheetViews>
  <sheetFormatPr defaultRowHeight="15" x14ac:dyDescent="0.25"/>
  <cols>
    <col min="1" max="1" width="13.7109375" customWidth="1"/>
    <col min="2" max="2" width="16.42578125" style="3" customWidth="1"/>
    <col min="3" max="3" width="25.42578125" style="1" customWidth="1"/>
    <col min="4" max="4" width="14" style="1" customWidth="1"/>
    <col min="5" max="5" width="13.5703125" style="1" customWidth="1"/>
    <col min="6" max="6" width="10.42578125" bestFit="1" customWidth="1"/>
    <col min="7" max="18" width="6.85546875" customWidth="1"/>
    <col min="19" max="19" width="6.85546875" style="18" customWidth="1"/>
    <col min="20" max="21" width="6.85546875" customWidth="1"/>
    <col min="22" max="22" width="12.7109375" hidden="1" customWidth="1"/>
    <col min="23" max="23" width="12.42578125" hidden="1" customWidth="1"/>
    <col min="24" max="24" width="13.7109375" hidden="1" customWidth="1"/>
    <col min="25" max="25" width="11.42578125" hidden="1" customWidth="1"/>
  </cols>
  <sheetData>
    <row r="1" spans="1:20" ht="21" x14ac:dyDescent="0.25">
      <c r="A1" s="57" t="s">
        <v>189</v>
      </c>
      <c r="B1" s="57"/>
      <c r="C1" s="57"/>
      <c r="D1" s="11"/>
      <c r="E1" s="11"/>
      <c r="F1" s="4"/>
      <c r="G1" s="4"/>
      <c r="H1" s="4"/>
      <c r="I1" s="4"/>
      <c r="J1" s="4"/>
      <c r="K1" s="4"/>
      <c r="L1" s="4"/>
      <c r="M1" s="4"/>
      <c r="N1" s="4"/>
      <c r="O1" s="4"/>
      <c r="P1" s="4"/>
      <c r="Q1" s="4"/>
      <c r="R1" s="4"/>
      <c r="S1" s="4"/>
      <c r="T1" s="4"/>
    </row>
    <row r="2" spans="1:20" x14ac:dyDescent="0.25">
      <c r="A2" s="19" t="s">
        <v>35</v>
      </c>
      <c r="B2" s="19"/>
      <c r="C2" s="19"/>
      <c r="D2" s="19"/>
      <c r="E2" s="19"/>
      <c r="F2" s="19"/>
      <c r="G2" s="19"/>
      <c r="H2" s="19"/>
      <c r="I2" s="19"/>
      <c r="J2" s="19"/>
      <c r="K2" s="19"/>
      <c r="L2" s="19"/>
      <c r="M2" s="19"/>
      <c r="N2" s="19"/>
      <c r="O2" s="19"/>
      <c r="P2" s="19"/>
      <c r="Q2" s="19"/>
      <c r="R2" s="19"/>
      <c r="S2" s="19"/>
      <c r="T2" s="19"/>
    </row>
    <row r="3" spans="1:20" x14ac:dyDescent="0.25">
      <c r="A3" s="19" t="s">
        <v>175</v>
      </c>
      <c r="B3" s="19"/>
      <c r="C3" s="19"/>
      <c r="D3" s="19"/>
      <c r="E3" s="19"/>
      <c r="F3" s="19"/>
      <c r="G3" s="19"/>
      <c r="H3" s="19"/>
      <c r="I3" s="19"/>
      <c r="J3" s="19"/>
      <c r="K3" s="19"/>
      <c r="L3" s="19"/>
      <c r="M3" s="19"/>
      <c r="N3" s="19"/>
      <c r="O3" s="19"/>
      <c r="P3" s="19"/>
      <c r="Q3" s="19"/>
      <c r="R3" s="19"/>
      <c r="S3" s="19"/>
      <c r="T3" s="19"/>
    </row>
    <row r="4" spans="1:20" ht="30" customHeight="1" x14ac:dyDescent="0.25">
      <c r="A4" s="58" t="s">
        <v>176</v>
      </c>
      <c r="B4" s="58"/>
      <c r="C4" s="58"/>
      <c r="D4" s="58"/>
      <c r="E4" s="58"/>
      <c r="F4" s="58"/>
      <c r="G4" s="58"/>
      <c r="H4" s="58"/>
      <c r="I4" s="58"/>
      <c r="J4" s="58"/>
      <c r="K4" s="58"/>
      <c r="L4" s="58"/>
      <c r="M4" s="58"/>
      <c r="N4" s="58"/>
      <c r="O4" s="58"/>
      <c r="P4" s="58"/>
      <c r="Q4" s="58"/>
      <c r="R4" s="19"/>
      <c r="S4" s="19"/>
      <c r="T4" s="19"/>
    </row>
    <row r="5" spans="1:20" x14ac:dyDescent="0.25">
      <c r="A5" s="19" t="s">
        <v>177</v>
      </c>
      <c r="B5" s="19"/>
      <c r="C5" s="19"/>
      <c r="D5" s="19"/>
      <c r="E5" s="19"/>
      <c r="F5" s="19"/>
      <c r="G5" s="19"/>
      <c r="H5" s="19"/>
      <c r="I5" s="19"/>
      <c r="J5" s="19"/>
      <c r="K5" s="19"/>
      <c r="L5" s="19"/>
      <c r="M5" s="19"/>
      <c r="N5" s="19"/>
      <c r="O5" s="19"/>
      <c r="P5" s="19"/>
      <c r="Q5" s="19"/>
      <c r="R5" s="19"/>
      <c r="S5" s="19"/>
      <c r="T5" s="19"/>
    </row>
    <row r="6" spans="1:20" x14ac:dyDescent="0.25">
      <c r="A6" s="19" t="s">
        <v>178</v>
      </c>
      <c r="B6" s="19"/>
      <c r="C6" s="19"/>
      <c r="D6" s="19"/>
      <c r="E6" s="19"/>
      <c r="F6" s="19"/>
      <c r="G6" s="19"/>
      <c r="H6" s="19"/>
      <c r="I6" s="19"/>
      <c r="J6" s="19"/>
      <c r="K6" s="19"/>
      <c r="L6" s="19"/>
      <c r="M6" s="19"/>
      <c r="N6" s="19"/>
      <c r="O6" s="19"/>
      <c r="P6" s="19"/>
      <c r="Q6" s="19"/>
      <c r="R6" s="19"/>
      <c r="S6" s="19"/>
      <c r="T6" s="19"/>
    </row>
    <row r="7" spans="1:20" x14ac:dyDescent="0.25">
      <c r="A7" s="19" t="s">
        <v>179</v>
      </c>
      <c r="B7" s="19"/>
      <c r="C7" s="19"/>
      <c r="D7" s="19"/>
      <c r="E7" s="19"/>
      <c r="F7" s="19"/>
      <c r="G7" s="19"/>
      <c r="H7" s="19"/>
      <c r="I7" s="19"/>
      <c r="J7" s="19"/>
      <c r="K7" s="19"/>
      <c r="L7" s="19"/>
      <c r="M7" s="19"/>
      <c r="N7" s="19"/>
      <c r="O7" s="19"/>
      <c r="P7" s="19"/>
      <c r="Q7" s="19"/>
      <c r="R7" s="19"/>
      <c r="S7" s="19"/>
      <c r="T7" s="19"/>
    </row>
    <row r="8" spans="1:20" x14ac:dyDescent="0.25">
      <c r="A8" s="19" t="s">
        <v>180</v>
      </c>
      <c r="B8" s="19"/>
      <c r="C8" s="19"/>
      <c r="D8" s="19"/>
      <c r="E8" s="19"/>
      <c r="F8" s="19"/>
      <c r="G8" s="19"/>
      <c r="H8" s="19"/>
      <c r="I8" s="19"/>
      <c r="J8" s="19"/>
      <c r="K8" s="19"/>
      <c r="L8" s="19"/>
      <c r="M8" s="19"/>
      <c r="N8" s="19"/>
      <c r="O8" s="19"/>
      <c r="P8" s="19"/>
      <c r="Q8" s="19"/>
      <c r="R8" s="19"/>
      <c r="S8" s="19"/>
      <c r="T8" s="19"/>
    </row>
    <row r="9" spans="1:20" x14ac:dyDescent="0.25">
      <c r="A9" s="19" t="s">
        <v>181</v>
      </c>
      <c r="B9" s="19"/>
      <c r="C9" s="19"/>
      <c r="D9" s="19"/>
      <c r="E9" s="19"/>
      <c r="F9" s="19"/>
      <c r="G9" s="19"/>
      <c r="H9" s="19"/>
      <c r="I9" s="19"/>
      <c r="J9" s="19"/>
      <c r="K9" s="19"/>
      <c r="L9" s="19"/>
      <c r="M9" s="19"/>
      <c r="N9" s="19"/>
      <c r="O9" s="19"/>
      <c r="P9" s="19"/>
      <c r="Q9" s="19"/>
      <c r="R9" s="19"/>
      <c r="S9" s="19"/>
      <c r="T9" s="19"/>
    </row>
    <row r="10" spans="1:20" x14ac:dyDescent="0.25">
      <c r="A10" s="19" t="s">
        <v>182</v>
      </c>
      <c r="B10" s="19"/>
      <c r="C10" s="19"/>
      <c r="D10" s="19"/>
      <c r="E10" s="19"/>
      <c r="F10" s="19"/>
      <c r="G10" s="19"/>
      <c r="H10" s="19"/>
      <c r="I10" s="19"/>
      <c r="J10" s="19"/>
      <c r="K10" s="19"/>
      <c r="L10" s="19"/>
      <c r="M10" s="19"/>
      <c r="N10" s="19"/>
      <c r="O10" s="19"/>
      <c r="P10" s="19"/>
      <c r="Q10" s="19"/>
      <c r="R10" s="19"/>
      <c r="S10" s="19"/>
      <c r="T10" s="19"/>
    </row>
    <row r="11" spans="1:20" ht="28.5" customHeight="1" x14ac:dyDescent="0.25">
      <c r="A11" s="58" t="s">
        <v>183</v>
      </c>
      <c r="B11" s="58"/>
      <c r="C11" s="58"/>
      <c r="D11" s="58"/>
      <c r="E11" s="58"/>
      <c r="F11" s="58"/>
      <c r="G11" s="58"/>
      <c r="H11" s="58"/>
      <c r="I11" s="58"/>
      <c r="J11" s="58"/>
      <c r="K11" s="58"/>
      <c r="L11" s="58"/>
      <c r="M11" s="58"/>
      <c r="N11" s="58"/>
      <c r="O11" s="58"/>
      <c r="P11" s="58"/>
      <c r="Q11" s="58"/>
      <c r="R11" s="19"/>
      <c r="S11" s="19"/>
      <c r="T11" s="19"/>
    </row>
    <row r="12" spans="1:20" x14ac:dyDescent="0.25">
      <c r="A12" s="19" t="s">
        <v>184</v>
      </c>
      <c r="B12" s="19"/>
      <c r="C12" s="19"/>
      <c r="D12" s="19"/>
      <c r="E12" s="19"/>
      <c r="F12" s="19"/>
      <c r="G12" s="19"/>
      <c r="H12" s="19"/>
      <c r="I12" s="19"/>
      <c r="J12" s="19"/>
      <c r="K12" s="19"/>
      <c r="L12" s="19"/>
      <c r="M12" s="19"/>
      <c r="N12" s="19"/>
      <c r="O12" s="19"/>
      <c r="P12" s="19"/>
      <c r="Q12" s="19"/>
      <c r="R12" s="19"/>
      <c r="S12" s="19"/>
      <c r="T12" s="19"/>
    </row>
    <row r="13" spans="1:20" x14ac:dyDescent="0.25">
      <c r="A13" s="19" t="s">
        <v>185</v>
      </c>
      <c r="B13" s="19"/>
      <c r="C13" s="19"/>
      <c r="D13" s="19"/>
      <c r="E13" s="19"/>
      <c r="F13" s="19"/>
      <c r="G13" s="19"/>
      <c r="H13" s="19"/>
      <c r="I13" s="19"/>
      <c r="J13" s="19"/>
      <c r="K13" s="19"/>
      <c r="L13" s="19"/>
      <c r="M13" s="19"/>
      <c r="N13" s="19"/>
      <c r="O13" s="19"/>
      <c r="P13" s="19"/>
      <c r="Q13" s="19"/>
      <c r="R13" s="19"/>
      <c r="S13" s="19"/>
      <c r="T13" s="19"/>
    </row>
    <row r="14" spans="1:20" x14ac:dyDescent="0.25">
      <c r="A14" s="19" t="s">
        <v>186</v>
      </c>
      <c r="B14" s="19"/>
      <c r="C14" s="19"/>
      <c r="D14" s="19"/>
      <c r="E14" s="19"/>
      <c r="F14" s="19"/>
      <c r="G14" s="19"/>
      <c r="H14" s="19"/>
      <c r="I14" s="19"/>
      <c r="J14" s="19"/>
      <c r="K14" s="19"/>
      <c r="L14" s="19"/>
      <c r="M14" s="19"/>
      <c r="N14" s="19"/>
      <c r="O14" s="19"/>
      <c r="P14" s="19"/>
      <c r="Q14" s="19"/>
      <c r="R14" s="19"/>
      <c r="S14" s="19"/>
      <c r="T14" s="19"/>
    </row>
    <row r="15" spans="1:20" s="18" customFormat="1" x14ac:dyDescent="0.25">
      <c r="A15" s="19" t="s">
        <v>187</v>
      </c>
      <c r="B15" s="19"/>
      <c r="C15" s="19"/>
      <c r="D15" s="19"/>
      <c r="E15" s="19"/>
      <c r="F15" s="19"/>
      <c r="G15" s="19"/>
      <c r="H15" s="19"/>
      <c r="I15" s="19"/>
      <c r="J15" s="19"/>
      <c r="K15" s="19"/>
      <c r="L15" s="19"/>
      <c r="M15" s="19"/>
      <c r="N15" s="19"/>
      <c r="O15" s="19"/>
      <c r="P15" s="19"/>
      <c r="Q15" s="19"/>
      <c r="R15" s="19"/>
      <c r="S15" s="19"/>
      <c r="T15" s="19"/>
    </row>
    <row r="16" spans="1:20" s="18" customFormat="1" x14ac:dyDescent="0.25">
      <c r="A16" s="19" t="s">
        <v>188</v>
      </c>
      <c r="B16" s="19"/>
      <c r="C16" s="19"/>
      <c r="D16" s="19"/>
      <c r="E16" s="19"/>
      <c r="F16" s="19"/>
      <c r="G16" s="19"/>
      <c r="H16" s="19"/>
      <c r="I16" s="19"/>
      <c r="J16" s="19"/>
      <c r="K16" s="19"/>
      <c r="L16" s="19"/>
      <c r="M16" s="19"/>
      <c r="N16" s="19"/>
      <c r="O16" s="19"/>
      <c r="P16" s="19"/>
      <c r="Q16" s="19"/>
      <c r="R16" s="19"/>
      <c r="S16" s="19"/>
      <c r="T16" s="19"/>
    </row>
    <row r="17" spans="1:25" ht="6.75" customHeight="1" x14ac:dyDescent="0.25"/>
    <row r="18" spans="1:25" ht="15.75" customHeight="1" x14ac:dyDescent="0.25">
      <c r="A18" s="6"/>
      <c r="B18" s="6"/>
      <c r="C18" s="6"/>
      <c r="D18" s="6"/>
      <c r="E18" s="6"/>
      <c r="F18" s="6"/>
      <c r="G18" s="61" t="s">
        <v>5</v>
      </c>
      <c r="H18" s="62"/>
      <c r="I18" s="62"/>
      <c r="J18" s="62"/>
      <c r="K18" s="62"/>
      <c r="L18" s="62"/>
      <c r="M18" s="62"/>
      <c r="N18" s="62"/>
      <c r="O18" s="62"/>
      <c r="P18" s="62"/>
      <c r="Q18" s="62"/>
      <c r="R18" s="62"/>
      <c r="S18" s="62"/>
      <c r="T18" s="62"/>
      <c r="U18" s="63"/>
      <c r="V18" s="59" t="s">
        <v>113</v>
      </c>
      <c r="W18" s="60"/>
      <c r="X18" s="60"/>
      <c r="Y18" s="60"/>
    </row>
    <row r="19" spans="1:25" s="2" customFormat="1" ht="25.5" customHeight="1" x14ac:dyDescent="0.25">
      <c r="A19" s="23" t="s">
        <v>4</v>
      </c>
      <c r="B19" s="8" t="s">
        <v>3</v>
      </c>
      <c r="C19" s="8" t="s">
        <v>0</v>
      </c>
      <c r="D19" s="8" t="s">
        <v>28</v>
      </c>
      <c r="E19" s="8" t="s">
        <v>30</v>
      </c>
      <c r="F19" s="8" t="s">
        <v>1</v>
      </c>
      <c r="G19" s="7" t="s">
        <v>86</v>
      </c>
      <c r="H19" s="5" t="s">
        <v>87</v>
      </c>
      <c r="I19" s="5" t="s">
        <v>88</v>
      </c>
      <c r="J19" s="5" t="s">
        <v>89</v>
      </c>
      <c r="K19" s="5" t="s">
        <v>90</v>
      </c>
      <c r="L19" s="5" t="s">
        <v>91</v>
      </c>
      <c r="M19" s="5" t="s">
        <v>92</v>
      </c>
      <c r="N19" s="5" t="s">
        <v>93</v>
      </c>
      <c r="O19" s="5" t="s">
        <v>94</v>
      </c>
      <c r="P19" s="5" t="s">
        <v>95</v>
      </c>
      <c r="Q19" s="5" t="s">
        <v>96</v>
      </c>
      <c r="R19" s="5" t="s">
        <v>97</v>
      </c>
      <c r="S19" s="5" t="s">
        <v>98</v>
      </c>
      <c r="T19" s="5" t="s">
        <v>99</v>
      </c>
      <c r="U19" s="24" t="s">
        <v>190</v>
      </c>
      <c r="V19" s="31" t="s">
        <v>109</v>
      </c>
      <c r="W19" s="31" t="s">
        <v>110</v>
      </c>
      <c r="X19" s="31" t="s">
        <v>111</v>
      </c>
      <c r="Y19" s="31" t="s">
        <v>112</v>
      </c>
    </row>
    <row r="20" spans="1:25" s="2" customFormat="1" ht="15.75" x14ac:dyDescent="0.2">
      <c r="A20" s="25" t="s">
        <v>6</v>
      </c>
      <c r="B20" s="25" t="s">
        <v>45</v>
      </c>
      <c r="C20" s="26" t="s">
        <v>46</v>
      </c>
      <c r="D20" s="26" t="s">
        <v>29</v>
      </c>
      <c r="E20" s="26" t="s">
        <v>29</v>
      </c>
      <c r="F20" s="25" t="s">
        <v>47</v>
      </c>
      <c r="G20" s="27"/>
      <c r="H20" s="27" t="s">
        <v>37</v>
      </c>
      <c r="I20" s="27"/>
      <c r="J20" s="27"/>
      <c r="K20" s="27"/>
      <c r="L20" s="27" t="s">
        <v>37</v>
      </c>
      <c r="M20" s="27"/>
      <c r="N20" s="27"/>
      <c r="O20" s="27"/>
      <c r="P20" s="27"/>
      <c r="Q20" s="27"/>
      <c r="R20" s="27"/>
      <c r="S20" s="27"/>
      <c r="T20" s="27"/>
      <c r="U20" s="27"/>
      <c r="V20" s="29" t="str">
        <f>IF(Table1[[#This Row],[1]]="","","X")</f>
        <v/>
      </c>
      <c r="W20" s="29" t="str">
        <f>IF(AND(Table1[[#This Row],[2]]="",Table1[[#This Row],[4]]=""),"","X")</f>
        <v>X</v>
      </c>
      <c r="X20" s="29" t="str">
        <f>IF(AND(Table1[[#This Row],[3]]="",Table1[[#This Row],[5]]="",Table1[[#This Row],[6]]="",Table1[[#This Row],[7]]="",Table1[[#This Row],[8]]="",Table1[[#This Row],[9]]="",Table1[[#This Row],[10]]="",Table1[[#This Row],[11]]="",Table1[[#This Row],[12]]="",Table1[[#This Row],[13]]="",Table1[[#This Row],[15]]=""),"","X")</f>
        <v>X</v>
      </c>
      <c r="Y20" s="29" t="str">
        <f>IF(Table1[[#This Row],[14]]="","","X")</f>
        <v/>
      </c>
    </row>
    <row r="21" spans="1:25" ht="39" x14ac:dyDescent="0.25">
      <c r="A21" s="28" t="s">
        <v>6</v>
      </c>
      <c r="B21" s="25" t="s">
        <v>41</v>
      </c>
      <c r="C21" s="26" t="s">
        <v>40</v>
      </c>
      <c r="D21" s="26" t="s">
        <v>29</v>
      </c>
      <c r="E21" s="26" t="s">
        <v>29</v>
      </c>
      <c r="F21" s="25" t="s">
        <v>2</v>
      </c>
      <c r="G21" s="27" t="s">
        <v>37</v>
      </c>
      <c r="H21" s="27"/>
      <c r="I21" s="27"/>
      <c r="J21" s="27"/>
      <c r="K21" s="27"/>
      <c r="L21" s="27"/>
      <c r="M21" s="27"/>
      <c r="N21" s="27"/>
      <c r="O21" s="27"/>
      <c r="P21" s="27"/>
      <c r="Q21" s="27"/>
      <c r="R21" s="27"/>
      <c r="S21" s="27"/>
      <c r="T21" s="27"/>
      <c r="U21" s="27"/>
      <c r="V21" s="27" t="str">
        <f>IF(Table1[[#This Row],[1]]="","","X")</f>
        <v>X</v>
      </c>
      <c r="W21" s="27" t="str">
        <f>IF(AND(Table1[[#This Row],[2]]="",Table1[[#This Row],[4]]=""),"","X")</f>
        <v/>
      </c>
      <c r="X21" s="29" t="str">
        <f>IF(AND(Table1[[#This Row],[3]]="",Table1[[#This Row],[5]]="",Table1[[#This Row],[6]]="",Table1[[#This Row],[7]]="",Table1[[#This Row],[8]]="",Table1[[#This Row],[9]]="",Table1[[#This Row],[10]]="",Table1[[#This Row],[11]]="",Table1[[#This Row],[12]]="",Table1[[#This Row],[13]]="",Table1[[#This Row],[15]]=""),"","X")</f>
        <v/>
      </c>
      <c r="Y21" s="27" t="str">
        <f>IF(Table1[[#This Row],[14]]="","","X")</f>
        <v/>
      </c>
    </row>
    <row r="22" spans="1:25" ht="39" x14ac:dyDescent="0.25">
      <c r="A22" s="28" t="s">
        <v>8</v>
      </c>
      <c r="B22" s="25" t="s">
        <v>43</v>
      </c>
      <c r="C22" s="26" t="s">
        <v>42</v>
      </c>
      <c r="D22" s="26" t="s">
        <v>44</v>
      </c>
      <c r="E22" s="26" t="s">
        <v>32</v>
      </c>
      <c r="F22" s="25" t="s">
        <v>2</v>
      </c>
      <c r="G22" s="27"/>
      <c r="H22" s="27"/>
      <c r="I22" s="27"/>
      <c r="J22" s="27"/>
      <c r="K22" s="27"/>
      <c r="L22" s="27"/>
      <c r="M22" s="27"/>
      <c r="N22" s="27"/>
      <c r="O22" s="27"/>
      <c r="P22" s="27"/>
      <c r="Q22" s="27"/>
      <c r="R22" s="27"/>
      <c r="S22" s="27"/>
      <c r="T22" s="27"/>
      <c r="U22" s="27"/>
      <c r="V22" s="27" t="str">
        <f>IF(Table1[[#This Row],[1]]="","","X")</f>
        <v/>
      </c>
      <c r="W22" s="27" t="str">
        <f>IF(AND(Table1[[#This Row],[2]]="",Table1[[#This Row],[4]]=""),"","X")</f>
        <v/>
      </c>
      <c r="X22" s="29" t="str">
        <f>IF(AND(Table1[[#This Row],[3]]="",Table1[[#This Row],[5]]="",Table1[[#This Row],[6]]="",Table1[[#This Row],[7]]="",Table1[[#This Row],[8]]="",Table1[[#This Row],[9]]="",Table1[[#This Row],[10]]="",Table1[[#This Row],[11]]="",Table1[[#This Row],[12]]="",Table1[[#This Row],[13]]="",Table1[[#This Row],[15]]=""),"","X")</f>
        <v/>
      </c>
      <c r="Y22" s="27" t="str">
        <f>IF(Table1[[#This Row],[14]]="","","X")</f>
        <v/>
      </c>
    </row>
    <row r="23" spans="1:25" ht="39" x14ac:dyDescent="0.25">
      <c r="A23" s="25" t="s">
        <v>6</v>
      </c>
      <c r="B23" s="25" t="s">
        <v>51</v>
      </c>
      <c r="C23" s="26" t="s">
        <v>53</v>
      </c>
      <c r="D23" s="26" t="s">
        <v>29</v>
      </c>
      <c r="E23" s="26" t="s">
        <v>29</v>
      </c>
      <c r="F23" s="25" t="s">
        <v>2</v>
      </c>
      <c r="G23" s="27"/>
      <c r="H23" s="27"/>
      <c r="I23" s="27"/>
      <c r="J23" s="27"/>
      <c r="K23" s="27"/>
      <c r="L23" s="27"/>
      <c r="M23" s="27"/>
      <c r="N23" s="27"/>
      <c r="O23" s="27"/>
      <c r="P23" s="27"/>
      <c r="Q23" s="27"/>
      <c r="R23" s="27" t="s">
        <v>37</v>
      </c>
      <c r="S23" s="27"/>
      <c r="T23" s="27"/>
      <c r="U23" s="27"/>
      <c r="V23" s="27" t="str">
        <f>IF(Table1[[#This Row],[1]]="","","X")</f>
        <v/>
      </c>
      <c r="W23" s="27" t="str">
        <f>IF(AND(Table1[[#This Row],[2]]="",Table1[[#This Row],[4]]=""),"","X")</f>
        <v/>
      </c>
      <c r="X23" s="29" t="str">
        <f>IF(AND(Table1[[#This Row],[3]]="",Table1[[#This Row],[5]]="",Table1[[#This Row],[6]]="",Table1[[#This Row],[7]]="",Table1[[#This Row],[8]]="",Table1[[#This Row],[9]]="",Table1[[#This Row],[10]]="",Table1[[#This Row],[11]]="",Table1[[#This Row],[12]]="",Table1[[#This Row],[13]]="",Table1[[#This Row],[15]]=""),"","X")</f>
        <v>X</v>
      </c>
      <c r="Y23" s="27" t="str">
        <f>IF(Table1[[#This Row],[14]]="","","X")</f>
        <v/>
      </c>
    </row>
    <row r="24" spans="1:25" ht="26.25" x14ac:dyDescent="0.25">
      <c r="A24" s="25" t="s">
        <v>6</v>
      </c>
      <c r="B24" s="25" t="s">
        <v>52</v>
      </c>
      <c r="C24" s="26" t="s">
        <v>54</v>
      </c>
      <c r="D24" s="26" t="s">
        <v>29</v>
      </c>
      <c r="E24" s="26" t="s">
        <v>29</v>
      </c>
      <c r="F24" s="25" t="s">
        <v>47</v>
      </c>
      <c r="G24" s="27"/>
      <c r="H24" s="27"/>
      <c r="I24" s="27"/>
      <c r="J24" s="27"/>
      <c r="K24" s="27"/>
      <c r="L24" s="27" t="s">
        <v>37</v>
      </c>
      <c r="M24" s="27"/>
      <c r="N24" s="27"/>
      <c r="O24" s="27"/>
      <c r="P24" s="27"/>
      <c r="Q24" s="27"/>
      <c r="R24" s="27"/>
      <c r="S24" s="27"/>
      <c r="T24" s="27" t="s">
        <v>37</v>
      </c>
      <c r="U24" s="27"/>
      <c r="V24" s="27" t="str">
        <f>IF(Table1[[#This Row],[1]]="","","X")</f>
        <v/>
      </c>
      <c r="W24" s="27" t="str">
        <f>IF(AND(Table1[[#This Row],[2]]="",Table1[[#This Row],[4]]=""),"","X")</f>
        <v/>
      </c>
      <c r="X24" s="29" t="str">
        <f>IF(AND(Table1[[#This Row],[3]]="",Table1[[#This Row],[5]]="",Table1[[#This Row],[6]]="",Table1[[#This Row],[7]]="",Table1[[#This Row],[8]]="",Table1[[#This Row],[9]]="",Table1[[#This Row],[10]]="",Table1[[#This Row],[11]]="",Table1[[#This Row],[12]]="",Table1[[#This Row],[13]]="",Table1[[#This Row],[15]]=""),"","X")</f>
        <v>X</v>
      </c>
      <c r="Y24" s="27" t="str">
        <f>IF(Table1[[#This Row],[14]]="","","X")</f>
        <v>X</v>
      </c>
    </row>
    <row r="25" spans="1:25" ht="26.25" x14ac:dyDescent="0.25">
      <c r="A25" s="25" t="s">
        <v>6</v>
      </c>
      <c r="B25" s="25" t="s">
        <v>61</v>
      </c>
      <c r="C25" s="26" t="s">
        <v>63</v>
      </c>
      <c r="D25" s="26" t="s">
        <v>29</v>
      </c>
      <c r="E25" s="26" t="s">
        <v>29</v>
      </c>
      <c r="F25" s="25" t="s">
        <v>47</v>
      </c>
      <c r="G25" s="27"/>
      <c r="H25" s="27"/>
      <c r="I25" s="27"/>
      <c r="J25" s="27"/>
      <c r="K25" s="27"/>
      <c r="L25" s="27"/>
      <c r="M25" s="27"/>
      <c r="N25" s="27"/>
      <c r="O25" s="27"/>
      <c r="P25" s="27"/>
      <c r="Q25" s="27"/>
      <c r="R25" s="27"/>
      <c r="S25" s="27"/>
      <c r="T25" s="27"/>
      <c r="U25" s="27"/>
      <c r="V25" s="27" t="str">
        <f>IF(Table1[[#This Row],[1]]="","","X")</f>
        <v/>
      </c>
      <c r="W25" s="27" t="str">
        <f>IF(AND(Table1[[#This Row],[2]]="",Table1[[#This Row],[4]]=""),"","X")</f>
        <v/>
      </c>
      <c r="X25" s="29" t="str">
        <f>IF(AND(Table1[[#This Row],[3]]="",Table1[[#This Row],[5]]="",Table1[[#This Row],[6]]="",Table1[[#This Row],[7]]="",Table1[[#This Row],[8]]="",Table1[[#This Row],[9]]="",Table1[[#This Row],[10]]="",Table1[[#This Row],[11]]="",Table1[[#This Row],[12]]="",Table1[[#This Row],[13]]="",Table1[[#This Row],[15]]=""),"","X")</f>
        <v/>
      </c>
      <c r="Y25" s="27" t="str">
        <f>IF(Table1[[#This Row],[14]]="","","X")</f>
        <v/>
      </c>
    </row>
    <row r="26" spans="1:25" ht="26.25" x14ac:dyDescent="0.25">
      <c r="A26" s="25" t="s">
        <v>6</v>
      </c>
      <c r="B26" s="25" t="s">
        <v>62</v>
      </c>
      <c r="C26" s="26" t="s">
        <v>64</v>
      </c>
      <c r="D26" s="26" t="s">
        <v>29</v>
      </c>
      <c r="E26" s="26" t="s">
        <v>29</v>
      </c>
      <c r="F26" s="25" t="s">
        <v>47</v>
      </c>
      <c r="G26" s="27"/>
      <c r="H26" s="27"/>
      <c r="I26" s="27"/>
      <c r="J26" s="27"/>
      <c r="K26" s="27"/>
      <c r="L26" s="27"/>
      <c r="M26" s="27"/>
      <c r="N26" s="27"/>
      <c r="O26" s="27"/>
      <c r="P26" s="27"/>
      <c r="Q26" s="27"/>
      <c r="R26" s="27"/>
      <c r="S26" s="27"/>
      <c r="T26" s="27"/>
      <c r="U26" s="27"/>
      <c r="V26" s="27" t="str">
        <f>IF(Table1[[#This Row],[1]]="","","X")</f>
        <v/>
      </c>
      <c r="W26" s="27" t="str">
        <f>IF(AND(Table1[[#This Row],[2]]="",Table1[[#This Row],[4]]=""),"","X")</f>
        <v/>
      </c>
      <c r="X26" s="29" t="str">
        <f>IF(AND(Table1[[#This Row],[3]]="",Table1[[#This Row],[5]]="",Table1[[#This Row],[6]]="",Table1[[#This Row],[7]]="",Table1[[#This Row],[8]]="",Table1[[#This Row],[9]]="",Table1[[#This Row],[10]]="",Table1[[#This Row],[11]]="",Table1[[#This Row],[12]]="",Table1[[#This Row],[13]]="",Table1[[#This Row],[15]]=""),"","X")</f>
        <v/>
      </c>
      <c r="Y26" s="27" t="str">
        <f>IF(Table1[[#This Row],[14]]="","","X")</f>
        <v/>
      </c>
    </row>
    <row r="27" spans="1:25" ht="26.25" x14ac:dyDescent="0.25">
      <c r="A27" s="25" t="s">
        <v>6</v>
      </c>
      <c r="B27" s="25" t="s">
        <v>65</v>
      </c>
      <c r="C27" s="26" t="s">
        <v>67</v>
      </c>
      <c r="D27" s="26" t="s">
        <v>50</v>
      </c>
      <c r="E27" s="26" t="s">
        <v>32</v>
      </c>
      <c r="F27" s="25" t="s">
        <v>47</v>
      </c>
      <c r="G27" s="27"/>
      <c r="H27" s="27"/>
      <c r="I27" s="27"/>
      <c r="J27" s="27" t="s">
        <v>37</v>
      </c>
      <c r="K27" s="27"/>
      <c r="L27" s="27" t="s">
        <v>37</v>
      </c>
      <c r="M27" s="27"/>
      <c r="N27" s="27"/>
      <c r="O27" s="27"/>
      <c r="P27" s="27"/>
      <c r="Q27" s="27"/>
      <c r="R27" s="27"/>
      <c r="S27" s="27"/>
      <c r="T27" s="27" t="s">
        <v>37</v>
      </c>
      <c r="U27" s="27"/>
      <c r="V27" s="27" t="str">
        <f>IF(Table1[[#This Row],[1]]="","","X")</f>
        <v/>
      </c>
      <c r="W27" s="27" t="str">
        <f>IF(AND(Table1[[#This Row],[2]]="",Table1[[#This Row],[4]]=""),"","X")</f>
        <v>X</v>
      </c>
      <c r="X27" s="29" t="str">
        <f>IF(AND(Table1[[#This Row],[3]]="",Table1[[#This Row],[5]]="",Table1[[#This Row],[6]]="",Table1[[#This Row],[7]]="",Table1[[#This Row],[8]]="",Table1[[#This Row],[9]]="",Table1[[#This Row],[10]]="",Table1[[#This Row],[11]]="",Table1[[#This Row],[12]]="",Table1[[#This Row],[13]]="",Table1[[#This Row],[15]]=""),"","X")</f>
        <v>X</v>
      </c>
      <c r="Y27" s="27" t="str">
        <f>IF(Table1[[#This Row],[14]]="","","X")</f>
        <v>X</v>
      </c>
    </row>
    <row r="28" spans="1:25" ht="39" x14ac:dyDescent="0.25">
      <c r="A28" s="25" t="s">
        <v>6</v>
      </c>
      <c r="B28" s="25" t="s">
        <v>66</v>
      </c>
      <c r="C28" s="26" t="s">
        <v>68</v>
      </c>
      <c r="D28" s="26" t="s">
        <v>29</v>
      </c>
      <c r="E28" s="26" t="s">
        <v>29</v>
      </c>
      <c r="F28" s="25" t="s">
        <v>47</v>
      </c>
      <c r="G28" s="27"/>
      <c r="H28" s="27"/>
      <c r="I28" s="27"/>
      <c r="J28" s="27"/>
      <c r="K28" s="27"/>
      <c r="L28" s="27" t="s">
        <v>37</v>
      </c>
      <c r="M28" s="27"/>
      <c r="N28" s="27"/>
      <c r="O28" s="27"/>
      <c r="P28" s="27"/>
      <c r="Q28" s="27"/>
      <c r="R28" s="27"/>
      <c r="S28" s="27"/>
      <c r="T28" s="27"/>
      <c r="U28" s="27" t="s">
        <v>37</v>
      </c>
      <c r="V28" s="27" t="str">
        <f>IF(Table1[[#This Row],[1]]="","","X")</f>
        <v/>
      </c>
      <c r="W28" s="27" t="str">
        <f>IF(AND(Table1[[#This Row],[2]]="",Table1[[#This Row],[4]]=""),"","X")</f>
        <v/>
      </c>
      <c r="X28" s="29" t="str">
        <f>IF(AND(Table1[[#This Row],[3]]="",Table1[[#This Row],[5]]="",Table1[[#This Row],[6]]="",Table1[[#This Row],[7]]="",Table1[[#This Row],[8]]="",Table1[[#This Row],[9]]="",Table1[[#This Row],[10]]="",Table1[[#This Row],[11]]="",Table1[[#This Row],[12]]="",Table1[[#This Row],[13]]="",Table1[[#This Row],[15]]=""),"","X")</f>
        <v>X</v>
      </c>
      <c r="Y28" s="27" t="str">
        <f>IF(Table1[[#This Row],[14]]="","","X")</f>
        <v/>
      </c>
    </row>
    <row r="29" spans="1:25" ht="15.75" x14ac:dyDescent="0.25">
      <c r="A29" s="25" t="s">
        <v>6</v>
      </c>
      <c r="B29" s="25" t="s">
        <v>70</v>
      </c>
      <c r="C29" s="26" t="s">
        <v>74</v>
      </c>
      <c r="D29" s="26" t="s">
        <v>29</v>
      </c>
      <c r="E29" s="26" t="s">
        <v>29</v>
      </c>
      <c r="F29" s="25" t="s">
        <v>47</v>
      </c>
      <c r="G29" s="27"/>
      <c r="H29" s="27"/>
      <c r="I29" s="27"/>
      <c r="J29" s="27"/>
      <c r="K29" s="27"/>
      <c r="L29" s="27"/>
      <c r="M29" s="27"/>
      <c r="N29" s="27"/>
      <c r="O29" s="27"/>
      <c r="P29" s="27"/>
      <c r="Q29" s="27" t="s">
        <v>37</v>
      </c>
      <c r="R29" s="27"/>
      <c r="S29" s="27"/>
      <c r="T29" s="27"/>
      <c r="U29" s="27"/>
      <c r="V29" s="27" t="str">
        <f>IF(Table1[[#This Row],[1]]="","","X")</f>
        <v/>
      </c>
      <c r="W29" s="27" t="str">
        <f>IF(AND(Table1[[#This Row],[2]]="",Table1[[#This Row],[4]]=""),"","X")</f>
        <v/>
      </c>
      <c r="X29" s="29" t="str">
        <f>IF(AND(Table1[[#This Row],[3]]="",Table1[[#This Row],[5]]="",Table1[[#This Row],[6]]="",Table1[[#This Row],[7]]="",Table1[[#This Row],[8]]="",Table1[[#This Row],[9]]="",Table1[[#This Row],[10]]="",Table1[[#This Row],[11]]="",Table1[[#This Row],[12]]="",Table1[[#This Row],[13]]="",Table1[[#This Row],[15]]=""),"","X")</f>
        <v>X</v>
      </c>
      <c r="Y29" s="27" t="str">
        <f>IF(Table1[[#This Row],[14]]="","","X")</f>
        <v/>
      </c>
    </row>
    <row r="30" spans="1:25" ht="26.25" x14ac:dyDescent="0.25">
      <c r="A30" s="25" t="s">
        <v>6</v>
      </c>
      <c r="B30" s="25" t="s">
        <v>71</v>
      </c>
      <c r="C30" s="26" t="s">
        <v>75</v>
      </c>
      <c r="D30" s="26" t="s">
        <v>29</v>
      </c>
      <c r="E30" s="26" t="s">
        <v>29</v>
      </c>
      <c r="F30" s="25" t="s">
        <v>47</v>
      </c>
      <c r="G30" s="27"/>
      <c r="H30" s="27"/>
      <c r="I30" s="27"/>
      <c r="J30" s="27"/>
      <c r="K30" s="27"/>
      <c r="L30" s="27" t="s">
        <v>37</v>
      </c>
      <c r="M30" s="27"/>
      <c r="N30" s="27"/>
      <c r="O30" s="27"/>
      <c r="P30" s="27"/>
      <c r="Q30" s="27"/>
      <c r="R30" s="27"/>
      <c r="S30" s="27"/>
      <c r="T30" s="27"/>
      <c r="U30" s="27"/>
      <c r="V30" s="27" t="str">
        <f>IF(Table1[[#This Row],[1]]="","","X")</f>
        <v/>
      </c>
      <c r="W30" s="27" t="str">
        <f>IF(AND(Table1[[#This Row],[2]]="",Table1[[#This Row],[4]]=""),"","X")</f>
        <v/>
      </c>
      <c r="X30" s="29" t="str">
        <f>IF(AND(Table1[[#This Row],[3]]="",Table1[[#This Row],[5]]="",Table1[[#This Row],[6]]="",Table1[[#This Row],[7]]="",Table1[[#This Row],[8]]="",Table1[[#This Row],[9]]="",Table1[[#This Row],[10]]="",Table1[[#This Row],[11]]="",Table1[[#This Row],[12]]="",Table1[[#This Row],[13]]="",Table1[[#This Row],[15]]=""),"","X")</f>
        <v>X</v>
      </c>
      <c r="Y30" s="27" t="str">
        <f>IF(Table1[[#This Row],[14]]="","","X")</f>
        <v/>
      </c>
    </row>
    <row r="31" spans="1:25" ht="26.25" x14ac:dyDescent="0.25">
      <c r="A31" s="25" t="s">
        <v>6</v>
      </c>
      <c r="B31" s="25" t="s">
        <v>72</v>
      </c>
      <c r="C31" s="26" t="s">
        <v>76</v>
      </c>
      <c r="D31" s="26" t="s">
        <v>29</v>
      </c>
      <c r="E31" s="26" t="s">
        <v>29</v>
      </c>
      <c r="F31" s="25" t="s">
        <v>47</v>
      </c>
      <c r="G31" s="27"/>
      <c r="H31" s="27"/>
      <c r="I31" s="27"/>
      <c r="J31" s="27"/>
      <c r="K31" s="27"/>
      <c r="L31" s="27" t="s">
        <v>37</v>
      </c>
      <c r="M31" s="27"/>
      <c r="N31" s="27"/>
      <c r="O31" s="27"/>
      <c r="P31" s="27"/>
      <c r="Q31" s="27"/>
      <c r="R31" s="27"/>
      <c r="S31" s="27"/>
      <c r="T31" s="27"/>
      <c r="U31" s="27"/>
      <c r="V31" s="27" t="str">
        <f>IF(Table1[[#This Row],[1]]="","","X")</f>
        <v/>
      </c>
      <c r="W31" s="27" t="str">
        <f>IF(AND(Table1[[#This Row],[2]]="",Table1[[#This Row],[4]]=""),"","X")</f>
        <v/>
      </c>
      <c r="X31" s="29" t="str">
        <f>IF(AND(Table1[[#This Row],[3]]="",Table1[[#This Row],[5]]="",Table1[[#This Row],[6]]="",Table1[[#This Row],[7]]="",Table1[[#This Row],[8]]="",Table1[[#This Row],[9]]="",Table1[[#This Row],[10]]="",Table1[[#This Row],[11]]="",Table1[[#This Row],[12]]="",Table1[[#This Row],[13]]="",Table1[[#This Row],[15]]=""),"","X")</f>
        <v>X</v>
      </c>
      <c r="Y31" s="27" t="str">
        <f>IF(Table1[[#This Row],[14]]="","","X")</f>
        <v/>
      </c>
    </row>
    <row r="32" spans="1:25" ht="26.25" x14ac:dyDescent="0.25">
      <c r="A32" s="25" t="s">
        <v>6</v>
      </c>
      <c r="B32" s="25" t="s">
        <v>73</v>
      </c>
      <c r="C32" s="26" t="s">
        <v>77</v>
      </c>
      <c r="D32" s="26" t="s">
        <v>29</v>
      </c>
      <c r="E32" s="26" t="s">
        <v>29</v>
      </c>
      <c r="F32" s="25" t="s">
        <v>47</v>
      </c>
      <c r="G32" s="27"/>
      <c r="H32" s="27"/>
      <c r="I32" s="27"/>
      <c r="J32" s="27"/>
      <c r="K32" s="27"/>
      <c r="L32" s="27" t="s">
        <v>37</v>
      </c>
      <c r="M32" s="27"/>
      <c r="N32" s="27"/>
      <c r="O32" s="27"/>
      <c r="P32" s="27"/>
      <c r="Q32" s="27"/>
      <c r="R32" s="27"/>
      <c r="S32" s="27"/>
      <c r="T32" s="27"/>
      <c r="U32" s="27"/>
      <c r="V32" s="27" t="str">
        <f>IF(Table1[[#This Row],[1]]="","","X")</f>
        <v/>
      </c>
      <c r="W32" s="27" t="str">
        <f>IF(AND(Table1[[#This Row],[2]]="",Table1[[#This Row],[4]]=""),"","X")</f>
        <v/>
      </c>
      <c r="X32" s="29" t="str">
        <f>IF(AND(Table1[[#This Row],[3]]="",Table1[[#This Row],[5]]="",Table1[[#This Row],[6]]="",Table1[[#This Row],[7]]="",Table1[[#This Row],[8]]="",Table1[[#This Row],[9]]="",Table1[[#This Row],[10]]="",Table1[[#This Row],[11]]="",Table1[[#This Row],[12]]="",Table1[[#This Row],[13]]="",Table1[[#This Row],[15]]=""),"","X")</f>
        <v>X</v>
      </c>
      <c r="Y32" s="27" t="str">
        <f>IF(Table1[[#This Row],[14]]="","","X")</f>
        <v/>
      </c>
    </row>
    <row r="33" spans="1:25" ht="26.25" x14ac:dyDescent="0.25">
      <c r="A33" s="25" t="s">
        <v>7</v>
      </c>
      <c r="B33" s="25" t="s">
        <v>78</v>
      </c>
      <c r="C33" s="26" t="s">
        <v>79</v>
      </c>
      <c r="D33" s="26" t="s">
        <v>29</v>
      </c>
      <c r="E33" s="26" t="s">
        <v>29</v>
      </c>
      <c r="F33" s="25" t="s">
        <v>47</v>
      </c>
      <c r="G33" s="27"/>
      <c r="H33" s="27"/>
      <c r="I33" s="27"/>
      <c r="J33" s="27"/>
      <c r="K33" s="27"/>
      <c r="L33" s="27"/>
      <c r="M33" s="27"/>
      <c r="N33" s="27"/>
      <c r="O33" s="27"/>
      <c r="P33" s="27"/>
      <c r="Q33" s="27"/>
      <c r="R33" s="27"/>
      <c r="S33" s="27"/>
      <c r="T33" s="27"/>
      <c r="U33" s="27"/>
      <c r="V33" s="27" t="str">
        <f>IF(Table1[[#This Row],[1]]="","","X")</f>
        <v/>
      </c>
      <c r="W33" s="27" t="str">
        <f>IF(AND(Table1[[#This Row],[2]]="",Table1[[#This Row],[4]]=""),"","X")</f>
        <v/>
      </c>
      <c r="X33" s="29" t="str">
        <f>IF(AND(Table1[[#This Row],[3]]="",Table1[[#This Row],[5]]="",Table1[[#This Row],[6]]="",Table1[[#This Row],[7]]="",Table1[[#This Row],[8]]="",Table1[[#This Row],[9]]="",Table1[[#This Row],[10]]="",Table1[[#This Row],[11]]="",Table1[[#This Row],[12]]="",Table1[[#This Row],[13]]="",Table1[[#This Row],[15]]=""),"","X")</f>
        <v/>
      </c>
      <c r="Y33" s="27" t="str">
        <f>IF(Table1[[#This Row],[14]]="","","X")</f>
        <v/>
      </c>
    </row>
    <row r="34" spans="1:25" ht="39" x14ac:dyDescent="0.25">
      <c r="A34" s="25" t="s">
        <v>48</v>
      </c>
      <c r="B34" s="25" t="s">
        <v>80</v>
      </c>
      <c r="C34" s="26" t="s">
        <v>81</v>
      </c>
      <c r="D34" s="26" t="s">
        <v>29</v>
      </c>
      <c r="E34" s="26" t="s">
        <v>29</v>
      </c>
      <c r="F34" s="25" t="s">
        <v>47</v>
      </c>
      <c r="G34" s="27"/>
      <c r="H34" s="27"/>
      <c r="I34" s="27"/>
      <c r="J34" s="27"/>
      <c r="K34" s="27"/>
      <c r="L34" s="27"/>
      <c r="M34" s="27"/>
      <c r="N34" s="27"/>
      <c r="O34" s="27"/>
      <c r="P34" s="27"/>
      <c r="Q34" s="27"/>
      <c r="R34" s="27"/>
      <c r="S34" s="27"/>
      <c r="T34" s="27"/>
      <c r="U34" s="27"/>
      <c r="V34" s="27" t="str">
        <f>IF(Table1[[#This Row],[1]]="","","X")</f>
        <v/>
      </c>
      <c r="W34" s="27" t="str">
        <f>IF(AND(Table1[[#This Row],[2]]="",Table1[[#This Row],[4]]=""),"","X")</f>
        <v/>
      </c>
      <c r="X34" s="29" t="str">
        <f>IF(AND(Table1[[#This Row],[3]]="",Table1[[#This Row],[5]]="",Table1[[#This Row],[6]]="",Table1[[#This Row],[7]]="",Table1[[#This Row],[8]]="",Table1[[#This Row],[9]]="",Table1[[#This Row],[10]]="",Table1[[#This Row],[11]]="",Table1[[#This Row],[12]]="",Table1[[#This Row],[13]]="",Table1[[#This Row],[15]]=""),"","X")</f>
        <v/>
      </c>
      <c r="Y34" s="27" t="str">
        <f>IF(Table1[[#This Row],[14]]="","","X")</f>
        <v/>
      </c>
    </row>
    <row r="35" spans="1:25" ht="26.25" x14ac:dyDescent="0.25">
      <c r="A35" s="25" t="s">
        <v>9</v>
      </c>
      <c r="B35" s="25" t="s">
        <v>83</v>
      </c>
      <c r="C35" s="26" t="s">
        <v>82</v>
      </c>
      <c r="D35" s="26" t="s">
        <v>49</v>
      </c>
      <c r="E35" s="26" t="s">
        <v>31</v>
      </c>
      <c r="F35" s="25" t="s">
        <v>47</v>
      </c>
      <c r="G35" s="27"/>
      <c r="H35" s="27"/>
      <c r="I35" s="27"/>
      <c r="J35" s="27"/>
      <c r="K35" s="27"/>
      <c r="L35" s="27"/>
      <c r="M35" s="27"/>
      <c r="N35" s="27"/>
      <c r="O35" s="27"/>
      <c r="P35" s="27"/>
      <c r="Q35" s="27"/>
      <c r="R35" s="27"/>
      <c r="S35" s="27"/>
      <c r="T35" s="27" t="s">
        <v>37</v>
      </c>
      <c r="U35" s="27"/>
      <c r="V35" s="27" t="str">
        <f>IF(Table1[[#This Row],[1]]="","","X")</f>
        <v/>
      </c>
      <c r="W35" s="27" t="str">
        <f>IF(AND(Table1[[#This Row],[2]]="",Table1[[#This Row],[4]]=""),"","X")</f>
        <v/>
      </c>
      <c r="X35" s="29" t="str">
        <f>IF(AND(Table1[[#This Row],[3]]="",Table1[[#This Row],[5]]="",Table1[[#This Row],[6]]="",Table1[[#This Row],[7]]="",Table1[[#This Row],[8]]="",Table1[[#This Row],[9]]="",Table1[[#This Row],[10]]="",Table1[[#This Row],[11]]="",Table1[[#This Row],[12]]="",Table1[[#This Row],[13]]="",Table1[[#This Row],[15]]=""),"","X")</f>
        <v/>
      </c>
      <c r="Y35" s="27" t="str">
        <f>IF(Table1[[#This Row],[14]]="","","X")</f>
        <v>X</v>
      </c>
    </row>
    <row r="36" spans="1:25" ht="51.75" x14ac:dyDescent="0.25">
      <c r="A36" s="25" t="s">
        <v>9</v>
      </c>
      <c r="B36" s="25" t="s">
        <v>84</v>
      </c>
      <c r="C36" s="26" t="s">
        <v>85</v>
      </c>
      <c r="D36" s="26" t="s">
        <v>49</v>
      </c>
      <c r="E36" s="26" t="s">
        <v>31</v>
      </c>
      <c r="F36" s="25" t="s">
        <v>47</v>
      </c>
      <c r="G36" s="27"/>
      <c r="H36" s="27" t="s">
        <v>37</v>
      </c>
      <c r="I36" s="27"/>
      <c r="J36" s="27"/>
      <c r="K36" s="27"/>
      <c r="L36" s="27" t="s">
        <v>37</v>
      </c>
      <c r="M36" s="27"/>
      <c r="N36" s="27"/>
      <c r="O36" s="27"/>
      <c r="P36" s="27"/>
      <c r="Q36" s="27"/>
      <c r="R36" s="27"/>
      <c r="S36" s="27"/>
      <c r="T36" s="27"/>
      <c r="U36" s="27"/>
      <c r="V36" s="27" t="str">
        <f>IF(Table1[[#This Row],[1]]="","","X")</f>
        <v/>
      </c>
      <c r="W36" s="27" t="str">
        <f>IF(AND(Table1[[#This Row],[2]]="",Table1[[#This Row],[4]]=""),"","X")</f>
        <v>X</v>
      </c>
      <c r="X36" s="29" t="str">
        <f>IF(AND(Table1[[#This Row],[3]]="",Table1[[#This Row],[5]]="",Table1[[#This Row],[6]]="",Table1[[#This Row],[7]]="",Table1[[#This Row],[8]]="",Table1[[#This Row],[9]]="",Table1[[#This Row],[10]]="",Table1[[#This Row],[11]]="",Table1[[#This Row],[12]]="",Table1[[#This Row],[13]]="",Table1[[#This Row],[15]]=""),"","X")</f>
        <v>X</v>
      </c>
      <c r="Y36" s="27" t="str">
        <f>IF(Table1[[#This Row],[14]]="","","X")</f>
        <v/>
      </c>
    </row>
    <row r="37" spans="1:25" ht="39" x14ac:dyDescent="0.25">
      <c r="A37" s="25" t="s">
        <v>7</v>
      </c>
      <c r="B37" s="25" t="s">
        <v>100</v>
      </c>
      <c r="C37" s="26" t="s">
        <v>101</v>
      </c>
      <c r="D37" s="26" t="s">
        <v>29</v>
      </c>
      <c r="E37" s="26" t="s">
        <v>29</v>
      </c>
      <c r="F37" s="25" t="s">
        <v>47</v>
      </c>
      <c r="G37" s="27"/>
      <c r="H37" s="27"/>
      <c r="I37" s="27"/>
      <c r="J37" s="27"/>
      <c r="K37" s="27"/>
      <c r="L37" s="27" t="s">
        <v>37</v>
      </c>
      <c r="M37" s="27"/>
      <c r="N37" s="27"/>
      <c r="O37" s="27"/>
      <c r="P37" s="27"/>
      <c r="Q37" s="27"/>
      <c r="R37" s="27"/>
      <c r="S37" s="27"/>
      <c r="T37" s="27"/>
      <c r="U37" s="27"/>
      <c r="V37" s="27" t="str">
        <f>IF(Table1[[#This Row],[1]]="","","X")</f>
        <v/>
      </c>
      <c r="W37" s="27" t="str">
        <f>IF(AND(Table1[[#This Row],[2]]="",Table1[[#This Row],[4]]=""),"","X")</f>
        <v/>
      </c>
      <c r="X37" s="29" t="str">
        <f>IF(AND(Table1[[#This Row],[3]]="",Table1[[#This Row],[5]]="",Table1[[#This Row],[6]]="",Table1[[#This Row],[7]]="",Table1[[#This Row],[8]]="",Table1[[#This Row],[9]]="",Table1[[#This Row],[10]]="",Table1[[#This Row],[11]]="",Table1[[#This Row],[12]]="",Table1[[#This Row],[13]]="",Table1[[#This Row],[15]]=""),"","X")</f>
        <v>X</v>
      </c>
      <c r="Y37" s="27" t="str">
        <f>IF(Table1[[#This Row],[14]]="","","X")</f>
        <v/>
      </c>
    </row>
    <row r="38" spans="1:25" ht="26.25" x14ac:dyDescent="0.25">
      <c r="A38" s="25" t="s">
        <v>9</v>
      </c>
      <c r="B38" s="25" t="s">
        <v>119</v>
      </c>
      <c r="C38" s="26" t="s">
        <v>102</v>
      </c>
      <c r="D38" s="26" t="s">
        <v>49</v>
      </c>
      <c r="E38" s="26" t="s">
        <v>31</v>
      </c>
      <c r="F38" s="25" t="s">
        <v>47</v>
      </c>
      <c r="G38" s="27"/>
      <c r="H38" s="27"/>
      <c r="I38" s="27"/>
      <c r="J38" s="27"/>
      <c r="K38" s="27"/>
      <c r="L38" s="27" t="s">
        <v>37</v>
      </c>
      <c r="M38" s="27"/>
      <c r="N38" s="27"/>
      <c r="O38" s="27"/>
      <c r="P38" s="27"/>
      <c r="Q38" s="27"/>
      <c r="R38" s="27"/>
      <c r="S38" s="27" t="s">
        <v>37</v>
      </c>
      <c r="T38" s="27"/>
      <c r="U38" s="27"/>
      <c r="V38" s="27" t="str">
        <f>IF(Table1[[#This Row],[1]]="","","X")</f>
        <v/>
      </c>
      <c r="W38" s="27" t="str">
        <f>IF(AND(Table1[[#This Row],[2]]="",Table1[[#This Row],[4]]=""),"","X")</f>
        <v/>
      </c>
      <c r="X38" s="29" t="str">
        <f>IF(AND(Table1[[#This Row],[3]]="",Table1[[#This Row],[5]]="",Table1[[#This Row],[6]]="",Table1[[#This Row],[7]]="",Table1[[#This Row],[8]]="",Table1[[#This Row],[9]]="",Table1[[#This Row],[10]]="",Table1[[#This Row],[11]]="",Table1[[#This Row],[12]]="",Table1[[#This Row],[13]]="",Table1[[#This Row],[15]]=""),"","X")</f>
        <v>X</v>
      </c>
      <c r="Y38" s="27" t="str">
        <f>IF(Table1[[#This Row],[14]]="","","X")</f>
        <v/>
      </c>
    </row>
    <row r="39" spans="1:25" ht="26.25" x14ac:dyDescent="0.25">
      <c r="A39" s="25" t="s">
        <v>6</v>
      </c>
      <c r="B39" s="25" t="s">
        <v>106</v>
      </c>
      <c r="C39" s="26" t="s">
        <v>103</v>
      </c>
      <c r="D39" s="26" t="s">
        <v>29</v>
      </c>
      <c r="E39" s="26" t="s">
        <v>29</v>
      </c>
      <c r="F39" s="25" t="s">
        <v>2</v>
      </c>
      <c r="G39" s="27"/>
      <c r="H39" s="27" t="s">
        <v>37</v>
      </c>
      <c r="I39" s="27"/>
      <c r="J39" s="27"/>
      <c r="K39" s="27"/>
      <c r="L39" s="27" t="s">
        <v>37</v>
      </c>
      <c r="M39" s="27"/>
      <c r="N39" s="27"/>
      <c r="O39" s="27"/>
      <c r="P39" s="27"/>
      <c r="Q39" s="27"/>
      <c r="R39" s="27"/>
      <c r="S39" s="27"/>
      <c r="T39" s="27"/>
      <c r="U39" s="27"/>
      <c r="V39" s="27" t="str">
        <f>IF(Table1[[#This Row],[1]]="","","X")</f>
        <v/>
      </c>
      <c r="W39" s="27" t="str">
        <f>IF(AND(Table1[[#This Row],[2]]="",Table1[[#This Row],[4]]=""),"","X")</f>
        <v>X</v>
      </c>
      <c r="X39" s="29" t="str">
        <f>IF(AND(Table1[[#This Row],[3]]="",Table1[[#This Row],[5]]="",Table1[[#This Row],[6]]="",Table1[[#This Row],[7]]="",Table1[[#This Row],[8]]="",Table1[[#This Row],[9]]="",Table1[[#This Row],[10]]="",Table1[[#This Row],[11]]="",Table1[[#This Row],[12]]="",Table1[[#This Row],[13]]="",Table1[[#This Row],[15]]=""),"","X")</f>
        <v>X</v>
      </c>
      <c r="Y39" s="27" t="str">
        <f>IF(Table1[[#This Row],[14]]="","","X")</f>
        <v/>
      </c>
    </row>
    <row r="40" spans="1:25" ht="26.25" x14ac:dyDescent="0.25">
      <c r="A40" s="25" t="s">
        <v>6</v>
      </c>
      <c r="B40" s="25" t="s">
        <v>107</v>
      </c>
      <c r="C40" s="26" t="s">
        <v>104</v>
      </c>
      <c r="D40" s="26" t="s">
        <v>57</v>
      </c>
      <c r="E40" s="26" t="s">
        <v>32</v>
      </c>
      <c r="F40" s="25" t="s">
        <v>47</v>
      </c>
      <c r="G40" s="27"/>
      <c r="H40" s="27"/>
      <c r="I40" s="27"/>
      <c r="J40" s="27"/>
      <c r="K40" s="27"/>
      <c r="L40" s="27" t="s">
        <v>37</v>
      </c>
      <c r="M40" s="27"/>
      <c r="N40" s="27"/>
      <c r="O40" s="27"/>
      <c r="P40" s="27"/>
      <c r="Q40" s="27"/>
      <c r="R40" s="27"/>
      <c r="S40" s="27"/>
      <c r="T40" s="27" t="s">
        <v>37</v>
      </c>
      <c r="U40" s="27"/>
      <c r="V40" s="27" t="str">
        <f>IF(Table1[[#This Row],[1]]="","","X")</f>
        <v/>
      </c>
      <c r="W40" s="27" t="str">
        <f>IF(AND(Table1[[#This Row],[2]]="",Table1[[#This Row],[4]]=""),"","X")</f>
        <v/>
      </c>
      <c r="X40" s="29" t="str">
        <f>IF(AND(Table1[[#This Row],[3]]="",Table1[[#This Row],[5]]="",Table1[[#This Row],[6]]="",Table1[[#This Row],[7]]="",Table1[[#This Row],[8]]="",Table1[[#This Row],[9]]="",Table1[[#This Row],[10]]="",Table1[[#This Row],[11]]="",Table1[[#This Row],[12]]="",Table1[[#This Row],[13]]="",Table1[[#This Row],[15]]=""),"","X")</f>
        <v>X</v>
      </c>
      <c r="Y40" s="27" t="str">
        <f>IF(Table1[[#This Row],[14]]="","","X")</f>
        <v>X</v>
      </c>
    </row>
    <row r="41" spans="1:25" ht="26.25" x14ac:dyDescent="0.25">
      <c r="A41" s="25" t="s">
        <v>6</v>
      </c>
      <c r="B41" s="25" t="s">
        <v>108</v>
      </c>
      <c r="C41" s="26" t="s">
        <v>105</v>
      </c>
      <c r="D41" s="26" t="s">
        <v>49</v>
      </c>
      <c r="E41" s="26" t="s">
        <v>31</v>
      </c>
      <c r="F41" s="25" t="s">
        <v>47</v>
      </c>
      <c r="G41" s="27"/>
      <c r="H41" s="27"/>
      <c r="I41" s="27"/>
      <c r="J41" s="27"/>
      <c r="K41" s="27"/>
      <c r="L41" s="27" t="s">
        <v>37</v>
      </c>
      <c r="M41" s="27"/>
      <c r="N41" s="27"/>
      <c r="O41" s="27"/>
      <c r="P41" s="27"/>
      <c r="Q41" s="27"/>
      <c r="R41" s="27"/>
      <c r="S41" s="27" t="s">
        <v>37</v>
      </c>
      <c r="T41" s="27" t="s">
        <v>37</v>
      </c>
      <c r="U41" s="27"/>
      <c r="V41" s="30" t="str">
        <f>IF(Table1[[#This Row],[1]]="","","X")</f>
        <v/>
      </c>
      <c r="W41" s="30" t="str">
        <f>IF(AND(Table1[[#This Row],[2]]="",Table1[[#This Row],[4]]=""),"","X")</f>
        <v/>
      </c>
      <c r="X41" s="29" t="str">
        <f>IF(AND(Table1[[#This Row],[3]]="",Table1[[#This Row],[5]]="",Table1[[#This Row],[6]]="",Table1[[#This Row],[7]]="",Table1[[#This Row],[8]]="",Table1[[#This Row],[9]]="",Table1[[#This Row],[10]]="",Table1[[#This Row],[11]]="",Table1[[#This Row],[12]]="",Table1[[#This Row],[13]]="",Table1[[#This Row],[15]]=""),"","X")</f>
        <v>X</v>
      </c>
      <c r="Y41" s="30" t="str">
        <f>IF(Table1[[#This Row],[14]]="","","X")</f>
        <v>X</v>
      </c>
    </row>
    <row r="42" spans="1:25" ht="64.5" x14ac:dyDescent="0.25">
      <c r="A42" s="25" t="s">
        <v>6</v>
      </c>
      <c r="B42" s="25" t="s">
        <v>115</v>
      </c>
      <c r="C42" s="26" t="s">
        <v>117</v>
      </c>
      <c r="D42" s="26" t="s">
        <v>29</v>
      </c>
      <c r="E42" s="26" t="s">
        <v>29</v>
      </c>
      <c r="F42" s="25" t="s">
        <v>47</v>
      </c>
      <c r="G42" s="27"/>
      <c r="H42" s="27" t="s">
        <v>37</v>
      </c>
      <c r="I42" s="27"/>
      <c r="J42" s="27"/>
      <c r="K42" s="27"/>
      <c r="L42" s="27" t="s">
        <v>37</v>
      </c>
      <c r="M42" s="27"/>
      <c r="N42" s="27"/>
      <c r="O42" s="27"/>
      <c r="P42" s="27"/>
      <c r="Q42" s="27"/>
      <c r="R42" s="27"/>
      <c r="S42" s="27"/>
      <c r="T42" s="27"/>
      <c r="U42" s="27"/>
      <c r="V42" s="50" t="str">
        <f>IF(Table1[[#This Row],[1]]="","","X")</f>
        <v/>
      </c>
      <c r="W42" s="50" t="str">
        <f>IF(AND(Table1[[#This Row],[2]]="",Table1[[#This Row],[4]]=""),"","X")</f>
        <v>X</v>
      </c>
      <c r="X42" s="29" t="str">
        <f>IF(AND(Table1[[#This Row],[3]]="",Table1[[#This Row],[5]]="",Table1[[#This Row],[6]]="",Table1[[#This Row],[7]]="",Table1[[#This Row],[8]]="",Table1[[#This Row],[9]]="",Table1[[#This Row],[10]]="",Table1[[#This Row],[11]]="",Table1[[#This Row],[12]]="",Table1[[#This Row],[13]]="",Table1[[#This Row],[15]]=""),"","X")</f>
        <v>X</v>
      </c>
      <c r="Y42" s="50" t="str">
        <f>IF(Table1[[#This Row],[14]]="","","X")</f>
        <v/>
      </c>
    </row>
    <row r="43" spans="1:25" ht="39" x14ac:dyDescent="0.25">
      <c r="A43" s="25" t="s">
        <v>6</v>
      </c>
      <c r="B43" s="25" t="s">
        <v>116</v>
      </c>
      <c r="C43" s="26" t="s">
        <v>118</v>
      </c>
      <c r="D43" s="26" t="s">
        <v>128</v>
      </c>
      <c r="E43" s="26" t="s">
        <v>32</v>
      </c>
      <c r="F43" s="25" t="s">
        <v>47</v>
      </c>
      <c r="G43" s="27"/>
      <c r="H43" s="27"/>
      <c r="I43" s="27"/>
      <c r="J43" s="27"/>
      <c r="K43" s="27"/>
      <c r="L43" s="27"/>
      <c r="M43" s="27"/>
      <c r="N43" s="27"/>
      <c r="O43" s="27"/>
      <c r="P43" s="27"/>
      <c r="Q43" s="27"/>
      <c r="R43" s="27"/>
      <c r="S43" s="27" t="s">
        <v>37</v>
      </c>
      <c r="T43" s="27"/>
      <c r="U43" s="27" t="s">
        <v>37</v>
      </c>
      <c r="V43" s="50" t="str">
        <f>IF(Table1[[#This Row],[1]]="","","X")</f>
        <v/>
      </c>
      <c r="W43" s="50" t="str">
        <f>IF(AND(Table1[[#This Row],[2]]="",Table1[[#This Row],[4]]=""),"","X")</f>
        <v/>
      </c>
      <c r="X43" s="29" t="str">
        <f>IF(AND(Table1[[#This Row],[3]]="",Table1[[#This Row],[5]]="",Table1[[#This Row],[6]]="",Table1[[#This Row],[7]]="",Table1[[#This Row],[8]]="",Table1[[#This Row],[9]]="",Table1[[#This Row],[10]]="",Table1[[#This Row],[11]]="",Table1[[#This Row],[12]]="",Table1[[#This Row],[13]]="",Table1[[#This Row],[15]]=""),"","X")</f>
        <v>X</v>
      </c>
      <c r="Y43" s="50" t="str">
        <f>IF(Table1[[#This Row],[14]]="","","X")</f>
        <v/>
      </c>
    </row>
    <row r="44" spans="1:25" ht="26.25" x14ac:dyDescent="0.25">
      <c r="A44" s="25" t="s">
        <v>8</v>
      </c>
      <c r="B44" s="25" t="s">
        <v>120</v>
      </c>
      <c r="C44" s="26" t="s">
        <v>121</v>
      </c>
      <c r="D44" s="26" t="s">
        <v>56</v>
      </c>
      <c r="E44" s="26" t="s">
        <v>32</v>
      </c>
      <c r="F44" s="25" t="s">
        <v>47</v>
      </c>
      <c r="G44" s="27"/>
      <c r="H44" s="27"/>
      <c r="I44" s="27"/>
      <c r="J44" s="27"/>
      <c r="K44" s="27"/>
      <c r="L44" s="27"/>
      <c r="M44" s="27"/>
      <c r="N44" s="27"/>
      <c r="O44" s="27"/>
      <c r="P44" s="27"/>
      <c r="Q44" s="27"/>
      <c r="R44" s="27"/>
      <c r="S44" s="27"/>
      <c r="T44" s="27"/>
      <c r="U44" s="27"/>
      <c r="V44" s="50" t="str">
        <f>IF(Table1[[#This Row],[1]]="","","X")</f>
        <v/>
      </c>
      <c r="W44" s="50" t="str">
        <f>IF(AND(Table1[[#This Row],[2]]="",Table1[[#This Row],[4]]=""),"","X")</f>
        <v/>
      </c>
      <c r="X44" s="29" t="str">
        <f>IF(AND(Table1[[#This Row],[3]]="",Table1[[#This Row],[5]]="",Table1[[#This Row],[6]]="",Table1[[#This Row],[7]]="",Table1[[#This Row],[8]]="",Table1[[#This Row],[9]]="",Table1[[#This Row],[10]]="",Table1[[#This Row],[11]]="",Table1[[#This Row],[12]]="",Table1[[#This Row],[13]]="",Table1[[#This Row],[15]]=""),"","X")</f>
        <v/>
      </c>
      <c r="Y44" s="50" t="str">
        <f>IF(Table1[[#This Row],[14]]="","","X")</f>
        <v/>
      </c>
    </row>
    <row r="45" spans="1:25" ht="26.25" x14ac:dyDescent="0.25">
      <c r="A45" s="25" t="s">
        <v>34</v>
      </c>
      <c r="B45" s="25" t="s">
        <v>122</v>
      </c>
      <c r="C45" s="26" t="s">
        <v>124</v>
      </c>
      <c r="D45" s="26" t="s">
        <v>29</v>
      </c>
      <c r="E45" s="26" t="s">
        <v>29</v>
      </c>
      <c r="F45" s="25" t="s">
        <v>47</v>
      </c>
      <c r="G45" s="27"/>
      <c r="H45" s="27"/>
      <c r="I45" s="27"/>
      <c r="J45" s="27"/>
      <c r="K45" s="27"/>
      <c r="L45" s="27"/>
      <c r="M45" s="27"/>
      <c r="N45" s="27"/>
      <c r="O45" s="27"/>
      <c r="P45" s="27"/>
      <c r="Q45" s="27"/>
      <c r="R45" s="27"/>
      <c r="S45" s="27"/>
      <c r="T45" s="27"/>
      <c r="U45" s="27"/>
      <c r="V45" s="50" t="str">
        <f>IF(Table1[[#This Row],[1]]="","","X")</f>
        <v/>
      </c>
      <c r="W45" s="50" t="str">
        <f>IF(AND(Table1[[#This Row],[2]]="",Table1[[#This Row],[4]]=""),"","X")</f>
        <v/>
      </c>
      <c r="X45" s="29" t="str">
        <f>IF(AND(Table1[[#This Row],[3]]="",Table1[[#This Row],[5]]="",Table1[[#This Row],[6]]="",Table1[[#This Row],[7]]="",Table1[[#This Row],[8]]="",Table1[[#This Row],[9]]="",Table1[[#This Row],[10]]="",Table1[[#This Row],[11]]="",Table1[[#This Row],[12]]="",Table1[[#This Row],[13]]="",Table1[[#This Row],[15]]=""),"","X")</f>
        <v/>
      </c>
      <c r="Y45" s="50" t="str">
        <f>IF(Table1[[#This Row],[14]]="","","X")</f>
        <v/>
      </c>
    </row>
    <row r="46" spans="1:25" ht="39" x14ac:dyDescent="0.25">
      <c r="A46" s="25" t="s">
        <v>34</v>
      </c>
      <c r="B46" s="25" t="s">
        <v>123</v>
      </c>
      <c r="C46" s="26" t="s">
        <v>125</v>
      </c>
      <c r="D46" s="26" t="s">
        <v>59</v>
      </c>
      <c r="E46" s="26" t="s">
        <v>31</v>
      </c>
      <c r="F46" s="25" t="s">
        <v>47</v>
      </c>
      <c r="G46" s="27"/>
      <c r="H46" s="27"/>
      <c r="I46" s="27"/>
      <c r="J46" s="27"/>
      <c r="K46" s="27"/>
      <c r="L46" s="27" t="s">
        <v>37</v>
      </c>
      <c r="M46" s="27"/>
      <c r="N46" s="27"/>
      <c r="O46" s="27"/>
      <c r="P46" s="27"/>
      <c r="Q46" s="27"/>
      <c r="R46" s="27"/>
      <c r="S46" s="27"/>
      <c r="T46" s="27"/>
      <c r="U46" s="27"/>
      <c r="V46" s="50" t="str">
        <f>IF(Table1[[#This Row],[1]]="","","X")</f>
        <v/>
      </c>
      <c r="W46" s="50" t="str">
        <f>IF(AND(Table1[[#This Row],[2]]="",Table1[[#This Row],[4]]=""),"","X")</f>
        <v/>
      </c>
      <c r="X46" s="29" t="str">
        <f>IF(AND(Table1[[#This Row],[3]]="",Table1[[#This Row],[5]]="",Table1[[#This Row],[6]]="",Table1[[#This Row],[7]]="",Table1[[#This Row],[8]]="",Table1[[#This Row],[9]]="",Table1[[#This Row],[10]]="",Table1[[#This Row],[11]]="",Table1[[#This Row],[12]]="",Table1[[#This Row],[13]]="",Table1[[#This Row],[15]]=""),"","X")</f>
        <v>X</v>
      </c>
      <c r="Y46" s="50" t="str">
        <f>IF(Table1[[#This Row],[14]]="","","X")</f>
        <v/>
      </c>
    </row>
    <row r="47" spans="1:25" ht="26.25" x14ac:dyDescent="0.25">
      <c r="A47" s="51" t="s">
        <v>6</v>
      </c>
      <c r="B47" s="51" t="s">
        <v>126</v>
      </c>
      <c r="C47" s="52" t="s">
        <v>129</v>
      </c>
      <c r="D47" s="26" t="s">
        <v>29</v>
      </c>
      <c r="E47" s="26" t="s">
        <v>29</v>
      </c>
      <c r="F47" s="25" t="s">
        <v>47</v>
      </c>
      <c r="G47" s="30"/>
      <c r="H47" s="30"/>
      <c r="I47" s="30"/>
      <c r="J47" s="30"/>
      <c r="K47" s="30"/>
      <c r="L47" s="30"/>
      <c r="M47" s="30"/>
      <c r="N47" s="30"/>
      <c r="O47" s="30"/>
      <c r="P47" s="30"/>
      <c r="Q47" s="30"/>
      <c r="R47" s="30"/>
      <c r="S47" s="30"/>
      <c r="T47" s="30" t="s">
        <v>37</v>
      </c>
      <c r="U47" s="30"/>
      <c r="V47" s="50" t="str">
        <f>IF(Table1[[#This Row],[1]]="","","X")</f>
        <v/>
      </c>
      <c r="W47" s="50" t="str">
        <f>IF(AND(Table1[[#This Row],[2]]="",Table1[[#This Row],[4]]=""),"","X")</f>
        <v/>
      </c>
      <c r="X47" s="29" t="str">
        <f>IF(AND(Table1[[#This Row],[3]]="",Table1[[#This Row],[5]]="",Table1[[#This Row],[6]]="",Table1[[#This Row],[7]]="",Table1[[#This Row],[8]]="",Table1[[#This Row],[9]]="",Table1[[#This Row],[10]]="",Table1[[#This Row],[11]]="",Table1[[#This Row],[12]]="",Table1[[#This Row],[13]]="",Table1[[#This Row],[15]]=""),"","X")</f>
        <v/>
      </c>
      <c r="Y47" s="50" t="str">
        <f>IF(Table1[[#This Row],[14]]="","","X")</f>
        <v>X</v>
      </c>
    </row>
    <row r="48" spans="1:25" ht="39" x14ac:dyDescent="0.25">
      <c r="A48" s="51" t="s">
        <v>6</v>
      </c>
      <c r="B48" s="51" t="s">
        <v>127</v>
      </c>
      <c r="C48" s="52" t="s">
        <v>130</v>
      </c>
      <c r="D48" s="26" t="s">
        <v>29</v>
      </c>
      <c r="E48" s="26" t="s">
        <v>29</v>
      </c>
      <c r="F48" s="25" t="s">
        <v>47</v>
      </c>
      <c r="G48" s="30"/>
      <c r="H48" s="30"/>
      <c r="I48" s="30"/>
      <c r="J48" s="30"/>
      <c r="K48" s="30"/>
      <c r="L48" s="30"/>
      <c r="M48" s="30"/>
      <c r="N48" s="30"/>
      <c r="O48" s="30"/>
      <c r="P48" s="30"/>
      <c r="Q48" s="30"/>
      <c r="R48" s="30"/>
      <c r="S48" s="30"/>
      <c r="T48" s="30"/>
      <c r="U48" s="30"/>
      <c r="V48" s="50" t="str">
        <f>IF(Table1[[#This Row],[1]]="","","X")</f>
        <v/>
      </c>
      <c r="W48" s="50" t="str">
        <f>IF(AND(Table1[[#This Row],[2]]="",Table1[[#This Row],[4]]=""),"","X")</f>
        <v/>
      </c>
      <c r="X48" s="29" t="str">
        <f>IF(AND(Table1[[#This Row],[3]]="",Table1[[#This Row],[5]]="",Table1[[#This Row],[6]]="",Table1[[#This Row],[7]]="",Table1[[#This Row],[8]]="",Table1[[#This Row],[9]]="",Table1[[#This Row],[10]]="",Table1[[#This Row],[11]]="",Table1[[#This Row],[12]]="",Table1[[#This Row],[13]]="",Table1[[#This Row],[15]]=""),"","X")</f>
        <v/>
      </c>
      <c r="Y48" s="50" t="str">
        <f>IF(Table1[[#This Row],[14]]="","","X")</f>
        <v/>
      </c>
    </row>
    <row r="49" spans="1:25" ht="26.25" x14ac:dyDescent="0.25">
      <c r="A49" s="51" t="s">
        <v>9</v>
      </c>
      <c r="B49" s="51" t="s">
        <v>131</v>
      </c>
      <c r="C49" s="52" t="s">
        <v>132</v>
      </c>
      <c r="D49" s="26" t="s">
        <v>29</v>
      </c>
      <c r="E49" s="26" t="s">
        <v>29</v>
      </c>
      <c r="F49" s="25" t="s">
        <v>47</v>
      </c>
      <c r="G49" s="30"/>
      <c r="H49" s="30" t="s">
        <v>37</v>
      </c>
      <c r="I49" s="30"/>
      <c r="J49" s="30"/>
      <c r="K49" s="30"/>
      <c r="L49" s="30"/>
      <c r="M49" s="30"/>
      <c r="N49" s="30"/>
      <c r="O49" s="30"/>
      <c r="P49" s="30"/>
      <c r="Q49" s="30"/>
      <c r="R49" s="30"/>
      <c r="S49" s="30"/>
      <c r="T49" s="30"/>
      <c r="U49" s="30"/>
      <c r="V49" s="50" t="str">
        <f>IF(Table1[[#This Row],[1]]="","","X")</f>
        <v/>
      </c>
      <c r="W49" s="50" t="str">
        <f>IF(AND(Table1[[#This Row],[2]]="",Table1[[#This Row],[4]]=""),"","X")</f>
        <v>X</v>
      </c>
      <c r="X49" s="29" t="str">
        <f>IF(AND(Table1[[#This Row],[3]]="",Table1[[#This Row],[5]]="",Table1[[#This Row],[6]]="",Table1[[#This Row],[7]]="",Table1[[#This Row],[8]]="",Table1[[#This Row],[9]]="",Table1[[#This Row],[10]]="",Table1[[#This Row],[11]]="",Table1[[#This Row],[12]]="",Table1[[#This Row],[13]]="",Table1[[#This Row],[15]]=""),"","X")</f>
        <v/>
      </c>
      <c r="Y49" s="50" t="str">
        <f>IF(Table1[[#This Row],[14]]="","","X")</f>
        <v/>
      </c>
    </row>
    <row r="50" spans="1:25" ht="26.25" x14ac:dyDescent="0.25">
      <c r="A50" s="51" t="s">
        <v>8</v>
      </c>
      <c r="B50" s="51" t="s">
        <v>133</v>
      </c>
      <c r="C50" s="52" t="s">
        <v>134</v>
      </c>
      <c r="D50" s="52" t="s">
        <v>55</v>
      </c>
      <c r="E50" s="52" t="s">
        <v>31</v>
      </c>
      <c r="F50" s="25" t="s">
        <v>47</v>
      </c>
      <c r="G50" s="30"/>
      <c r="H50" s="30"/>
      <c r="I50" s="30"/>
      <c r="J50" s="30"/>
      <c r="K50" s="30"/>
      <c r="L50" s="30"/>
      <c r="M50" s="30"/>
      <c r="N50" s="30"/>
      <c r="O50" s="30"/>
      <c r="P50" s="30"/>
      <c r="Q50" s="30"/>
      <c r="R50" s="30"/>
      <c r="S50" s="30"/>
      <c r="T50" s="30"/>
      <c r="U50" s="30"/>
      <c r="V50" s="50" t="str">
        <f>IF(Table1[[#This Row],[1]]="","","X")</f>
        <v/>
      </c>
      <c r="W50" s="50" t="str">
        <f>IF(AND(Table1[[#This Row],[2]]="",Table1[[#This Row],[4]]=""),"","X")</f>
        <v/>
      </c>
      <c r="X50" s="29" t="str">
        <f>IF(AND(Table1[[#This Row],[3]]="",Table1[[#This Row],[5]]="",Table1[[#This Row],[6]]="",Table1[[#This Row],[7]]="",Table1[[#This Row],[8]]="",Table1[[#This Row],[9]]="",Table1[[#This Row],[10]]="",Table1[[#This Row],[11]]="",Table1[[#This Row],[12]]="",Table1[[#This Row],[13]]="",Table1[[#This Row],[15]]=""),"","X")</f>
        <v/>
      </c>
      <c r="Y50" s="50" t="str">
        <f>IF(Table1[[#This Row],[14]]="","","X")</f>
        <v/>
      </c>
    </row>
    <row r="51" spans="1:25" ht="26.25" x14ac:dyDescent="0.25">
      <c r="A51" s="51" t="s">
        <v>6</v>
      </c>
      <c r="B51" s="51" t="s">
        <v>135</v>
      </c>
      <c r="C51" s="52" t="s">
        <v>140</v>
      </c>
      <c r="D51" s="26" t="s">
        <v>29</v>
      </c>
      <c r="E51" s="26" t="s">
        <v>29</v>
      </c>
      <c r="F51" s="25" t="s">
        <v>2</v>
      </c>
      <c r="G51" s="30"/>
      <c r="H51" s="30"/>
      <c r="I51" s="30"/>
      <c r="J51" s="30"/>
      <c r="K51" s="30"/>
      <c r="L51" s="30" t="s">
        <v>37</v>
      </c>
      <c r="M51" s="30"/>
      <c r="N51" s="30"/>
      <c r="O51" s="30"/>
      <c r="P51" s="30"/>
      <c r="Q51" s="30"/>
      <c r="R51" s="30" t="s">
        <v>37</v>
      </c>
      <c r="S51" s="30"/>
      <c r="T51" s="30"/>
      <c r="U51" s="30"/>
      <c r="V51" s="50" t="str">
        <f>IF(Table1[[#This Row],[1]]="","","X")</f>
        <v/>
      </c>
      <c r="W51" s="50" t="str">
        <f>IF(AND(Table1[[#This Row],[2]]="",Table1[[#This Row],[4]]=""),"","X")</f>
        <v/>
      </c>
      <c r="X51" s="29" t="str">
        <f>IF(AND(Table1[[#This Row],[3]]="",Table1[[#This Row],[5]]="",Table1[[#This Row],[6]]="",Table1[[#This Row],[7]]="",Table1[[#This Row],[8]]="",Table1[[#This Row],[9]]="",Table1[[#This Row],[10]]="",Table1[[#This Row],[11]]="",Table1[[#This Row],[12]]="",Table1[[#This Row],[13]]="",Table1[[#This Row],[15]]=""),"","X")</f>
        <v>X</v>
      </c>
      <c r="Y51" s="50" t="str">
        <f>IF(Table1[[#This Row],[14]]="","","X")</f>
        <v/>
      </c>
    </row>
    <row r="52" spans="1:25" ht="51.75" x14ac:dyDescent="0.25">
      <c r="A52" s="51" t="s">
        <v>6</v>
      </c>
      <c r="B52" s="51" t="s">
        <v>136</v>
      </c>
      <c r="C52" s="52" t="s">
        <v>139</v>
      </c>
      <c r="D52" s="52" t="s">
        <v>57</v>
      </c>
      <c r="E52" s="52" t="s">
        <v>32</v>
      </c>
      <c r="F52" s="25" t="s">
        <v>2</v>
      </c>
      <c r="G52" s="30"/>
      <c r="H52" s="30"/>
      <c r="I52" s="30"/>
      <c r="J52" s="30"/>
      <c r="K52" s="30"/>
      <c r="L52" s="30" t="s">
        <v>37</v>
      </c>
      <c r="M52" s="30"/>
      <c r="N52" s="30"/>
      <c r="O52" s="30"/>
      <c r="P52" s="30"/>
      <c r="Q52" s="30"/>
      <c r="R52" s="30" t="s">
        <v>37</v>
      </c>
      <c r="S52" s="30"/>
      <c r="T52" s="30"/>
      <c r="U52" s="30"/>
      <c r="V52" s="50" t="str">
        <f>IF(Table1[[#This Row],[1]]="","","X")</f>
        <v/>
      </c>
      <c r="W52" s="50" t="str">
        <f>IF(AND(Table1[[#This Row],[2]]="",Table1[[#This Row],[4]]=""),"","X")</f>
        <v/>
      </c>
      <c r="X52" s="29" t="str">
        <f>IF(AND(Table1[[#This Row],[3]]="",Table1[[#This Row],[5]]="",Table1[[#This Row],[6]]="",Table1[[#This Row],[7]]="",Table1[[#This Row],[8]]="",Table1[[#This Row],[9]]="",Table1[[#This Row],[10]]="",Table1[[#This Row],[11]]="",Table1[[#This Row],[12]]="",Table1[[#This Row],[13]]="",Table1[[#This Row],[15]]=""),"","X")</f>
        <v>X</v>
      </c>
      <c r="Y52" s="50" t="str">
        <f>IF(Table1[[#This Row],[14]]="","","X")</f>
        <v/>
      </c>
    </row>
    <row r="53" spans="1:25" ht="26.25" x14ac:dyDescent="0.25">
      <c r="A53" s="51" t="s">
        <v>6</v>
      </c>
      <c r="B53" s="51" t="s">
        <v>137</v>
      </c>
      <c r="C53" s="52" t="s">
        <v>138</v>
      </c>
      <c r="D53" s="52" t="s">
        <v>50</v>
      </c>
      <c r="E53" s="52" t="s">
        <v>32</v>
      </c>
      <c r="F53" s="25" t="s">
        <v>2</v>
      </c>
      <c r="G53" s="30"/>
      <c r="H53" s="30"/>
      <c r="I53" s="30"/>
      <c r="J53" s="30"/>
      <c r="K53" s="30"/>
      <c r="L53" s="30" t="s">
        <v>37</v>
      </c>
      <c r="M53" s="30"/>
      <c r="N53" s="30"/>
      <c r="O53" s="30"/>
      <c r="P53" s="30"/>
      <c r="Q53" s="30"/>
      <c r="R53" s="30"/>
      <c r="S53" s="30"/>
      <c r="T53" s="30"/>
      <c r="U53" s="30"/>
      <c r="V53" s="50" t="str">
        <f>IF(Table1[[#This Row],[1]]="","","X")</f>
        <v/>
      </c>
      <c r="W53" s="50" t="str">
        <f>IF(AND(Table1[[#This Row],[2]]="",Table1[[#This Row],[4]]=""),"","X")</f>
        <v/>
      </c>
      <c r="X53" s="29" t="str">
        <f>IF(AND(Table1[[#This Row],[3]]="",Table1[[#This Row],[5]]="",Table1[[#This Row],[6]]="",Table1[[#This Row],[7]]="",Table1[[#This Row],[8]]="",Table1[[#This Row],[9]]="",Table1[[#This Row],[10]]="",Table1[[#This Row],[11]]="",Table1[[#This Row],[12]]="",Table1[[#This Row],[13]]="",Table1[[#This Row],[15]]=""),"","X")</f>
        <v>X</v>
      </c>
      <c r="Y53" s="50" t="str">
        <f>IF(Table1[[#This Row],[14]]="","","X")</f>
        <v/>
      </c>
    </row>
    <row r="54" spans="1:25" ht="26.25" x14ac:dyDescent="0.25">
      <c r="A54" s="51" t="s">
        <v>7</v>
      </c>
      <c r="B54" s="51" t="s">
        <v>141</v>
      </c>
      <c r="C54" s="52" t="s">
        <v>142</v>
      </c>
      <c r="D54" s="26" t="s">
        <v>29</v>
      </c>
      <c r="E54" s="26" t="s">
        <v>29</v>
      </c>
      <c r="F54" s="25" t="s">
        <v>47</v>
      </c>
      <c r="G54" s="30"/>
      <c r="H54" s="30"/>
      <c r="I54" s="30"/>
      <c r="J54" s="30"/>
      <c r="K54" s="30"/>
      <c r="L54" s="30"/>
      <c r="M54" s="30"/>
      <c r="N54" s="30"/>
      <c r="O54" s="30"/>
      <c r="P54" s="30"/>
      <c r="Q54" s="30"/>
      <c r="R54" s="30"/>
      <c r="S54" s="30"/>
      <c r="T54" s="30"/>
      <c r="U54" s="30"/>
      <c r="V54" s="50" t="str">
        <f>IF(Table1[[#This Row],[1]]="","","X")</f>
        <v/>
      </c>
      <c r="W54" s="50" t="str">
        <f>IF(AND(Table1[[#This Row],[2]]="",Table1[[#This Row],[4]]=""),"","X")</f>
        <v/>
      </c>
      <c r="X54" s="29" t="str">
        <f>IF(AND(Table1[[#This Row],[3]]="",Table1[[#This Row],[5]]="",Table1[[#This Row],[6]]="",Table1[[#This Row],[7]]="",Table1[[#This Row],[8]]="",Table1[[#This Row],[9]]="",Table1[[#This Row],[10]]="",Table1[[#This Row],[11]]="",Table1[[#This Row],[12]]="",Table1[[#This Row],[13]]="",Table1[[#This Row],[15]]=""),"","X")</f>
        <v/>
      </c>
      <c r="Y54" s="50" t="str">
        <f>IF(Table1[[#This Row],[14]]="","","X")</f>
        <v/>
      </c>
    </row>
    <row r="55" spans="1:25" ht="26.25" x14ac:dyDescent="0.25">
      <c r="A55" s="51" t="s">
        <v>34</v>
      </c>
      <c r="B55" s="51" t="s">
        <v>143</v>
      </c>
      <c r="C55" s="52" t="s">
        <v>144</v>
      </c>
      <c r="D55" s="26" t="s">
        <v>29</v>
      </c>
      <c r="E55" s="26" t="s">
        <v>29</v>
      </c>
      <c r="F55" s="25" t="s">
        <v>47</v>
      </c>
      <c r="G55" s="30"/>
      <c r="H55" s="30"/>
      <c r="I55" s="30"/>
      <c r="J55" s="30"/>
      <c r="K55" s="30"/>
      <c r="L55" s="30"/>
      <c r="M55" s="30"/>
      <c r="N55" s="30"/>
      <c r="O55" s="30"/>
      <c r="P55" s="30"/>
      <c r="Q55" s="30"/>
      <c r="R55" s="30"/>
      <c r="S55" s="30"/>
      <c r="T55" s="30"/>
      <c r="U55" s="30"/>
      <c r="V55" s="50" t="str">
        <f>IF(Table1[[#This Row],[1]]="","","X")</f>
        <v/>
      </c>
      <c r="W55" s="50" t="str">
        <f>IF(AND(Table1[[#This Row],[2]]="",Table1[[#This Row],[4]]=""),"","X")</f>
        <v/>
      </c>
      <c r="X55" s="29" t="str">
        <f>IF(AND(Table1[[#This Row],[3]]="",Table1[[#This Row],[5]]="",Table1[[#This Row],[6]]="",Table1[[#This Row],[7]]="",Table1[[#This Row],[8]]="",Table1[[#This Row],[9]]="",Table1[[#This Row],[10]]="",Table1[[#This Row],[11]]="",Table1[[#This Row],[12]]="",Table1[[#This Row],[13]]="",Table1[[#This Row],[15]]=""),"","X")</f>
        <v/>
      </c>
      <c r="Y55" s="50" t="str">
        <f>IF(Table1[[#This Row],[14]]="","","X")</f>
        <v/>
      </c>
    </row>
    <row r="56" spans="1:25" ht="26.25" x14ac:dyDescent="0.25">
      <c r="A56" s="51" t="s">
        <v>9</v>
      </c>
      <c r="B56" s="51" t="s">
        <v>145</v>
      </c>
      <c r="C56" s="52" t="s">
        <v>146</v>
      </c>
      <c r="D56" s="26" t="s">
        <v>29</v>
      </c>
      <c r="E56" s="26" t="s">
        <v>29</v>
      </c>
      <c r="F56" s="25" t="s">
        <v>47</v>
      </c>
      <c r="G56" s="30"/>
      <c r="H56" s="27" t="s">
        <v>37</v>
      </c>
      <c r="I56" s="27"/>
      <c r="J56" s="27"/>
      <c r="K56" s="27"/>
      <c r="L56" s="27" t="s">
        <v>37</v>
      </c>
      <c r="M56" s="30"/>
      <c r="N56" s="30"/>
      <c r="O56" s="30"/>
      <c r="P56" s="30"/>
      <c r="Q56" s="30"/>
      <c r="R56" s="30"/>
      <c r="S56" s="30"/>
      <c r="T56" s="30"/>
      <c r="U56" s="30"/>
      <c r="V56" s="50" t="str">
        <f>IF(Table1[[#This Row],[1]]="","","X")</f>
        <v/>
      </c>
      <c r="W56" s="50" t="str">
        <f>IF(AND(Table1[[#This Row],[2]]="",Table1[[#This Row],[4]]=""),"","X")</f>
        <v>X</v>
      </c>
      <c r="X56" s="29" t="str">
        <f>IF(AND(Table1[[#This Row],[3]]="",Table1[[#This Row],[5]]="",Table1[[#This Row],[6]]="",Table1[[#This Row],[7]]="",Table1[[#This Row],[8]]="",Table1[[#This Row],[9]]="",Table1[[#This Row],[10]]="",Table1[[#This Row],[11]]="",Table1[[#This Row],[12]]="",Table1[[#This Row],[13]]="",Table1[[#This Row],[15]]=""),"","X")</f>
        <v>X</v>
      </c>
      <c r="Y56" s="50" t="str">
        <f>IF(Table1[[#This Row],[14]]="","","X")</f>
        <v/>
      </c>
    </row>
    <row r="57" spans="1:25" ht="26.25" x14ac:dyDescent="0.25">
      <c r="A57" s="51" t="s">
        <v>8</v>
      </c>
      <c r="B57" s="51" t="s">
        <v>147</v>
      </c>
      <c r="C57" s="52" t="s">
        <v>148</v>
      </c>
      <c r="D57" s="52" t="s">
        <v>29</v>
      </c>
      <c r="E57" s="52" t="s">
        <v>29</v>
      </c>
      <c r="F57" s="51" t="s">
        <v>47</v>
      </c>
      <c r="G57" s="30"/>
      <c r="H57" s="30"/>
      <c r="I57" s="30"/>
      <c r="J57" s="30"/>
      <c r="K57" s="30"/>
      <c r="L57" s="30"/>
      <c r="M57" s="30"/>
      <c r="N57" s="30"/>
      <c r="O57" s="30"/>
      <c r="P57" s="30"/>
      <c r="Q57" s="30"/>
      <c r="R57" s="30"/>
      <c r="S57" s="30"/>
      <c r="T57" s="30"/>
      <c r="U57" s="30"/>
      <c r="V57" s="50" t="str">
        <f>IF(Table1[[#This Row],[1]]="","","X")</f>
        <v/>
      </c>
      <c r="W57" s="50" t="str">
        <f>IF(AND(Table1[[#This Row],[2]]="",Table1[[#This Row],[4]]=""),"","X")</f>
        <v/>
      </c>
      <c r="X57" s="29" t="str">
        <f>IF(AND(Table1[[#This Row],[3]]="",Table1[[#This Row],[5]]="",Table1[[#This Row],[6]]="",Table1[[#This Row],[7]]="",Table1[[#This Row],[8]]="",Table1[[#This Row],[9]]="",Table1[[#This Row],[10]]="",Table1[[#This Row],[11]]="",Table1[[#This Row],[12]]="",Table1[[#This Row],[13]]="",Table1[[#This Row],[15]]=""),"","X")</f>
        <v/>
      </c>
      <c r="Y57" s="50" t="str">
        <f>IF(Table1[[#This Row],[14]]="","","X")</f>
        <v/>
      </c>
    </row>
    <row r="58" spans="1:25" ht="39" x14ac:dyDescent="0.25">
      <c r="A58" s="51" t="s">
        <v>58</v>
      </c>
      <c r="B58" s="51" t="s">
        <v>149</v>
      </c>
      <c r="C58" s="52" t="s">
        <v>150</v>
      </c>
      <c r="D58" s="26" t="s">
        <v>29</v>
      </c>
      <c r="E58" s="26" t="s">
        <v>29</v>
      </c>
      <c r="F58" s="51" t="s">
        <v>47</v>
      </c>
      <c r="G58" s="30"/>
      <c r="H58" s="30"/>
      <c r="I58" s="30"/>
      <c r="J58" s="30"/>
      <c r="K58" s="30"/>
      <c r="L58" s="30"/>
      <c r="M58" s="30"/>
      <c r="N58" s="30"/>
      <c r="O58" s="30"/>
      <c r="P58" s="30"/>
      <c r="Q58" s="30"/>
      <c r="R58" s="30"/>
      <c r="S58" s="30"/>
      <c r="T58" s="30"/>
      <c r="U58" s="30"/>
      <c r="V58" s="50" t="str">
        <f>IF(Table1[[#This Row],[1]]="","","X")</f>
        <v/>
      </c>
      <c r="W58" s="50" t="str">
        <f>IF(AND(Table1[[#This Row],[2]]="",Table1[[#This Row],[4]]=""),"","X")</f>
        <v/>
      </c>
      <c r="X58" s="29" t="str">
        <f>IF(AND(Table1[[#This Row],[3]]="",Table1[[#This Row],[5]]="",Table1[[#This Row],[6]]="",Table1[[#This Row],[7]]="",Table1[[#This Row],[8]]="",Table1[[#This Row],[9]]="",Table1[[#This Row],[10]]="",Table1[[#This Row],[11]]="",Table1[[#This Row],[12]]="",Table1[[#This Row],[13]]="",Table1[[#This Row],[15]]=""),"","X")</f>
        <v/>
      </c>
      <c r="Y58" s="50" t="str">
        <f>IF(Table1[[#This Row],[14]]="","","X")</f>
        <v/>
      </c>
    </row>
    <row r="59" spans="1:25" ht="39" x14ac:dyDescent="0.25">
      <c r="A59" s="51" t="s">
        <v>48</v>
      </c>
      <c r="B59" s="51" t="s">
        <v>151</v>
      </c>
      <c r="C59" s="52" t="s">
        <v>152</v>
      </c>
      <c r="D59" s="26" t="s">
        <v>29</v>
      </c>
      <c r="E59" s="26" t="s">
        <v>29</v>
      </c>
      <c r="F59" s="51" t="s">
        <v>47</v>
      </c>
      <c r="G59" s="30"/>
      <c r="H59" s="30"/>
      <c r="I59" s="30"/>
      <c r="J59" s="30"/>
      <c r="K59" s="30"/>
      <c r="L59" s="30"/>
      <c r="M59" s="30"/>
      <c r="N59" s="30"/>
      <c r="O59" s="30"/>
      <c r="P59" s="30"/>
      <c r="Q59" s="30"/>
      <c r="R59" s="30"/>
      <c r="S59" s="30"/>
      <c r="T59" s="30"/>
      <c r="U59" s="30"/>
      <c r="V59" s="50" t="str">
        <f>IF(Table1[[#This Row],[1]]="","","X")</f>
        <v/>
      </c>
      <c r="W59" s="50" t="str">
        <f>IF(AND(Table1[[#This Row],[2]]="",Table1[[#This Row],[4]]=""),"","X")</f>
        <v/>
      </c>
      <c r="X59" s="29" t="str">
        <f>IF(AND(Table1[[#This Row],[3]]="",Table1[[#This Row],[5]]="",Table1[[#This Row],[6]]="",Table1[[#This Row],[7]]="",Table1[[#This Row],[8]]="",Table1[[#This Row],[9]]="",Table1[[#This Row],[10]]="",Table1[[#This Row],[11]]="",Table1[[#This Row],[12]]="",Table1[[#This Row],[13]]="",Table1[[#This Row],[15]]=""),"","X")</f>
        <v/>
      </c>
      <c r="Y59" s="50" t="str">
        <f>IF(Table1[[#This Row],[14]]="","","X")</f>
        <v/>
      </c>
    </row>
    <row r="60" spans="1:25" ht="39" x14ac:dyDescent="0.25">
      <c r="A60" s="51" t="s">
        <v>6</v>
      </c>
      <c r="B60" s="51" t="s">
        <v>153</v>
      </c>
      <c r="C60" s="52" t="s">
        <v>154</v>
      </c>
      <c r="D60" s="52" t="s">
        <v>156</v>
      </c>
      <c r="E60" s="52" t="s">
        <v>32</v>
      </c>
      <c r="F60" s="51" t="s">
        <v>47</v>
      </c>
      <c r="G60" s="30"/>
      <c r="H60" s="30"/>
      <c r="I60" s="30"/>
      <c r="J60" s="30"/>
      <c r="K60" s="30"/>
      <c r="L60" s="30" t="s">
        <v>37</v>
      </c>
      <c r="M60" s="30"/>
      <c r="N60" s="30"/>
      <c r="O60" s="30"/>
      <c r="P60" s="30"/>
      <c r="Q60" s="30"/>
      <c r="R60" s="30"/>
      <c r="S60" s="30"/>
      <c r="T60" s="30"/>
      <c r="U60" s="30"/>
      <c r="V60" s="50" t="str">
        <f>IF(Table1[[#This Row],[1]]="","","X")</f>
        <v/>
      </c>
      <c r="W60" s="50" t="str">
        <f>IF(AND(Table1[[#This Row],[2]]="",Table1[[#This Row],[4]]=""),"","X")</f>
        <v/>
      </c>
      <c r="X60" s="29" t="str">
        <f>IF(AND(Table1[[#This Row],[3]]="",Table1[[#This Row],[5]]="",Table1[[#This Row],[6]]="",Table1[[#This Row],[7]]="",Table1[[#This Row],[8]]="",Table1[[#This Row],[9]]="",Table1[[#This Row],[10]]="",Table1[[#This Row],[11]]="",Table1[[#This Row],[12]]="",Table1[[#This Row],[13]]="",Table1[[#This Row],[15]]=""),"","X")</f>
        <v>X</v>
      </c>
      <c r="Y60" s="50" t="str">
        <f>IF(Table1[[#This Row],[14]]="","","X")</f>
        <v/>
      </c>
    </row>
    <row r="61" spans="1:25" ht="15.75" x14ac:dyDescent="0.25">
      <c r="A61" s="51" t="s">
        <v>6</v>
      </c>
      <c r="B61" s="51" t="s">
        <v>157</v>
      </c>
      <c r="C61" s="52" t="s">
        <v>155</v>
      </c>
      <c r="D61" s="52" t="s">
        <v>29</v>
      </c>
      <c r="E61" s="52" t="s">
        <v>29</v>
      </c>
      <c r="F61" s="51" t="s">
        <v>2</v>
      </c>
      <c r="G61" s="30"/>
      <c r="H61" s="30"/>
      <c r="I61" s="30"/>
      <c r="J61" s="30"/>
      <c r="K61" s="30"/>
      <c r="L61" s="30"/>
      <c r="M61" s="30"/>
      <c r="N61" s="30"/>
      <c r="O61" s="30"/>
      <c r="P61" s="30"/>
      <c r="Q61" s="30"/>
      <c r="R61" s="30"/>
      <c r="S61" s="30"/>
      <c r="T61" s="30"/>
      <c r="U61" s="30"/>
      <c r="V61" s="50" t="str">
        <f>IF(Table1[[#This Row],[1]]="","","X")</f>
        <v/>
      </c>
      <c r="W61" s="50" t="str">
        <f>IF(AND(Table1[[#This Row],[2]]="",Table1[[#This Row],[4]]=""),"","X")</f>
        <v/>
      </c>
      <c r="X61" s="29" t="str">
        <f>IF(AND(Table1[[#This Row],[3]]="",Table1[[#This Row],[5]]="",Table1[[#This Row],[6]]="",Table1[[#This Row],[7]]="",Table1[[#This Row],[8]]="",Table1[[#This Row],[9]]="",Table1[[#This Row],[10]]="",Table1[[#This Row],[11]]="",Table1[[#This Row],[12]]="",Table1[[#This Row],[13]]="",Table1[[#This Row],[15]]=""),"","X")</f>
        <v/>
      </c>
      <c r="Y61" s="50" t="str">
        <f>IF(Table1[[#This Row],[14]]="","","X")</f>
        <v/>
      </c>
    </row>
    <row r="62" spans="1:25" ht="51.75" x14ac:dyDescent="0.25">
      <c r="A62" s="51" t="s">
        <v>9</v>
      </c>
      <c r="B62" s="51" t="s">
        <v>158</v>
      </c>
      <c r="C62" s="52" t="s">
        <v>159</v>
      </c>
      <c r="D62" s="52" t="s">
        <v>29</v>
      </c>
      <c r="E62" s="52" t="s">
        <v>29</v>
      </c>
      <c r="F62" s="51" t="s">
        <v>47</v>
      </c>
      <c r="G62" s="30"/>
      <c r="H62" s="30" t="s">
        <v>37</v>
      </c>
      <c r="I62" s="30"/>
      <c r="J62" s="30"/>
      <c r="K62" s="30"/>
      <c r="L62" s="30"/>
      <c r="M62" s="30"/>
      <c r="N62" s="30"/>
      <c r="O62" s="30"/>
      <c r="P62" s="30"/>
      <c r="Q62" s="30"/>
      <c r="R62" s="30"/>
      <c r="S62" s="30"/>
      <c r="T62" s="30"/>
      <c r="U62" s="30"/>
      <c r="V62" s="50" t="str">
        <f>IF(Table1[[#This Row],[1]]="","","X")</f>
        <v/>
      </c>
      <c r="W62" s="50" t="str">
        <f>IF(AND(Table1[[#This Row],[2]]="",Table1[[#This Row],[4]]=""),"","X")</f>
        <v>X</v>
      </c>
      <c r="X62" s="29" t="str">
        <f>IF(AND(Table1[[#This Row],[3]]="",Table1[[#This Row],[5]]="",Table1[[#This Row],[6]]="",Table1[[#This Row],[7]]="",Table1[[#This Row],[8]]="",Table1[[#This Row],[9]]="",Table1[[#This Row],[10]]="",Table1[[#This Row],[11]]="",Table1[[#This Row],[12]]="",Table1[[#This Row],[13]]="",Table1[[#This Row],[15]]=""),"","X")</f>
        <v/>
      </c>
      <c r="Y62" s="50" t="str">
        <f>IF(Table1[[#This Row],[14]]="","","X")</f>
        <v/>
      </c>
    </row>
    <row r="63" spans="1:25" ht="39" x14ac:dyDescent="0.25">
      <c r="A63" s="51" t="s">
        <v>69</v>
      </c>
      <c r="B63" s="51" t="s">
        <v>160</v>
      </c>
      <c r="C63" s="52" t="s">
        <v>161</v>
      </c>
      <c r="D63" s="26" t="s">
        <v>29</v>
      </c>
      <c r="E63" s="26" t="s">
        <v>29</v>
      </c>
      <c r="F63" s="25" t="s">
        <v>47</v>
      </c>
      <c r="G63" s="30"/>
      <c r="H63" s="30"/>
      <c r="I63" s="30"/>
      <c r="J63" s="30"/>
      <c r="K63" s="30"/>
      <c r="L63" s="30"/>
      <c r="M63" s="30"/>
      <c r="N63" s="30"/>
      <c r="O63" s="30"/>
      <c r="P63" s="30"/>
      <c r="Q63" s="30"/>
      <c r="R63" s="30"/>
      <c r="S63" s="30"/>
      <c r="T63" s="30"/>
      <c r="U63" s="30"/>
      <c r="V63" s="50" t="str">
        <f>IF(Table1[[#This Row],[1]]="","","X")</f>
        <v/>
      </c>
      <c r="W63" s="50" t="str">
        <f>IF(AND(Table1[[#This Row],[2]]="",Table1[[#This Row],[4]]=""),"","X")</f>
        <v/>
      </c>
      <c r="X63" s="29" t="str">
        <f>IF(AND(Table1[[#This Row],[3]]="",Table1[[#This Row],[5]]="",Table1[[#This Row],[6]]="",Table1[[#This Row],[7]]="",Table1[[#This Row],[8]]="",Table1[[#This Row],[9]]="",Table1[[#This Row],[10]]="",Table1[[#This Row],[11]]="",Table1[[#This Row],[12]]="",Table1[[#This Row],[13]]="",Table1[[#This Row],[15]]=""),"","X")</f>
        <v/>
      </c>
      <c r="Y63" s="50" t="str">
        <f>IF(Table1[[#This Row],[14]]="","","X")</f>
        <v/>
      </c>
    </row>
    <row r="64" spans="1:25" ht="51.75" x14ac:dyDescent="0.25">
      <c r="A64" s="51" t="s">
        <v>7</v>
      </c>
      <c r="B64" s="51" t="s">
        <v>162</v>
      </c>
      <c r="C64" s="52" t="s">
        <v>163</v>
      </c>
      <c r="D64" s="52" t="s">
        <v>164</v>
      </c>
      <c r="E64" s="52" t="s">
        <v>31</v>
      </c>
      <c r="F64" s="51" t="s">
        <v>2</v>
      </c>
      <c r="G64" s="30"/>
      <c r="H64" s="30" t="s">
        <v>37</v>
      </c>
      <c r="I64" s="30"/>
      <c r="J64" s="30"/>
      <c r="K64" s="30"/>
      <c r="L64" s="30"/>
      <c r="M64" s="30"/>
      <c r="N64" s="30"/>
      <c r="O64" s="30"/>
      <c r="P64" s="30"/>
      <c r="Q64" s="30"/>
      <c r="R64" s="30"/>
      <c r="S64" s="30"/>
      <c r="T64" s="30"/>
      <c r="U64" s="30"/>
      <c r="V64" s="50" t="str">
        <f>IF(Table1[[#This Row],[1]]="","","X")</f>
        <v/>
      </c>
      <c r="W64" s="50" t="str">
        <f>IF(AND(Table1[[#This Row],[2]]="",Table1[[#This Row],[4]]=""),"","X")</f>
        <v>X</v>
      </c>
      <c r="X64" s="29" t="str">
        <f>IF(AND(Table1[[#This Row],[3]]="",Table1[[#This Row],[5]]="",Table1[[#This Row],[6]]="",Table1[[#This Row],[7]]="",Table1[[#This Row],[8]]="",Table1[[#This Row],[9]]="",Table1[[#This Row],[10]]="",Table1[[#This Row],[11]]="",Table1[[#This Row],[12]]="",Table1[[#This Row],[13]]="",Table1[[#This Row],[15]]=""),"","X")</f>
        <v/>
      </c>
      <c r="Y64" s="50" t="str">
        <f>IF(Table1[[#This Row],[14]]="","","X")</f>
        <v/>
      </c>
    </row>
    <row r="65" spans="1:25" ht="39" x14ac:dyDescent="0.25">
      <c r="A65" s="51" t="s">
        <v>6</v>
      </c>
      <c r="B65" s="51" t="s">
        <v>165</v>
      </c>
      <c r="C65" s="52" t="s">
        <v>168</v>
      </c>
      <c r="D65" s="52" t="s">
        <v>29</v>
      </c>
      <c r="E65" s="52" t="s">
        <v>29</v>
      </c>
      <c r="F65" s="51" t="s">
        <v>47</v>
      </c>
      <c r="G65" s="30"/>
      <c r="H65" s="30"/>
      <c r="I65" s="30"/>
      <c r="J65" s="30"/>
      <c r="K65" s="30"/>
      <c r="L65" s="30"/>
      <c r="M65" s="30"/>
      <c r="N65" s="30"/>
      <c r="O65" s="30"/>
      <c r="P65" s="30"/>
      <c r="Q65" s="30"/>
      <c r="R65" s="30"/>
      <c r="S65" s="30"/>
      <c r="T65" s="30"/>
      <c r="U65" s="30"/>
      <c r="V65" s="50" t="str">
        <f>IF(Table1[[#This Row],[1]]="","","X")</f>
        <v/>
      </c>
      <c r="W65" s="50" t="str">
        <f>IF(AND(Table1[[#This Row],[2]]="",Table1[[#This Row],[4]]=""),"","X")</f>
        <v/>
      </c>
      <c r="X65" s="29" t="str">
        <f>IF(AND(Table1[[#This Row],[3]]="",Table1[[#This Row],[5]]="",Table1[[#This Row],[6]]="",Table1[[#This Row],[7]]="",Table1[[#This Row],[8]]="",Table1[[#This Row],[9]]="",Table1[[#This Row],[10]]="",Table1[[#This Row],[11]]="",Table1[[#This Row],[12]]="",Table1[[#This Row],[13]]="",Table1[[#This Row],[15]]=""),"","X")</f>
        <v/>
      </c>
      <c r="Y65" s="50" t="str">
        <f>IF(Table1[[#This Row],[14]]="","","X")</f>
        <v/>
      </c>
    </row>
    <row r="66" spans="1:25" ht="26.25" x14ac:dyDescent="0.25">
      <c r="A66" s="51" t="s">
        <v>6</v>
      </c>
      <c r="B66" s="51" t="s">
        <v>166</v>
      </c>
      <c r="C66" s="52" t="s">
        <v>169</v>
      </c>
      <c r="D66" s="52" t="s">
        <v>50</v>
      </c>
      <c r="E66" s="52" t="s">
        <v>32</v>
      </c>
      <c r="F66" s="51" t="s">
        <v>2</v>
      </c>
      <c r="G66" s="30"/>
      <c r="H66" s="30"/>
      <c r="I66" s="30"/>
      <c r="J66" s="30"/>
      <c r="K66" s="30"/>
      <c r="L66" s="30" t="s">
        <v>37</v>
      </c>
      <c r="M66" s="30"/>
      <c r="N66" s="30"/>
      <c r="O66" s="30"/>
      <c r="P66" s="30"/>
      <c r="Q66" s="30"/>
      <c r="R66" s="30"/>
      <c r="S66" s="30"/>
      <c r="T66" s="30"/>
      <c r="U66" s="30"/>
      <c r="V66" s="50" t="str">
        <f>IF(Table1[[#This Row],[1]]="","","X")</f>
        <v/>
      </c>
      <c r="W66" s="50" t="str">
        <f>IF(AND(Table1[[#This Row],[2]]="",Table1[[#This Row],[4]]=""),"","X")</f>
        <v/>
      </c>
      <c r="X66" s="29" t="str">
        <f>IF(AND(Table1[[#This Row],[3]]="",Table1[[#This Row],[5]]="",Table1[[#This Row],[6]]="",Table1[[#This Row],[7]]="",Table1[[#This Row],[8]]="",Table1[[#This Row],[9]]="",Table1[[#This Row],[10]]="",Table1[[#This Row],[11]]="",Table1[[#This Row],[12]]="",Table1[[#This Row],[13]]="",Table1[[#This Row],[15]]=""),"","X")</f>
        <v>X</v>
      </c>
      <c r="Y66" s="50" t="str">
        <f>IF(Table1[[#This Row],[14]]="","","X")</f>
        <v/>
      </c>
    </row>
    <row r="67" spans="1:25" ht="64.5" x14ac:dyDescent="0.25">
      <c r="A67" s="51" t="s">
        <v>6</v>
      </c>
      <c r="B67" s="51" t="s">
        <v>167</v>
      </c>
      <c r="C67" s="52" t="s">
        <v>170</v>
      </c>
      <c r="D67" s="52" t="s">
        <v>29</v>
      </c>
      <c r="E67" s="52" t="s">
        <v>29</v>
      </c>
      <c r="F67" s="51" t="s">
        <v>2</v>
      </c>
      <c r="G67" s="30"/>
      <c r="H67" s="30" t="s">
        <v>37</v>
      </c>
      <c r="I67" s="30"/>
      <c r="J67" s="30"/>
      <c r="K67" s="30"/>
      <c r="L67" s="30"/>
      <c r="M67" s="30"/>
      <c r="N67" s="30"/>
      <c r="O67" s="30"/>
      <c r="P67" s="30"/>
      <c r="Q67" s="30"/>
      <c r="R67" s="30"/>
      <c r="S67" s="30"/>
      <c r="T67" s="30"/>
      <c r="U67" s="30"/>
      <c r="V67" s="50" t="str">
        <f>IF(Table1[[#This Row],[1]]="","","X")</f>
        <v/>
      </c>
      <c r="W67" s="50" t="str">
        <f>IF(AND(Table1[[#This Row],[2]]="",Table1[[#This Row],[4]]=""),"","X")</f>
        <v>X</v>
      </c>
      <c r="X67" s="29" t="str">
        <f>IF(AND(Table1[[#This Row],[3]]="",Table1[[#This Row],[5]]="",Table1[[#This Row],[6]]="",Table1[[#This Row],[7]]="",Table1[[#This Row],[8]]="",Table1[[#This Row],[9]]="",Table1[[#This Row],[10]]="",Table1[[#This Row],[11]]="",Table1[[#This Row],[12]]="",Table1[[#This Row],[13]]="",Table1[[#This Row],[15]]=""),"","X")</f>
        <v/>
      </c>
      <c r="Y67" s="50" t="str">
        <f>IF(Table1[[#This Row],[14]]="","","X")</f>
        <v/>
      </c>
    </row>
    <row r="68" spans="1:25" ht="39" x14ac:dyDescent="0.25">
      <c r="A68" s="51" t="s">
        <v>9</v>
      </c>
      <c r="B68" s="51" t="s">
        <v>171</v>
      </c>
      <c r="C68" s="52" t="s">
        <v>172</v>
      </c>
      <c r="D68" s="52" t="s">
        <v>49</v>
      </c>
      <c r="E68" s="52" t="s">
        <v>31</v>
      </c>
      <c r="F68" s="51" t="s">
        <v>47</v>
      </c>
      <c r="G68" s="30"/>
      <c r="H68" s="30"/>
      <c r="I68" s="30"/>
      <c r="J68" s="30" t="s">
        <v>37</v>
      </c>
      <c r="K68" s="30"/>
      <c r="L68" s="30"/>
      <c r="M68" s="30"/>
      <c r="N68" s="30"/>
      <c r="O68" s="30"/>
      <c r="P68" s="30"/>
      <c r="Q68" s="30"/>
      <c r="R68" s="30"/>
      <c r="S68" s="30"/>
      <c r="T68" s="30"/>
      <c r="U68" s="30"/>
      <c r="V68" s="50" t="str">
        <f>IF(Table1[[#This Row],[1]]="","","X")</f>
        <v/>
      </c>
      <c r="W68" s="50" t="str">
        <f>IF(AND(Table1[[#This Row],[2]]="",Table1[[#This Row],[4]]=""),"","X")</f>
        <v>X</v>
      </c>
      <c r="X68" s="29" t="str">
        <f>IF(AND(Table1[[#This Row],[3]]="",Table1[[#This Row],[5]]="",Table1[[#This Row],[6]]="",Table1[[#This Row],[7]]="",Table1[[#This Row],[8]]="",Table1[[#This Row],[9]]="",Table1[[#This Row],[10]]="",Table1[[#This Row],[11]]="",Table1[[#This Row],[12]]="",Table1[[#This Row],[13]]="",Table1[[#This Row],[15]]=""),"","X")</f>
        <v/>
      </c>
      <c r="Y68" s="50" t="str">
        <f>IF(Table1[[#This Row],[14]]="","","X")</f>
        <v/>
      </c>
    </row>
    <row r="69" spans="1:25" ht="26.25" x14ac:dyDescent="0.25">
      <c r="A69" s="51" t="s">
        <v>8</v>
      </c>
      <c r="B69" s="51" t="s">
        <v>173</v>
      </c>
      <c r="C69" s="52" t="s">
        <v>174</v>
      </c>
      <c r="D69" s="26" t="s">
        <v>55</v>
      </c>
      <c r="E69" s="26" t="s">
        <v>31</v>
      </c>
      <c r="F69" s="51" t="s">
        <v>47</v>
      </c>
      <c r="G69" s="30"/>
      <c r="H69" s="30"/>
      <c r="I69" s="30"/>
      <c r="J69" s="30"/>
      <c r="K69" s="30"/>
      <c r="L69" s="30"/>
      <c r="M69" s="30"/>
      <c r="N69" s="30"/>
      <c r="O69" s="30" t="s">
        <v>37</v>
      </c>
      <c r="P69" s="30"/>
      <c r="Q69" s="30"/>
      <c r="R69" s="30"/>
      <c r="S69" s="30"/>
      <c r="T69" s="30"/>
      <c r="U69" s="30"/>
      <c r="V69" s="50" t="str">
        <f>IF(Table1[[#This Row],[1]]="","","X")</f>
        <v/>
      </c>
      <c r="W69" s="50" t="str">
        <f>IF(AND(Table1[[#This Row],[2]]="",Table1[[#This Row],[4]]=""),"","X")</f>
        <v/>
      </c>
      <c r="X69" s="29" t="str">
        <f>IF(AND(Table1[[#This Row],[3]]="",Table1[[#This Row],[5]]="",Table1[[#This Row],[6]]="",Table1[[#This Row],[7]]="",Table1[[#This Row],[8]]="",Table1[[#This Row],[9]]="",Table1[[#This Row],[10]]="",Table1[[#This Row],[11]]="",Table1[[#This Row],[12]]="",Table1[[#This Row],[13]]="",Table1[[#This Row],[15]]=""),"","X")</f>
        <v>X</v>
      </c>
      <c r="Y69" s="50" t="str">
        <f>IF(Table1[[#This Row],[14]]="","","X")</f>
        <v/>
      </c>
    </row>
    <row r="70" spans="1:25" ht="26.25" x14ac:dyDescent="0.25">
      <c r="A70" s="51" t="s">
        <v>34</v>
      </c>
      <c r="B70" s="51" t="s">
        <v>191</v>
      </c>
      <c r="C70" s="52" t="s">
        <v>192</v>
      </c>
      <c r="D70" s="26" t="s">
        <v>29</v>
      </c>
      <c r="E70" s="26" t="s">
        <v>29</v>
      </c>
      <c r="F70" s="51" t="s">
        <v>2</v>
      </c>
      <c r="G70" s="30"/>
      <c r="H70" s="30"/>
      <c r="I70" s="30"/>
      <c r="J70" s="30"/>
      <c r="K70" s="30"/>
      <c r="L70" s="30"/>
      <c r="M70" s="30"/>
      <c r="N70" s="30"/>
      <c r="O70" s="30"/>
      <c r="P70" s="30"/>
      <c r="Q70" s="30"/>
      <c r="R70" s="30"/>
      <c r="S70" s="30"/>
      <c r="T70" s="30"/>
      <c r="U70" s="30"/>
      <c r="V70" s="50" t="str">
        <f>IF(Table1[[#This Row],[1]]="","","X")</f>
        <v/>
      </c>
      <c r="W70" s="50" t="str">
        <f>IF(AND(Table1[[#This Row],[2]]="",Table1[[#This Row],[4]]=""),"","X")</f>
        <v/>
      </c>
      <c r="X70" s="29" t="str">
        <f>IF(AND(Table1[[#This Row],[3]]="",Table1[[#This Row],[5]]="",Table1[[#This Row],[6]]="",Table1[[#This Row],[7]]="",Table1[[#This Row],[8]]="",Table1[[#This Row],[9]]="",Table1[[#This Row],[10]]="",Table1[[#This Row],[11]]="",Table1[[#This Row],[12]]="",Table1[[#This Row],[13]]="",Table1[[#This Row],[15]]=""),"","X")</f>
        <v/>
      </c>
      <c r="Y70" s="50" t="str">
        <f>IF(Table1[[#This Row],[14]]="","","X")</f>
        <v/>
      </c>
    </row>
    <row r="71" spans="1:25" ht="51.75" x14ac:dyDescent="0.25">
      <c r="A71" s="51" t="s">
        <v>7</v>
      </c>
      <c r="B71" s="51" t="s">
        <v>193</v>
      </c>
      <c r="C71" s="52" t="s">
        <v>194</v>
      </c>
      <c r="D71" s="26" t="s">
        <v>29</v>
      </c>
      <c r="E71" s="26" t="s">
        <v>29</v>
      </c>
      <c r="F71" s="25" t="s">
        <v>47</v>
      </c>
      <c r="G71" s="30"/>
      <c r="H71" s="30" t="s">
        <v>37</v>
      </c>
      <c r="I71" s="30"/>
      <c r="J71" s="30"/>
      <c r="K71" s="30"/>
      <c r="L71" s="30"/>
      <c r="M71" s="30"/>
      <c r="N71" s="30"/>
      <c r="O71" s="30"/>
      <c r="P71" s="30"/>
      <c r="Q71" s="30"/>
      <c r="R71" s="30"/>
      <c r="S71" s="30"/>
      <c r="T71" s="30"/>
      <c r="U71" s="30"/>
      <c r="V71" s="50" t="str">
        <f>IF(Table1[[#This Row],[1]]="","","X")</f>
        <v/>
      </c>
      <c r="W71" s="50" t="str">
        <f>IF(AND(Table1[[#This Row],[2]]="",Table1[[#This Row],[4]]=""),"","X")</f>
        <v>X</v>
      </c>
      <c r="X71" s="29" t="str">
        <f>IF(AND(Table1[[#This Row],[3]]="",Table1[[#This Row],[5]]="",Table1[[#This Row],[6]]="",Table1[[#This Row],[7]]="",Table1[[#This Row],[8]]="",Table1[[#This Row],[9]]="",Table1[[#This Row],[10]]="",Table1[[#This Row],[11]]="",Table1[[#This Row],[12]]="",Table1[[#This Row],[13]]="",Table1[[#This Row],[15]]=""),"","X")</f>
        <v/>
      </c>
      <c r="Y71" s="50" t="str">
        <f>IF(Table1[[#This Row],[14]]="","","X")</f>
        <v/>
      </c>
    </row>
    <row r="72" spans="1:25" ht="26.25" x14ac:dyDescent="0.25">
      <c r="A72" s="51" t="s">
        <v>6</v>
      </c>
      <c r="B72" s="51" t="s">
        <v>195</v>
      </c>
      <c r="C72" s="52" t="s">
        <v>205</v>
      </c>
      <c r="D72" s="52" t="s">
        <v>215</v>
      </c>
      <c r="E72" s="52" t="s">
        <v>32</v>
      </c>
      <c r="F72" s="51" t="s">
        <v>2</v>
      </c>
      <c r="G72" s="30"/>
      <c r="H72" s="30" t="s">
        <v>37</v>
      </c>
      <c r="I72" s="30"/>
      <c r="J72" s="30"/>
      <c r="K72" s="30"/>
      <c r="L72" s="30"/>
      <c r="M72" s="30"/>
      <c r="N72" s="30"/>
      <c r="O72" s="30"/>
      <c r="P72" s="30"/>
      <c r="Q72" s="30"/>
      <c r="R72" s="30"/>
      <c r="S72" s="30"/>
      <c r="T72" s="30"/>
      <c r="U72" s="30"/>
      <c r="V72" s="50" t="str">
        <f>IF(Table1[[#This Row],[1]]="","","X")</f>
        <v/>
      </c>
      <c r="W72" s="50" t="str">
        <f>IF(AND(Table1[[#This Row],[2]]="",Table1[[#This Row],[4]]=""),"","X")</f>
        <v>X</v>
      </c>
      <c r="X72" s="29" t="str">
        <f>IF(AND(Table1[[#This Row],[3]]="",Table1[[#This Row],[5]]="",Table1[[#This Row],[6]]="",Table1[[#This Row],[7]]="",Table1[[#This Row],[8]]="",Table1[[#This Row],[9]]="",Table1[[#This Row],[10]]="",Table1[[#This Row],[11]]="",Table1[[#This Row],[12]]="",Table1[[#This Row],[13]]="",Table1[[#This Row],[15]]=""),"","X")</f>
        <v/>
      </c>
      <c r="Y72" s="50" t="str">
        <f>IF(Table1[[#This Row],[14]]="","","X")</f>
        <v/>
      </c>
    </row>
    <row r="73" spans="1:25" ht="39" x14ac:dyDescent="0.25">
      <c r="A73" s="51" t="s">
        <v>6</v>
      </c>
      <c r="B73" s="51" t="s">
        <v>196</v>
      </c>
      <c r="C73" s="52" t="s">
        <v>206</v>
      </c>
      <c r="D73" s="52" t="s">
        <v>29</v>
      </c>
      <c r="E73" s="52" t="s">
        <v>29</v>
      </c>
      <c r="F73" s="51" t="s">
        <v>47</v>
      </c>
      <c r="G73" s="30"/>
      <c r="H73" s="30" t="s">
        <v>37</v>
      </c>
      <c r="I73" s="30"/>
      <c r="J73" s="30"/>
      <c r="K73" s="30"/>
      <c r="L73" s="30"/>
      <c r="M73" s="30"/>
      <c r="N73" s="30"/>
      <c r="O73" s="30"/>
      <c r="P73" s="30"/>
      <c r="Q73" s="30"/>
      <c r="R73" s="30"/>
      <c r="S73" s="30"/>
      <c r="T73" s="30"/>
      <c r="U73" s="30"/>
      <c r="V73" s="50" t="str">
        <f>IF(Table1[[#This Row],[1]]="","","X")</f>
        <v/>
      </c>
      <c r="W73" s="50" t="str">
        <f>IF(AND(Table1[[#This Row],[2]]="",Table1[[#This Row],[4]]=""),"","X")</f>
        <v>X</v>
      </c>
      <c r="X73" s="29" t="str">
        <f>IF(AND(Table1[[#This Row],[3]]="",Table1[[#This Row],[5]]="",Table1[[#This Row],[6]]="",Table1[[#This Row],[7]]="",Table1[[#This Row],[8]]="",Table1[[#This Row],[9]]="",Table1[[#This Row],[10]]="",Table1[[#This Row],[11]]="",Table1[[#This Row],[12]]="",Table1[[#This Row],[13]]="",Table1[[#This Row],[15]]=""),"","X")</f>
        <v/>
      </c>
      <c r="Y73" s="50" t="str">
        <f>IF(Table1[[#This Row],[14]]="","","X")</f>
        <v/>
      </c>
    </row>
    <row r="74" spans="1:25" ht="39" x14ac:dyDescent="0.25">
      <c r="A74" s="51" t="s">
        <v>6</v>
      </c>
      <c r="B74" s="51" t="s">
        <v>197</v>
      </c>
      <c r="C74" s="52" t="s">
        <v>207</v>
      </c>
      <c r="D74" s="52" t="s">
        <v>156</v>
      </c>
      <c r="E74" s="52" t="s">
        <v>32</v>
      </c>
      <c r="F74" s="51" t="s">
        <v>2</v>
      </c>
      <c r="G74" s="30"/>
      <c r="H74" s="30"/>
      <c r="I74" s="30"/>
      <c r="J74" s="30"/>
      <c r="K74" s="30"/>
      <c r="L74" s="30" t="s">
        <v>37</v>
      </c>
      <c r="M74" s="30"/>
      <c r="N74" s="30"/>
      <c r="O74" s="30"/>
      <c r="P74" s="30"/>
      <c r="Q74" s="30"/>
      <c r="R74" s="30"/>
      <c r="S74" s="30"/>
      <c r="T74" s="30"/>
      <c r="U74" s="30"/>
      <c r="V74" s="50" t="str">
        <f>IF(Table1[[#This Row],[1]]="","","X")</f>
        <v/>
      </c>
      <c r="W74" s="50" t="str">
        <f>IF(AND(Table1[[#This Row],[2]]="",Table1[[#This Row],[4]]=""),"","X")</f>
        <v/>
      </c>
      <c r="X74" s="29" t="str">
        <f>IF(AND(Table1[[#This Row],[3]]="",Table1[[#This Row],[5]]="",Table1[[#This Row],[6]]="",Table1[[#This Row],[7]]="",Table1[[#This Row],[8]]="",Table1[[#This Row],[9]]="",Table1[[#This Row],[10]]="",Table1[[#This Row],[11]]="",Table1[[#This Row],[12]]="",Table1[[#This Row],[13]]="",Table1[[#This Row],[15]]=""),"","X")</f>
        <v>X</v>
      </c>
      <c r="Y74" s="50" t="str">
        <f>IF(Table1[[#This Row],[14]]="","","X")</f>
        <v/>
      </c>
    </row>
    <row r="75" spans="1:25" ht="26.25" x14ac:dyDescent="0.25">
      <c r="A75" s="51" t="s">
        <v>6</v>
      </c>
      <c r="B75" s="51" t="s">
        <v>198</v>
      </c>
      <c r="C75" s="52" t="s">
        <v>208</v>
      </c>
      <c r="D75" s="52" t="s">
        <v>60</v>
      </c>
      <c r="E75" s="52" t="s">
        <v>32</v>
      </c>
      <c r="F75" s="51" t="s">
        <v>2</v>
      </c>
      <c r="G75" s="30"/>
      <c r="H75" s="30"/>
      <c r="I75" s="30"/>
      <c r="J75" s="30" t="s">
        <v>37</v>
      </c>
      <c r="K75" s="30"/>
      <c r="L75" s="30" t="s">
        <v>37</v>
      </c>
      <c r="M75" s="30"/>
      <c r="N75" s="30"/>
      <c r="O75" s="30"/>
      <c r="P75" s="30"/>
      <c r="Q75" s="30"/>
      <c r="R75" s="30"/>
      <c r="S75" s="30"/>
      <c r="T75" s="30"/>
      <c r="U75" s="30"/>
      <c r="V75" s="50" t="str">
        <f>IF(Table1[[#This Row],[1]]="","","X")</f>
        <v/>
      </c>
      <c r="W75" s="50" t="str">
        <f>IF(AND(Table1[[#This Row],[2]]="",Table1[[#This Row],[4]]=""),"","X")</f>
        <v>X</v>
      </c>
      <c r="X75" s="29" t="str">
        <f>IF(AND(Table1[[#This Row],[3]]="",Table1[[#This Row],[5]]="",Table1[[#This Row],[6]]="",Table1[[#This Row],[7]]="",Table1[[#This Row],[8]]="",Table1[[#This Row],[9]]="",Table1[[#This Row],[10]]="",Table1[[#This Row],[11]]="",Table1[[#This Row],[12]]="",Table1[[#This Row],[13]]="",Table1[[#This Row],[15]]=""),"","X")</f>
        <v>X</v>
      </c>
      <c r="Y75" s="50" t="str">
        <f>IF(Table1[[#This Row],[14]]="","","X")</f>
        <v/>
      </c>
    </row>
    <row r="76" spans="1:25" ht="51.75" x14ac:dyDescent="0.25">
      <c r="A76" s="51" t="s">
        <v>6</v>
      </c>
      <c r="B76" s="51" t="s">
        <v>199</v>
      </c>
      <c r="C76" s="52" t="s">
        <v>209</v>
      </c>
      <c r="D76" s="52" t="s">
        <v>216</v>
      </c>
      <c r="E76" s="52" t="s">
        <v>32</v>
      </c>
      <c r="F76" s="51" t="s">
        <v>47</v>
      </c>
      <c r="G76" s="30"/>
      <c r="H76" s="30"/>
      <c r="I76" s="30"/>
      <c r="J76" s="30"/>
      <c r="K76" s="30"/>
      <c r="L76" s="30" t="s">
        <v>37</v>
      </c>
      <c r="M76" s="30"/>
      <c r="N76" s="30"/>
      <c r="O76" s="30"/>
      <c r="P76" s="30"/>
      <c r="Q76" s="30" t="s">
        <v>37</v>
      </c>
      <c r="R76" s="30"/>
      <c r="S76" s="30"/>
      <c r="T76" s="30"/>
      <c r="U76" s="30"/>
      <c r="V76" s="50" t="str">
        <f>IF(Table1[[#This Row],[1]]="","","X")</f>
        <v/>
      </c>
      <c r="W76" s="50" t="str">
        <f>IF(AND(Table1[[#This Row],[2]]="",Table1[[#This Row],[4]]=""),"","X")</f>
        <v/>
      </c>
      <c r="X76" s="29" t="str">
        <f>IF(AND(Table1[[#This Row],[3]]="",Table1[[#This Row],[5]]="",Table1[[#This Row],[6]]="",Table1[[#This Row],[7]]="",Table1[[#This Row],[8]]="",Table1[[#This Row],[9]]="",Table1[[#This Row],[10]]="",Table1[[#This Row],[11]]="",Table1[[#This Row],[12]]="",Table1[[#This Row],[13]]="",Table1[[#This Row],[15]]=""),"","X")</f>
        <v>X</v>
      </c>
      <c r="Y76" s="50" t="str">
        <f>IF(Table1[[#This Row],[14]]="","","X")</f>
        <v/>
      </c>
    </row>
    <row r="77" spans="1:25" ht="39" x14ac:dyDescent="0.25">
      <c r="A77" s="51" t="s">
        <v>6</v>
      </c>
      <c r="B77" s="51" t="s">
        <v>200</v>
      </c>
      <c r="C77" s="52" t="s">
        <v>210</v>
      </c>
      <c r="D77" s="52" t="s">
        <v>217</v>
      </c>
      <c r="E77" s="52" t="s">
        <v>32</v>
      </c>
      <c r="F77" s="51" t="s">
        <v>2</v>
      </c>
      <c r="G77" s="30"/>
      <c r="H77" s="30"/>
      <c r="I77" s="30"/>
      <c r="J77" s="30"/>
      <c r="K77" s="30"/>
      <c r="L77" s="30"/>
      <c r="M77" s="30"/>
      <c r="N77" s="30" t="s">
        <v>37</v>
      </c>
      <c r="O77" s="30"/>
      <c r="P77" s="30"/>
      <c r="Q77" s="30"/>
      <c r="R77" s="30" t="s">
        <v>37</v>
      </c>
      <c r="S77" s="30"/>
      <c r="T77" s="30"/>
      <c r="U77" s="30"/>
      <c r="V77" s="50" t="str">
        <f>IF(Table1[[#This Row],[1]]="","","X")</f>
        <v/>
      </c>
      <c r="W77" s="50" t="str">
        <f>IF(AND(Table1[[#This Row],[2]]="",Table1[[#This Row],[4]]=""),"","X")</f>
        <v/>
      </c>
      <c r="X77" s="29" t="str">
        <f>IF(AND(Table1[[#This Row],[3]]="",Table1[[#This Row],[5]]="",Table1[[#This Row],[6]]="",Table1[[#This Row],[7]]="",Table1[[#This Row],[8]]="",Table1[[#This Row],[9]]="",Table1[[#This Row],[10]]="",Table1[[#This Row],[11]]="",Table1[[#This Row],[12]]="",Table1[[#This Row],[13]]="",Table1[[#This Row],[15]]=""),"","X")</f>
        <v>X</v>
      </c>
      <c r="Y77" s="50" t="str">
        <f>IF(Table1[[#This Row],[14]]="","","X")</f>
        <v/>
      </c>
    </row>
    <row r="78" spans="1:25" ht="51.75" x14ac:dyDescent="0.25">
      <c r="A78" s="51" t="s">
        <v>6</v>
      </c>
      <c r="B78" s="51" t="s">
        <v>201</v>
      </c>
      <c r="C78" s="52" t="s">
        <v>211</v>
      </c>
      <c r="D78" s="52" t="s">
        <v>218</v>
      </c>
      <c r="E78" s="52" t="s">
        <v>32</v>
      </c>
      <c r="F78" s="51" t="s">
        <v>2</v>
      </c>
      <c r="G78" s="30"/>
      <c r="H78" s="30"/>
      <c r="I78" s="30"/>
      <c r="J78" s="30"/>
      <c r="K78" s="30"/>
      <c r="L78" s="30"/>
      <c r="M78" s="30"/>
      <c r="N78" s="30"/>
      <c r="O78" s="30"/>
      <c r="P78" s="30"/>
      <c r="Q78" s="30"/>
      <c r="R78" s="30"/>
      <c r="S78" s="30"/>
      <c r="T78" s="30"/>
      <c r="U78" s="30" t="s">
        <v>37</v>
      </c>
      <c r="V78" s="50" t="str">
        <f>IF(Table1[[#This Row],[1]]="","","X")</f>
        <v/>
      </c>
      <c r="W78" s="50" t="str">
        <f>IF(AND(Table1[[#This Row],[2]]="",Table1[[#This Row],[4]]=""),"","X")</f>
        <v/>
      </c>
      <c r="X78" s="29" t="str">
        <f>IF(AND(Table1[[#This Row],[3]]="",Table1[[#This Row],[5]]="",Table1[[#This Row],[6]]="",Table1[[#This Row],[7]]="",Table1[[#This Row],[8]]="",Table1[[#This Row],[9]]="",Table1[[#This Row],[10]]="",Table1[[#This Row],[11]]="",Table1[[#This Row],[12]]="",Table1[[#This Row],[13]]="",Table1[[#This Row],[15]]=""),"","X")</f>
        <v>X</v>
      </c>
      <c r="Y78" s="50" t="str">
        <f>IF(Table1[[#This Row],[14]]="","","X")</f>
        <v/>
      </c>
    </row>
    <row r="79" spans="1:25" ht="26.25" x14ac:dyDescent="0.25">
      <c r="A79" s="51" t="s">
        <v>6</v>
      </c>
      <c r="B79" s="51" t="s">
        <v>202</v>
      </c>
      <c r="C79" s="52" t="s">
        <v>212</v>
      </c>
      <c r="D79" s="52" t="s">
        <v>29</v>
      </c>
      <c r="E79" s="52" t="s">
        <v>29</v>
      </c>
      <c r="F79" s="51" t="s">
        <v>47</v>
      </c>
      <c r="G79" s="30"/>
      <c r="H79" s="30"/>
      <c r="I79" s="30"/>
      <c r="J79" s="30"/>
      <c r="K79" s="30"/>
      <c r="L79" s="30" t="s">
        <v>37</v>
      </c>
      <c r="M79" s="30"/>
      <c r="N79" s="30"/>
      <c r="O79" s="30"/>
      <c r="P79" s="30"/>
      <c r="Q79" s="30"/>
      <c r="R79" s="30"/>
      <c r="S79" s="30"/>
      <c r="T79" s="30"/>
      <c r="U79" s="30"/>
      <c r="V79" s="50" t="str">
        <f>IF(Table1[[#This Row],[1]]="","","X")</f>
        <v/>
      </c>
      <c r="W79" s="50" t="str">
        <f>IF(AND(Table1[[#This Row],[2]]="",Table1[[#This Row],[4]]=""),"","X")</f>
        <v/>
      </c>
      <c r="X79" s="29" t="str">
        <f>IF(AND(Table1[[#This Row],[3]]="",Table1[[#This Row],[5]]="",Table1[[#This Row],[6]]="",Table1[[#This Row],[7]]="",Table1[[#This Row],[8]]="",Table1[[#This Row],[9]]="",Table1[[#This Row],[10]]="",Table1[[#This Row],[11]]="",Table1[[#This Row],[12]]="",Table1[[#This Row],[13]]="",Table1[[#This Row],[15]]=""),"","X")</f>
        <v>X</v>
      </c>
      <c r="Y79" s="50" t="str">
        <f>IF(Table1[[#This Row],[14]]="","","X")</f>
        <v/>
      </c>
    </row>
    <row r="80" spans="1:25" ht="39" x14ac:dyDescent="0.25">
      <c r="A80" s="51" t="s">
        <v>6</v>
      </c>
      <c r="B80" s="51" t="s">
        <v>203</v>
      </c>
      <c r="C80" s="52" t="s">
        <v>214</v>
      </c>
      <c r="D80" s="52" t="s">
        <v>29</v>
      </c>
      <c r="E80" s="52" t="s">
        <v>29</v>
      </c>
      <c r="F80" s="51" t="s">
        <v>47</v>
      </c>
      <c r="G80" s="30"/>
      <c r="H80" s="30"/>
      <c r="I80" s="30"/>
      <c r="J80" s="30"/>
      <c r="K80" s="30"/>
      <c r="L80" s="30" t="s">
        <v>37</v>
      </c>
      <c r="M80" s="30"/>
      <c r="N80" s="30"/>
      <c r="O80" s="30"/>
      <c r="P80" s="30"/>
      <c r="Q80" s="30"/>
      <c r="R80" s="30"/>
      <c r="S80" s="30"/>
      <c r="T80" s="30"/>
      <c r="U80" s="30"/>
      <c r="V80" s="50" t="str">
        <f>IF(Table1[[#This Row],[1]]="","","X")</f>
        <v/>
      </c>
      <c r="W80" s="50" t="str">
        <f>IF(AND(Table1[[#This Row],[2]]="",Table1[[#This Row],[4]]=""),"","X")</f>
        <v/>
      </c>
      <c r="X80" s="29" t="str">
        <f>IF(AND(Table1[[#This Row],[3]]="",Table1[[#This Row],[5]]="",Table1[[#This Row],[6]]="",Table1[[#This Row],[7]]="",Table1[[#This Row],[8]]="",Table1[[#This Row],[9]]="",Table1[[#This Row],[10]]="",Table1[[#This Row],[11]]="",Table1[[#This Row],[12]]="",Table1[[#This Row],[13]]="",Table1[[#This Row],[15]]=""),"","X")</f>
        <v>X</v>
      </c>
      <c r="Y80" s="50" t="str">
        <f>IF(Table1[[#This Row],[14]]="","","X")</f>
        <v/>
      </c>
    </row>
    <row r="81" spans="1:25" ht="64.5" x14ac:dyDescent="0.25">
      <c r="A81" s="51" t="s">
        <v>6</v>
      </c>
      <c r="B81" s="51" t="s">
        <v>204</v>
      </c>
      <c r="C81" s="52" t="s">
        <v>213</v>
      </c>
      <c r="D81" s="52" t="s">
        <v>36</v>
      </c>
      <c r="E81" s="52" t="s">
        <v>32</v>
      </c>
      <c r="F81" s="51" t="s">
        <v>2</v>
      </c>
      <c r="G81" s="30"/>
      <c r="H81" s="30"/>
      <c r="I81" s="30"/>
      <c r="J81" s="30"/>
      <c r="K81" s="30"/>
      <c r="L81" s="30" t="s">
        <v>37</v>
      </c>
      <c r="M81" s="30"/>
      <c r="N81" s="30"/>
      <c r="O81" s="30"/>
      <c r="P81" s="30"/>
      <c r="Q81" s="30"/>
      <c r="R81" s="30"/>
      <c r="S81" s="30"/>
      <c r="T81" s="30"/>
      <c r="U81" s="30"/>
      <c r="V81" s="50" t="str">
        <f>IF(Table1[[#This Row],[1]]="","","X")</f>
        <v/>
      </c>
      <c r="W81" s="50" t="str">
        <f>IF(AND(Table1[[#This Row],[2]]="",Table1[[#This Row],[4]]=""),"","X")</f>
        <v/>
      </c>
      <c r="X81" s="29" t="str">
        <f>IF(AND(Table1[[#This Row],[3]]="",Table1[[#This Row],[5]]="",Table1[[#This Row],[6]]="",Table1[[#This Row],[7]]="",Table1[[#This Row],[8]]="",Table1[[#This Row],[9]]="",Table1[[#This Row],[10]]="",Table1[[#This Row],[11]]="",Table1[[#This Row],[12]]="",Table1[[#This Row],[13]]="",Table1[[#This Row],[15]]=""),"","X")</f>
        <v>X</v>
      </c>
      <c r="Y81" s="50" t="str">
        <f>IF(Table1[[#This Row],[14]]="","","X")</f>
        <v/>
      </c>
    </row>
    <row r="82" spans="1:25" ht="26.25" x14ac:dyDescent="0.25">
      <c r="A82" s="51" t="s">
        <v>58</v>
      </c>
      <c r="B82" s="51" t="s">
        <v>220</v>
      </c>
      <c r="C82" s="52" t="s">
        <v>219</v>
      </c>
      <c r="D82" s="26" t="s">
        <v>29</v>
      </c>
      <c r="E82" s="26" t="s">
        <v>29</v>
      </c>
      <c r="F82" s="51" t="s">
        <v>47</v>
      </c>
      <c r="G82" s="30"/>
      <c r="H82" s="30"/>
      <c r="I82" s="30"/>
      <c r="J82" s="30"/>
      <c r="K82" s="30"/>
      <c r="L82" s="30"/>
      <c r="M82" s="30"/>
      <c r="N82" s="30"/>
      <c r="O82" s="30"/>
      <c r="P82" s="30"/>
      <c r="Q82" s="30"/>
      <c r="R82" s="30"/>
      <c r="S82" s="30"/>
      <c r="T82" s="30"/>
      <c r="U82" s="30"/>
      <c r="V82" s="50" t="str">
        <f>IF(Table1[[#This Row],[1]]="","","X")</f>
        <v/>
      </c>
      <c r="W82" s="50" t="str">
        <f>IF(AND(Table1[[#This Row],[2]]="",Table1[[#This Row],[4]]=""),"","X")</f>
        <v/>
      </c>
      <c r="X82" s="29" t="str">
        <f>IF(AND(Table1[[#This Row],[3]]="",Table1[[#This Row],[5]]="",Table1[[#This Row],[6]]="",Table1[[#This Row],[7]]="",Table1[[#This Row],[8]]="",Table1[[#This Row],[9]]="",Table1[[#This Row],[10]]="",Table1[[#This Row],[11]]="",Table1[[#This Row],[12]]="",Table1[[#This Row],[13]]="",Table1[[#This Row],[15]]=""),"","X")</f>
        <v/>
      </c>
      <c r="Y82" s="50" t="str">
        <f>IF(Table1[[#This Row],[14]]="","","X")</f>
        <v/>
      </c>
    </row>
    <row r="83" spans="1:25" ht="26.25" x14ac:dyDescent="0.25">
      <c r="A83" s="51" t="s">
        <v>7</v>
      </c>
      <c r="B83" s="51" t="s">
        <v>222</v>
      </c>
      <c r="C83" s="52" t="s">
        <v>223</v>
      </c>
      <c r="D83" s="26" t="s">
        <v>29</v>
      </c>
      <c r="E83" s="26" t="s">
        <v>29</v>
      </c>
      <c r="F83" s="51" t="s">
        <v>2</v>
      </c>
      <c r="G83" s="30"/>
      <c r="H83" s="30"/>
      <c r="I83" s="30"/>
      <c r="J83" s="30"/>
      <c r="K83" s="30"/>
      <c r="L83" s="30"/>
      <c r="M83" s="30"/>
      <c r="N83" s="30"/>
      <c r="O83" s="30"/>
      <c r="P83" s="30"/>
      <c r="Q83" s="30"/>
      <c r="R83" s="30"/>
      <c r="S83" s="30"/>
      <c r="T83" s="30"/>
      <c r="U83" s="30"/>
      <c r="V83" s="50" t="str">
        <f>IF(Table1[[#This Row],[1]]="","","X")</f>
        <v/>
      </c>
      <c r="W83" s="50" t="str">
        <f>IF(AND(Table1[[#This Row],[2]]="",Table1[[#This Row],[4]]=""),"","X")</f>
        <v/>
      </c>
      <c r="X83" s="50" t="str">
        <f>IF(AND(Table1[[#This Row],[3]]="",Table1[[#This Row],[5]]="",Table1[[#This Row],[6]]="",Table1[[#This Row],[7]]="",Table1[[#This Row],[8]]="",Table1[[#This Row],[9]]="",Table1[[#This Row],[10]]="",Table1[[#This Row],[11]]="",Table1[[#This Row],[12]]="",Table1[[#This Row],[13]]="",Table1[[#This Row],[15]]=""),"","X")</f>
        <v/>
      </c>
      <c r="Y83" s="50" t="str">
        <f>IF(Table1[[#This Row],[14]]="","","X")</f>
        <v/>
      </c>
    </row>
    <row r="84" spans="1:25" ht="26.25" x14ac:dyDescent="0.25">
      <c r="A84" s="51" t="s">
        <v>6</v>
      </c>
      <c r="B84" s="51" t="s">
        <v>224</v>
      </c>
      <c r="C84" s="52" t="s">
        <v>232</v>
      </c>
      <c r="D84" s="52" t="s">
        <v>29</v>
      </c>
      <c r="E84" s="52" t="s">
        <v>29</v>
      </c>
      <c r="F84" s="51" t="s">
        <v>2</v>
      </c>
      <c r="G84" s="30"/>
      <c r="H84" s="30"/>
      <c r="I84" s="30"/>
      <c r="J84" s="30"/>
      <c r="K84" s="30"/>
      <c r="L84" s="30" t="s">
        <v>37</v>
      </c>
      <c r="M84" s="30"/>
      <c r="N84" s="30"/>
      <c r="O84" s="30"/>
      <c r="P84" s="30"/>
      <c r="Q84" s="30" t="s">
        <v>37</v>
      </c>
      <c r="R84" s="30"/>
      <c r="S84" s="30"/>
      <c r="T84" s="30"/>
      <c r="U84" s="30"/>
      <c r="V84" s="50" t="str">
        <f>IF(Table1[[#This Row],[1]]="","","X")</f>
        <v/>
      </c>
      <c r="W84" s="50" t="str">
        <f>IF(AND(Table1[[#This Row],[2]]="",Table1[[#This Row],[4]]=""),"","X")</f>
        <v/>
      </c>
      <c r="X84" s="50" t="str">
        <f>IF(AND(Table1[[#This Row],[3]]="",Table1[[#This Row],[5]]="",Table1[[#This Row],[6]]="",Table1[[#This Row],[7]]="",Table1[[#This Row],[8]]="",Table1[[#This Row],[9]]="",Table1[[#This Row],[10]]="",Table1[[#This Row],[11]]="",Table1[[#This Row],[12]]="",Table1[[#This Row],[13]]="",Table1[[#This Row],[15]]=""),"","X")</f>
        <v>X</v>
      </c>
      <c r="Y84" s="50" t="str">
        <f>IF(Table1[[#This Row],[14]]="","","X")</f>
        <v/>
      </c>
    </row>
    <row r="85" spans="1:25" ht="39" x14ac:dyDescent="0.25">
      <c r="A85" s="51" t="s">
        <v>6</v>
      </c>
      <c r="B85" s="51" t="s">
        <v>225</v>
      </c>
      <c r="C85" s="52" t="s">
        <v>233</v>
      </c>
      <c r="D85" s="52" t="s">
        <v>29</v>
      </c>
      <c r="E85" s="52" t="s">
        <v>29</v>
      </c>
      <c r="F85" s="51" t="s">
        <v>2</v>
      </c>
      <c r="G85" s="30"/>
      <c r="H85" s="30"/>
      <c r="I85" s="30"/>
      <c r="J85" s="30"/>
      <c r="K85" s="30"/>
      <c r="L85" s="30" t="s">
        <v>37</v>
      </c>
      <c r="M85" s="30"/>
      <c r="N85" s="30"/>
      <c r="O85" s="30"/>
      <c r="P85" s="30"/>
      <c r="Q85" s="30"/>
      <c r="R85" s="30"/>
      <c r="S85" s="30"/>
      <c r="T85" s="30"/>
      <c r="U85" s="30"/>
      <c r="V85" s="50" t="str">
        <f>IF(Table1[[#This Row],[1]]="","","X")</f>
        <v/>
      </c>
      <c r="W85" s="50" t="str">
        <f>IF(AND(Table1[[#This Row],[2]]="",Table1[[#This Row],[4]]=""),"","X")</f>
        <v/>
      </c>
      <c r="X85" s="50" t="str">
        <f>IF(AND(Table1[[#This Row],[3]]="",Table1[[#This Row],[5]]="",Table1[[#This Row],[6]]="",Table1[[#This Row],[7]]="",Table1[[#This Row],[8]]="",Table1[[#This Row],[9]]="",Table1[[#This Row],[10]]="",Table1[[#This Row],[11]]="",Table1[[#This Row],[12]]="",Table1[[#This Row],[13]]="",Table1[[#This Row],[15]]=""),"","X")</f>
        <v>X</v>
      </c>
      <c r="Y85" s="50" t="str">
        <f>IF(Table1[[#This Row],[14]]="","","X")</f>
        <v/>
      </c>
    </row>
    <row r="86" spans="1:25" ht="51.75" x14ac:dyDescent="0.25">
      <c r="A86" s="51" t="s">
        <v>6</v>
      </c>
      <c r="B86" s="51" t="s">
        <v>226</v>
      </c>
      <c r="C86" s="52" t="s">
        <v>231</v>
      </c>
      <c r="D86" s="52" t="s">
        <v>217</v>
      </c>
      <c r="E86" s="52" t="s">
        <v>32</v>
      </c>
      <c r="F86" s="51" t="s">
        <v>2</v>
      </c>
      <c r="G86" s="30"/>
      <c r="H86" s="30"/>
      <c r="I86" s="30"/>
      <c r="J86" s="30"/>
      <c r="K86" s="30"/>
      <c r="L86" s="30" t="s">
        <v>37</v>
      </c>
      <c r="M86" s="30"/>
      <c r="N86" s="30"/>
      <c r="O86" s="30"/>
      <c r="P86" s="30"/>
      <c r="Q86" s="30"/>
      <c r="R86" s="30" t="s">
        <v>37</v>
      </c>
      <c r="S86" s="30"/>
      <c r="T86" s="30"/>
      <c r="U86" s="30"/>
      <c r="V86" s="50" t="str">
        <f>IF(Table1[[#This Row],[1]]="","","X")</f>
        <v/>
      </c>
      <c r="W86" s="50" t="str">
        <f>IF(AND(Table1[[#This Row],[2]]="",Table1[[#This Row],[4]]=""),"","X")</f>
        <v/>
      </c>
      <c r="X86" s="50" t="str">
        <f>IF(AND(Table1[[#This Row],[3]]="",Table1[[#This Row],[5]]="",Table1[[#This Row],[6]]="",Table1[[#This Row],[7]]="",Table1[[#This Row],[8]]="",Table1[[#This Row],[9]]="",Table1[[#This Row],[10]]="",Table1[[#This Row],[11]]="",Table1[[#This Row],[12]]="",Table1[[#This Row],[13]]="",Table1[[#This Row],[15]]=""),"","X")</f>
        <v>X</v>
      </c>
      <c r="Y86" s="50" t="str">
        <f>IF(Table1[[#This Row],[14]]="","","X")</f>
        <v/>
      </c>
    </row>
    <row r="87" spans="1:25" ht="39" x14ac:dyDescent="0.25">
      <c r="A87" s="51" t="s">
        <v>6</v>
      </c>
      <c r="B87" s="51" t="s">
        <v>227</v>
      </c>
      <c r="C87" s="52" t="s">
        <v>230</v>
      </c>
      <c r="D87" s="52" t="s">
        <v>29</v>
      </c>
      <c r="E87" s="52" t="s">
        <v>29</v>
      </c>
      <c r="F87" s="51" t="s">
        <v>2</v>
      </c>
      <c r="G87" s="30"/>
      <c r="H87" s="30"/>
      <c r="I87" s="30"/>
      <c r="J87" s="30"/>
      <c r="K87" s="30"/>
      <c r="L87" s="30"/>
      <c r="M87" s="30"/>
      <c r="N87" s="30"/>
      <c r="O87" s="30"/>
      <c r="P87" s="30"/>
      <c r="Q87" s="30"/>
      <c r="R87" s="30"/>
      <c r="S87" s="30"/>
      <c r="T87" s="30"/>
      <c r="U87" s="30"/>
      <c r="V87" s="50" t="str">
        <f>IF(Table1[[#This Row],[1]]="","","X")</f>
        <v/>
      </c>
      <c r="W87" s="50" t="str">
        <f>IF(AND(Table1[[#This Row],[2]]="",Table1[[#This Row],[4]]=""),"","X")</f>
        <v/>
      </c>
      <c r="X87" s="50" t="str">
        <f>IF(AND(Table1[[#This Row],[3]]="",Table1[[#This Row],[5]]="",Table1[[#This Row],[6]]="",Table1[[#This Row],[7]]="",Table1[[#This Row],[8]]="",Table1[[#This Row],[9]]="",Table1[[#This Row],[10]]="",Table1[[#This Row],[11]]="",Table1[[#This Row],[12]]="",Table1[[#This Row],[13]]="",Table1[[#This Row],[15]]=""),"","X")</f>
        <v/>
      </c>
      <c r="Y87" s="50" t="str">
        <f>IF(Table1[[#This Row],[14]]="","","X")</f>
        <v/>
      </c>
    </row>
    <row r="88" spans="1:25" ht="26.25" x14ac:dyDescent="0.25">
      <c r="A88" s="51" t="s">
        <v>6</v>
      </c>
      <c r="B88" s="51" t="s">
        <v>228</v>
      </c>
      <c r="C88" s="52" t="s">
        <v>229</v>
      </c>
      <c r="D88" s="52" t="s">
        <v>29</v>
      </c>
      <c r="E88" s="52" t="s">
        <v>29</v>
      </c>
      <c r="F88" s="51" t="s">
        <v>2</v>
      </c>
      <c r="G88" s="30"/>
      <c r="H88" s="30"/>
      <c r="I88" s="30"/>
      <c r="J88" s="30"/>
      <c r="K88" s="30"/>
      <c r="L88" s="30"/>
      <c r="M88" s="30"/>
      <c r="N88" s="30"/>
      <c r="O88" s="30"/>
      <c r="P88" s="30"/>
      <c r="Q88" s="30"/>
      <c r="R88" s="30"/>
      <c r="S88" s="30"/>
      <c r="T88" s="30"/>
      <c r="U88" s="30"/>
      <c r="V88" s="50" t="str">
        <f>IF(Table1[[#This Row],[1]]="","","X")</f>
        <v/>
      </c>
      <c r="W88" s="50" t="str">
        <f>IF(AND(Table1[[#This Row],[2]]="",Table1[[#This Row],[4]]=""),"","X")</f>
        <v/>
      </c>
      <c r="X88" s="50" t="str">
        <f>IF(AND(Table1[[#This Row],[3]]="",Table1[[#This Row],[5]]="",Table1[[#This Row],[6]]="",Table1[[#This Row],[7]]="",Table1[[#This Row],[8]]="",Table1[[#This Row],[9]]="",Table1[[#This Row],[10]]="",Table1[[#This Row],[11]]="",Table1[[#This Row],[12]]="",Table1[[#This Row],[13]]="",Table1[[#This Row],[15]]=""),"","X")</f>
        <v/>
      </c>
      <c r="Y88" s="50" t="str">
        <f>IF(Table1[[#This Row],[14]]="","","X")</f>
        <v/>
      </c>
    </row>
    <row r="89" spans="1:25" ht="39" x14ac:dyDescent="0.25">
      <c r="A89" s="51" t="s">
        <v>9</v>
      </c>
      <c r="B89" s="51" t="s">
        <v>234</v>
      </c>
      <c r="C89" s="52" t="s">
        <v>235</v>
      </c>
      <c r="D89" s="52" t="s">
        <v>29</v>
      </c>
      <c r="E89" s="52" t="s">
        <v>29</v>
      </c>
      <c r="F89" s="51" t="s">
        <v>2</v>
      </c>
      <c r="G89" s="30"/>
      <c r="H89" s="30"/>
      <c r="I89" s="30"/>
      <c r="J89" s="30"/>
      <c r="K89" s="30"/>
      <c r="L89" s="30"/>
      <c r="M89" s="30"/>
      <c r="N89" s="30"/>
      <c r="O89" s="30"/>
      <c r="P89" s="30"/>
      <c r="Q89" s="30"/>
      <c r="R89" s="30"/>
      <c r="S89" s="30"/>
      <c r="T89" s="30"/>
      <c r="U89" s="30"/>
      <c r="V89" s="50" t="str">
        <f>IF(Table1[[#This Row],[1]]="","","X")</f>
        <v/>
      </c>
      <c r="W89" s="50" t="str">
        <f>IF(AND(Table1[[#This Row],[2]]="",Table1[[#This Row],[4]]=""),"","X")</f>
        <v/>
      </c>
      <c r="X89" s="50" t="str">
        <f>IF(AND(Table1[[#This Row],[3]]="",Table1[[#This Row],[5]]="",Table1[[#This Row],[6]]="",Table1[[#This Row],[7]]="",Table1[[#This Row],[8]]="",Table1[[#This Row],[9]]="",Table1[[#This Row],[10]]="",Table1[[#This Row],[11]]="",Table1[[#This Row],[12]]="",Table1[[#This Row],[13]]="",Table1[[#This Row],[15]]=""),"","X")</f>
        <v/>
      </c>
      <c r="Y89" s="50" t="str">
        <f>IF(Table1[[#This Row],[14]]="","","X")</f>
        <v/>
      </c>
    </row>
    <row r="90" spans="1:25" ht="39" x14ac:dyDescent="0.25">
      <c r="A90" s="51" t="s">
        <v>8</v>
      </c>
      <c r="B90" s="51" t="s">
        <v>236</v>
      </c>
      <c r="C90" s="52" t="s">
        <v>237</v>
      </c>
      <c r="D90" s="52" t="s">
        <v>55</v>
      </c>
      <c r="E90" s="52" t="s">
        <v>31</v>
      </c>
      <c r="F90" s="51" t="s">
        <v>2</v>
      </c>
      <c r="G90" s="30"/>
      <c r="H90" s="30"/>
      <c r="I90" s="30"/>
      <c r="J90" s="30"/>
      <c r="K90" s="30"/>
      <c r="L90" s="30"/>
      <c r="M90" s="30"/>
      <c r="N90" s="30"/>
      <c r="O90" s="30" t="s">
        <v>37</v>
      </c>
      <c r="P90" s="30"/>
      <c r="Q90" s="30"/>
      <c r="R90" s="30"/>
      <c r="S90" s="30"/>
      <c r="T90" s="30"/>
      <c r="U90" s="30"/>
      <c r="V90" s="50" t="str">
        <f>IF(Table1[[#This Row],[1]]="","","X")</f>
        <v/>
      </c>
      <c r="W90" s="50" t="str">
        <f>IF(AND(Table1[[#This Row],[2]]="",Table1[[#This Row],[4]]=""),"","X")</f>
        <v/>
      </c>
      <c r="X90" s="50" t="str">
        <f>IF(AND(Table1[[#This Row],[3]]="",Table1[[#This Row],[5]]="",Table1[[#This Row],[6]]="",Table1[[#This Row],[7]]="",Table1[[#This Row],[8]]="",Table1[[#This Row],[9]]="",Table1[[#This Row],[10]]="",Table1[[#This Row],[11]]="",Table1[[#This Row],[12]]="",Table1[[#This Row],[13]]="",Table1[[#This Row],[15]]=""),"","X")</f>
        <v>X</v>
      </c>
      <c r="Y90" s="50" t="str">
        <f>IF(Table1[[#This Row],[14]]="","","X")</f>
        <v/>
      </c>
    </row>
    <row r="91" spans="1:25" ht="26.25" x14ac:dyDescent="0.25">
      <c r="A91" s="51" t="s">
        <v>10</v>
      </c>
      <c r="B91" s="51" t="s">
        <v>238</v>
      </c>
      <c r="C91" s="52" t="s">
        <v>240</v>
      </c>
      <c r="D91" s="52" t="s">
        <v>242</v>
      </c>
      <c r="E91" s="52" t="s">
        <v>31</v>
      </c>
      <c r="F91" s="51" t="s">
        <v>2</v>
      </c>
      <c r="G91" s="30"/>
      <c r="H91" s="30"/>
      <c r="I91" s="30"/>
      <c r="J91" s="30"/>
      <c r="K91" s="30"/>
      <c r="L91" s="30"/>
      <c r="M91" s="30"/>
      <c r="N91" s="30"/>
      <c r="O91" s="30"/>
      <c r="P91" s="30"/>
      <c r="Q91" s="30"/>
      <c r="R91" s="30"/>
      <c r="S91" s="30"/>
      <c r="T91" s="30" t="s">
        <v>37</v>
      </c>
      <c r="U91" s="30"/>
      <c r="V91" s="50" t="str">
        <f>IF(Table1[[#This Row],[1]]="","","X")</f>
        <v/>
      </c>
      <c r="W91" s="50" t="str">
        <f>IF(AND(Table1[[#This Row],[2]]="",Table1[[#This Row],[4]]=""),"","X")</f>
        <v/>
      </c>
      <c r="X91" s="50" t="str">
        <f>IF(AND(Table1[[#This Row],[3]]="",Table1[[#This Row],[5]]="",Table1[[#This Row],[6]]="",Table1[[#This Row],[7]]="",Table1[[#This Row],[8]]="",Table1[[#This Row],[9]]="",Table1[[#This Row],[10]]="",Table1[[#This Row],[11]]="",Table1[[#This Row],[12]]="",Table1[[#This Row],[13]]="",Table1[[#This Row],[15]]=""),"","X")</f>
        <v/>
      </c>
      <c r="Y91" s="50" t="str">
        <f>IF(Table1[[#This Row],[14]]="","","X")</f>
        <v>X</v>
      </c>
    </row>
    <row r="92" spans="1:25" ht="26.25" x14ac:dyDescent="0.25">
      <c r="A92" s="51" t="s">
        <v>10</v>
      </c>
      <c r="B92" s="51" t="s">
        <v>239</v>
      </c>
      <c r="C92" s="52" t="s">
        <v>241</v>
      </c>
      <c r="D92" s="52" t="s">
        <v>29</v>
      </c>
      <c r="E92" s="52" t="s">
        <v>29</v>
      </c>
      <c r="F92" s="51" t="s">
        <v>2</v>
      </c>
      <c r="G92" s="30"/>
      <c r="H92" s="30"/>
      <c r="I92" s="30"/>
      <c r="J92" s="30"/>
      <c r="K92" s="30"/>
      <c r="L92" s="30"/>
      <c r="M92" s="30"/>
      <c r="N92" s="30"/>
      <c r="O92" s="30"/>
      <c r="P92" s="30"/>
      <c r="Q92" s="30"/>
      <c r="R92" s="30"/>
      <c r="S92" s="30"/>
      <c r="T92" s="30" t="s">
        <v>37</v>
      </c>
      <c r="U92" s="30"/>
      <c r="V92" s="50" t="str">
        <f>IF(Table1[[#This Row],[1]]="","","X")</f>
        <v/>
      </c>
      <c r="W92" s="50" t="str">
        <f>IF(AND(Table1[[#This Row],[2]]="",Table1[[#This Row],[4]]=""),"","X")</f>
        <v/>
      </c>
      <c r="X92" s="50" t="str">
        <f>IF(AND(Table1[[#This Row],[3]]="",Table1[[#This Row],[5]]="",Table1[[#This Row],[6]]="",Table1[[#This Row],[7]]="",Table1[[#This Row],[8]]="",Table1[[#This Row],[9]]="",Table1[[#This Row],[10]]="",Table1[[#This Row],[11]]="",Table1[[#This Row],[12]]="",Table1[[#This Row],[13]]="",Table1[[#This Row],[15]]=""),"","X")</f>
        <v/>
      </c>
      <c r="Y92" s="50" t="str">
        <f>IF(Table1[[#This Row],[14]]="","","X")</f>
        <v>X</v>
      </c>
    </row>
  </sheetData>
  <mergeCells count="5">
    <mergeCell ref="A1:C1"/>
    <mergeCell ref="A4:Q4"/>
    <mergeCell ref="A11:Q11"/>
    <mergeCell ref="V18:Y18"/>
    <mergeCell ref="G18:U18"/>
  </mergeCells>
  <pageMargins left="0.25" right="0.25" top="0.75" bottom="0.75" header="0.3" footer="0.3"/>
  <pageSetup scale="68" fitToHeight="0" orientation="landscape" r:id="rId1"/>
  <headerFooter>
    <oddHeader>&amp;CMapping of TAC Goals to Revision Requests</oddHead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5">
      <c r="A1" s="49" t="s">
        <v>1</v>
      </c>
    </row>
    <row r="2" spans="1:1" x14ac:dyDescent="0.25">
      <c r="A2" t="s">
        <v>47</v>
      </c>
    </row>
    <row r="3" spans="1:1" x14ac:dyDescent="0.25">
      <c r="A3" t="s">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zoomScaleNormal="100" workbookViewId="0">
      <selection sqref="A1:C1"/>
    </sheetView>
  </sheetViews>
  <sheetFormatPr defaultRowHeight="15" x14ac:dyDescent="0.25"/>
  <cols>
    <col min="1" max="1" width="19.42578125" customWidth="1"/>
    <col min="2" max="4" width="10.7109375" customWidth="1"/>
    <col min="5" max="5" width="11.140625" customWidth="1"/>
    <col min="6" max="16" width="10.7109375" customWidth="1"/>
    <col min="17" max="17" width="12.140625" customWidth="1"/>
    <col min="18" max="18" width="29.42578125" bestFit="1" customWidth="1"/>
    <col min="19" max="19" width="11.28515625" customWidth="1"/>
    <col min="20" max="22" width="12.140625" bestFit="1" customWidth="1"/>
    <col min="23" max="23" width="11.28515625" bestFit="1" customWidth="1"/>
  </cols>
  <sheetData>
    <row r="1" spans="1:19" ht="21" x14ac:dyDescent="0.25">
      <c r="A1" s="57" t="s">
        <v>189</v>
      </c>
      <c r="B1" s="57"/>
      <c r="C1" s="57"/>
      <c r="D1" s="4"/>
      <c r="E1" s="4"/>
      <c r="F1" s="4"/>
      <c r="G1" s="4"/>
      <c r="H1" s="4"/>
      <c r="I1" s="4"/>
      <c r="J1" s="4"/>
      <c r="K1" s="4"/>
      <c r="L1" s="4"/>
      <c r="M1" s="4"/>
      <c r="N1" s="4"/>
      <c r="O1" s="4"/>
      <c r="P1" s="4"/>
      <c r="Q1" s="4"/>
    </row>
    <row r="2" spans="1:19" x14ac:dyDescent="0.25">
      <c r="A2" s="19" t="s">
        <v>35</v>
      </c>
      <c r="B2" s="19"/>
      <c r="C2" s="19"/>
      <c r="D2" s="19"/>
      <c r="E2" s="19"/>
      <c r="F2" s="19"/>
      <c r="G2" s="19"/>
      <c r="H2" s="19"/>
      <c r="I2" s="19"/>
      <c r="J2" s="19"/>
      <c r="K2" s="19"/>
      <c r="L2" s="19"/>
      <c r="M2" s="19"/>
      <c r="N2" s="19"/>
      <c r="O2" s="19"/>
      <c r="P2" s="19"/>
      <c r="Q2" s="19"/>
      <c r="R2" s="19"/>
      <c r="S2" s="19"/>
    </row>
    <row r="3" spans="1:19" x14ac:dyDescent="0.25">
      <c r="A3" s="19" t="s">
        <v>175</v>
      </c>
      <c r="B3" s="19"/>
      <c r="C3" s="19"/>
      <c r="D3" s="19"/>
      <c r="E3" s="19"/>
      <c r="F3" s="19"/>
      <c r="G3" s="19"/>
      <c r="H3" s="19"/>
      <c r="I3" s="19"/>
      <c r="J3" s="19"/>
      <c r="K3" s="19"/>
      <c r="L3" s="19"/>
      <c r="M3" s="19"/>
      <c r="N3" s="19"/>
      <c r="O3" s="19"/>
      <c r="P3" s="19"/>
      <c r="Q3" s="19"/>
      <c r="R3" s="18"/>
    </row>
    <row r="4" spans="1:19" s="18" customFormat="1" ht="28.5" customHeight="1" x14ac:dyDescent="0.25">
      <c r="A4" s="66" t="s">
        <v>176</v>
      </c>
      <c r="B4" s="66"/>
      <c r="C4" s="66"/>
      <c r="D4" s="66"/>
      <c r="E4" s="66"/>
      <c r="F4" s="66"/>
      <c r="G4" s="66"/>
      <c r="H4" s="66"/>
      <c r="I4" s="66"/>
      <c r="J4" s="66"/>
      <c r="K4" s="66"/>
      <c r="L4" s="66"/>
      <c r="M4" s="66"/>
      <c r="N4" s="66"/>
      <c r="O4" s="66"/>
      <c r="P4" s="66"/>
      <c r="Q4" s="19"/>
    </row>
    <row r="5" spans="1:19" x14ac:dyDescent="0.25">
      <c r="A5" s="19" t="s">
        <v>177</v>
      </c>
      <c r="B5" s="19"/>
      <c r="C5" s="19"/>
      <c r="D5" s="19"/>
      <c r="E5" s="19"/>
      <c r="F5" s="19"/>
      <c r="G5" s="19"/>
      <c r="H5" s="19"/>
      <c r="I5" s="19"/>
      <c r="J5" s="19"/>
      <c r="K5" s="19"/>
      <c r="L5" s="19"/>
      <c r="M5" s="19"/>
      <c r="N5" s="19"/>
      <c r="O5" s="19"/>
      <c r="P5" s="19"/>
      <c r="Q5" s="19"/>
      <c r="R5" s="18"/>
    </row>
    <row r="6" spans="1:19" x14ac:dyDescent="0.25">
      <c r="A6" s="19" t="s">
        <v>178</v>
      </c>
      <c r="B6" s="19"/>
      <c r="C6" s="19"/>
      <c r="D6" s="19"/>
      <c r="E6" s="19"/>
      <c r="F6" s="19"/>
      <c r="G6" s="19"/>
      <c r="H6" s="19"/>
      <c r="I6" s="19"/>
      <c r="J6" s="19"/>
      <c r="K6" s="19"/>
      <c r="L6" s="19"/>
      <c r="M6" s="19"/>
      <c r="N6" s="19"/>
      <c r="O6" s="19"/>
      <c r="P6" s="19"/>
      <c r="Q6" s="19"/>
      <c r="R6" s="18"/>
    </row>
    <row r="7" spans="1:19" x14ac:dyDescent="0.25">
      <c r="A7" s="19" t="s">
        <v>179</v>
      </c>
      <c r="B7" s="19"/>
      <c r="C7" s="19"/>
      <c r="D7" s="19"/>
      <c r="E7" s="19"/>
      <c r="F7" s="19"/>
      <c r="G7" s="19"/>
      <c r="H7" s="19"/>
      <c r="I7" s="19"/>
      <c r="J7" s="19"/>
      <c r="K7" s="19"/>
      <c r="L7" s="19"/>
      <c r="M7" s="19"/>
      <c r="N7" s="19"/>
      <c r="O7" s="19"/>
      <c r="P7" s="19"/>
      <c r="Q7" s="19"/>
      <c r="R7" s="18"/>
    </row>
    <row r="8" spans="1:19" x14ac:dyDescent="0.25">
      <c r="A8" s="19" t="s">
        <v>180</v>
      </c>
      <c r="B8" s="19"/>
      <c r="C8" s="19"/>
      <c r="D8" s="19"/>
      <c r="E8" s="19"/>
      <c r="F8" s="19"/>
      <c r="G8" s="19"/>
      <c r="H8" s="19"/>
      <c r="I8" s="19"/>
      <c r="J8" s="19"/>
      <c r="K8" s="19"/>
      <c r="L8" s="19"/>
      <c r="M8" s="19"/>
      <c r="N8" s="19"/>
      <c r="O8" s="19"/>
      <c r="P8" s="19"/>
      <c r="Q8" s="19"/>
      <c r="R8" s="18"/>
    </row>
    <row r="9" spans="1:19" x14ac:dyDescent="0.25">
      <c r="A9" s="19" t="s">
        <v>181</v>
      </c>
      <c r="B9" s="19"/>
      <c r="C9" s="19"/>
      <c r="D9" s="19"/>
      <c r="E9" s="19"/>
      <c r="F9" s="19"/>
      <c r="G9" s="19"/>
      <c r="H9" s="19"/>
      <c r="I9" s="19"/>
      <c r="J9" s="19"/>
      <c r="K9" s="19"/>
      <c r="L9" s="19"/>
      <c r="M9" s="19"/>
      <c r="N9" s="19"/>
      <c r="O9" s="19"/>
      <c r="P9" s="19"/>
      <c r="Q9" s="19"/>
      <c r="R9" s="19"/>
      <c r="S9" s="19"/>
    </row>
    <row r="10" spans="1:19" x14ac:dyDescent="0.25">
      <c r="A10" s="19" t="s">
        <v>182</v>
      </c>
      <c r="B10" s="19"/>
      <c r="C10" s="19"/>
      <c r="D10" s="19"/>
      <c r="E10" s="19"/>
      <c r="F10" s="19"/>
      <c r="G10" s="19"/>
      <c r="H10" s="19"/>
      <c r="I10" s="19"/>
      <c r="J10" s="19"/>
      <c r="K10" s="19"/>
      <c r="L10" s="19"/>
      <c r="M10" s="19"/>
      <c r="N10" s="19"/>
      <c r="O10" s="19"/>
      <c r="P10" s="19"/>
      <c r="Q10" s="19"/>
      <c r="R10" s="19"/>
      <c r="S10" s="19"/>
    </row>
    <row r="11" spans="1:19" ht="30.75" customHeight="1" x14ac:dyDescent="0.25">
      <c r="A11" s="66" t="s">
        <v>183</v>
      </c>
      <c r="B11" s="66"/>
      <c r="C11" s="66"/>
      <c r="D11" s="66"/>
      <c r="E11" s="66"/>
      <c r="F11" s="66"/>
      <c r="G11" s="66"/>
      <c r="H11" s="66"/>
      <c r="I11" s="66"/>
      <c r="J11" s="66"/>
      <c r="K11" s="66"/>
      <c r="L11" s="66"/>
      <c r="M11" s="66"/>
      <c r="N11" s="66"/>
      <c r="O11" s="66"/>
      <c r="P11" s="66"/>
      <c r="Q11" s="19"/>
      <c r="R11" s="19"/>
      <c r="S11" s="19"/>
    </row>
    <row r="12" spans="1:19" x14ac:dyDescent="0.25">
      <c r="A12" s="19" t="s">
        <v>184</v>
      </c>
      <c r="B12" s="19"/>
      <c r="C12" s="19"/>
      <c r="D12" s="19"/>
      <c r="E12" s="19"/>
      <c r="F12" s="19"/>
      <c r="G12" s="19"/>
      <c r="H12" s="19"/>
      <c r="I12" s="19"/>
      <c r="J12" s="19"/>
      <c r="K12" s="19"/>
      <c r="L12" s="19"/>
      <c r="M12" s="19"/>
      <c r="N12" s="19"/>
      <c r="O12" s="19"/>
      <c r="P12" s="19"/>
      <c r="Q12" s="19"/>
      <c r="R12" s="19"/>
      <c r="S12" s="19"/>
    </row>
    <row r="13" spans="1:19" x14ac:dyDescent="0.25">
      <c r="A13" s="19" t="s">
        <v>185</v>
      </c>
      <c r="B13" s="19"/>
      <c r="C13" s="19"/>
      <c r="D13" s="19"/>
      <c r="E13" s="19"/>
      <c r="F13" s="19"/>
      <c r="G13" s="19"/>
      <c r="H13" s="19"/>
      <c r="I13" s="19"/>
      <c r="J13" s="19"/>
      <c r="K13" s="19"/>
      <c r="L13" s="19"/>
      <c r="M13" s="19"/>
      <c r="N13" s="19"/>
      <c r="O13" s="19"/>
      <c r="P13" s="19"/>
      <c r="Q13" s="19"/>
      <c r="R13" s="19"/>
      <c r="S13" s="19"/>
    </row>
    <row r="14" spans="1:19" x14ac:dyDescent="0.25">
      <c r="A14" s="19" t="s">
        <v>186</v>
      </c>
      <c r="B14" s="19"/>
      <c r="C14" s="19"/>
      <c r="D14" s="19"/>
      <c r="E14" s="19"/>
      <c r="F14" s="19"/>
      <c r="G14" s="19"/>
      <c r="H14" s="19"/>
      <c r="I14" s="19"/>
      <c r="J14" s="19"/>
      <c r="K14" s="19"/>
      <c r="L14" s="19"/>
      <c r="M14" s="19"/>
      <c r="N14" s="19"/>
      <c r="O14" s="19"/>
      <c r="P14" s="19"/>
      <c r="Q14" s="19"/>
      <c r="R14" s="19"/>
      <c r="S14" s="19"/>
    </row>
    <row r="15" spans="1:19" x14ac:dyDescent="0.25">
      <c r="A15" s="19" t="s">
        <v>187</v>
      </c>
      <c r="B15" s="19"/>
      <c r="C15" s="19"/>
      <c r="D15" s="19"/>
      <c r="E15" s="19"/>
      <c r="F15" s="19"/>
      <c r="G15" s="19"/>
      <c r="H15" s="19"/>
      <c r="I15" s="19"/>
      <c r="J15" s="19"/>
      <c r="K15" s="19"/>
      <c r="L15" s="19"/>
      <c r="M15" s="19"/>
      <c r="N15" s="19"/>
      <c r="O15" s="19"/>
      <c r="P15" s="19"/>
      <c r="Q15" s="19"/>
      <c r="R15" s="19"/>
      <c r="S15" s="19"/>
    </row>
    <row r="16" spans="1:19" s="18" customFormat="1" x14ac:dyDescent="0.25">
      <c r="A16" s="19" t="s">
        <v>188</v>
      </c>
      <c r="B16" s="19"/>
      <c r="C16" s="19"/>
      <c r="D16" s="19"/>
      <c r="E16" s="19"/>
      <c r="F16" s="19"/>
      <c r="G16" s="19"/>
      <c r="H16" s="19"/>
      <c r="I16" s="19"/>
      <c r="J16" s="19"/>
      <c r="K16" s="19"/>
      <c r="L16" s="19"/>
      <c r="M16" s="19"/>
      <c r="N16" s="19"/>
      <c r="O16" s="19"/>
      <c r="P16" s="19"/>
      <c r="Q16" s="19"/>
      <c r="R16" s="19"/>
      <c r="S16" s="19"/>
    </row>
    <row r="17" spans="1:17" ht="5.25" customHeight="1" x14ac:dyDescent="0.25">
      <c r="A17" s="10"/>
      <c r="B17" s="10"/>
      <c r="C17" s="10"/>
      <c r="D17" s="10"/>
      <c r="E17" s="10"/>
      <c r="F17" s="10"/>
      <c r="G17" s="10"/>
      <c r="H17" s="10"/>
      <c r="I17" s="10"/>
      <c r="J17" s="10"/>
      <c r="K17" s="10"/>
      <c r="L17" s="10"/>
      <c r="M17" s="10"/>
      <c r="N17" s="10"/>
      <c r="O17" s="10"/>
      <c r="P17" s="10"/>
      <c r="Q17" s="10"/>
    </row>
    <row r="18" spans="1:17" ht="23.25" x14ac:dyDescent="0.35">
      <c r="A18" s="9" t="s">
        <v>26</v>
      </c>
    </row>
    <row r="19" spans="1:17" ht="12.75" customHeight="1" x14ac:dyDescent="0.25"/>
    <row r="20" spans="1:17" x14ac:dyDescent="0.25">
      <c r="A20" s="12" t="s">
        <v>1</v>
      </c>
      <c r="B20" s="17" t="s">
        <v>13</v>
      </c>
    </row>
    <row r="21" spans="1:17" ht="7.5" customHeight="1" x14ac:dyDescent="0.25"/>
    <row r="22" spans="1:17" hidden="1" x14ac:dyDescent="0.25">
      <c r="A22" s="13"/>
      <c r="B22" s="14" t="s">
        <v>27</v>
      </c>
      <c r="C22" s="15"/>
      <c r="D22" s="15"/>
      <c r="E22" s="15"/>
      <c r="F22" s="15"/>
      <c r="G22" s="15"/>
      <c r="H22" s="15"/>
      <c r="I22" s="15"/>
      <c r="J22" s="15"/>
      <c r="K22" s="15"/>
      <c r="L22" s="15"/>
      <c r="M22" s="15"/>
      <c r="N22" s="15"/>
      <c r="O22" s="15"/>
      <c r="P22" s="16"/>
    </row>
    <row r="23" spans="1:17" x14ac:dyDescent="0.25">
      <c r="A23" s="54" t="s">
        <v>4</v>
      </c>
      <c r="B23" s="20" t="s">
        <v>12</v>
      </c>
      <c r="C23" s="20" t="s">
        <v>14</v>
      </c>
      <c r="D23" s="20" t="s">
        <v>15</v>
      </c>
      <c r="E23" s="20" t="s">
        <v>16</v>
      </c>
      <c r="F23" s="20" t="s">
        <v>17</v>
      </c>
      <c r="G23" s="20" t="s">
        <v>18</v>
      </c>
      <c r="H23" s="20" t="s">
        <v>19</v>
      </c>
      <c r="I23" s="20" t="s">
        <v>20</v>
      </c>
      <c r="J23" s="20" t="s">
        <v>21</v>
      </c>
      <c r="K23" s="20" t="s">
        <v>22</v>
      </c>
      <c r="L23" s="20" t="s">
        <v>23</v>
      </c>
      <c r="M23" s="20" t="s">
        <v>24</v>
      </c>
      <c r="N23" s="20" t="s">
        <v>25</v>
      </c>
      <c r="O23" s="20" t="s">
        <v>38</v>
      </c>
      <c r="P23" s="20" t="s">
        <v>221</v>
      </c>
    </row>
    <row r="24" spans="1:17" x14ac:dyDescent="0.25">
      <c r="A24" s="20" t="s">
        <v>7</v>
      </c>
      <c r="B24" s="68"/>
      <c r="C24" s="67">
        <v>2</v>
      </c>
      <c r="D24" s="69"/>
      <c r="E24" s="67"/>
      <c r="F24" s="69"/>
      <c r="G24" s="69">
        <v>1</v>
      </c>
      <c r="H24" s="69"/>
      <c r="I24" s="69"/>
      <c r="J24" s="69"/>
      <c r="K24" s="69"/>
      <c r="L24" s="69"/>
      <c r="M24" s="69"/>
      <c r="N24" s="69"/>
      <c r="O24" s="73"/>
      <c r="P24" s="69"/>
    </row>
    <row r="25" spans="1:17" x14ac:dyDescent="0.25">
      <c r="A25" s="20" t="s">
        <v>6</v>
      </c>
      <c r="B25" s="68">
        <v>1</v>
      </c>
      <c r="C25" s="67">
        <v>6</v>
      </c>
      <c r="D25" s="69"/>
      <c r="E25" s="67">
        <v>2</v>
      </c>
      <c r="F25" s="69"/>
      <c r="G25" s="69">
        <v>25</v>
      </c>
      <c r="H25" s="69"/>
      <c r="I25" s="69">
        <v>1</v>
      </c>
      <c r="J25" s="69"/>
      <c r="K25" s="69"/>
      <c r="L25" s="69">
        <v>3</v>
      </c>
      <c r="M25" s="69">
        <v>5</v>
      </c>
      <c r="N25" s="69">
        <v>2</v>
      </c>
      <c r="O25" s="73">
        <v>5</v>
      </c>
      <c r="P25" s="69">
        <v>3</v>
      </c>
    </row>
    <row r="26" spans="1:17" x14ac:dyDescent="0.25">
      <c r="A26" s="20" t="s">
        <v>9</v>
      </c>
      <c r="B26" s="68"/>
      <c r="C26" s="67">
        <v>4</v>
      </c>
      <c r="D26" s="69"/>
      <c r="E26" s="67">
        <v>1</v>
      </c>
      <c r="F26" s="69"/>
      <c r="G26" s="69">
        <v>3</v>
      </c>
      <c r="H26" s="69"/>
      <c r="I26" s="69"/>
      <c r="J26" s="69"/>
      <c r="K26" s="69"/>
      <c r="L26" s="69"/>
      <c r="M26" s="69"/>
      <c r="N26" s="69">
        <v>1</v>
      </c>
      <c r="O26" s="73">
        <v>1</v>
      </c>
      <c r="P26" s="69"/>
    </row>
    <row r="27" spans="1:17" x14ac:dyDescent="0.25">
      <c r="A27" s="20" t="s">
        <v>8</v>
      </c>
      <c r="B27" s="68"/>
      <c r="C27" s="67"/>
      <c r="D27" s="69"/>
      <c r="E27" s="67"/>
      <c r="F27" s="69"/>
      <c r="G27" s="69"/>
      <c r="H27" s="69"/>
      <c r="I27" s="69"/>
      <c r="J27" s="69">
        <v>2</v>
      </c>
      <c r="K27" s="69"/>
      <c r="L27" s="69"/>
      <c r="M27" s="69"/>
      <c r="N27" s="69"/>
      <c r="O27" s="73"/>
      <c r="P27" s="69"/>
    </row>
    <row r="28" spans="1:17" x14ac:dyDescent="0.25">
      <c r="A28" s="20" t="s">
        <v>10</v>
      </c>
      <c r="B28" s="68"/>
      <c r="C28" s="67"/>
      <c r="D28" s="69"/>
      <c r="E28" s="67"/>
      <c r="F28" s="69"/>
      <c r="G28" s="69"/>
      <c r="H28" s="69"/>
      <c r="I28" s="69"/>
      <c r="J28" s="69"/>
      <c r="K28" s="69"/>
      <c r="L28" s="69"/>
      <c r="M28" s="69"/>
      <c r="N28" s="69"/>
      <c r="O28" s="73">
        <v>2</v>
      </c>
      <c r="P28" s="69"/>
    </row>
    <row r="29" spans="1:17" x14ac:dyDescent="0.25">
      <c r="A29" s="20" t="s">
        <v>34</v>
      </c>
      <c r="B29" s="68"/>
      <c r="C29" s="67"/>
      <c r="D29" s="69"/>
      <c r="E29" s="67"/>
      <c r="F29" s="69"/>
      <c r="G29" s="69">
        <v>1</v>
      </c>
      <c r="H29" s="69"/>
      <c r="I29" s="69"/>
      <c r="J29" s="69"/>
      <c r="K29" s="69"/>
      <c r="L29" s="69"/>
      <c r="M29" s="69"/>
      <c r="N29" s="69"/>
      <c r="O29" s="73"/>
      <c r="P29" s="69"/>
    </row>
    <row r="30" spans="1:17" x14ac:dyDescent="0.25">
      <c r="A30" s="20" t="s">
        <v>48</v>
      </c>
      <c r="B30" s="68"/>
      <c r="C30" s="67"/>
      <c r="D30" s="69"/>
      <c r="E30" s="67"/>
      <c r="F30" s="69"/>
      <c r="G30" s="69"/>
      <c r="H30" s="69"/>
      <c r="I30" s="69"/>
      <c r="J30" s="69"/>
      <c r="K30" s="69"/>
      <c r="L30" s="69"/>
      <c r="M30" s="69"/>
      <c r="N30" s="69"/>
      <c r="O30" s="73"/>
      <c r="P30" s="69"/>
    </row>
    <row r="31" spans="1:17" x14ac:dyDescent="0.25">
      <c r="A31" s="20" t="s">
        <v>58</v>
      </c>
      <c r="B31" s="68"/>
      <c r="C31" s="67"/>
      <c r="D31" s="69"/>
      <c r="E31" s="67"/>
      <c r="F31" s="69"/>
      <c r="G31" s="69"/>
      <c r="H31" s="69"/>
      <c r="I31" s="69"/>
      <c r="J31" s="69"/>
      <c r="K31" s="69"/>
      <c r="L31" s="69"/>
      <c r="M31" s="69"/>
      <c r="N31" s="69"/>
      <c r="O31" s="73"/>
      <c r="P31" s="69"/>
    </row>
    <row r="32" spans="1:17" x14ac:dyDescent="0.25">
      <c r="A32" s="20" t="s">
        <v>69</v>
      </c>
      <c r="B32" s="68"/>
      <c r="C32" s="67"/>
      <c r="D32" s="69"/>
      <c r="E32" s="67"/>
      <c r="F32" s="69"/>
      <c r="G32" s="69"/>
      <c r="H32" s="69"/>
      <c r="I32" s="69"/>
      <c r="J32" s="69"/>
      <c r="K32" s="69"/>
      <c r="L32" s="69"/>
      <c r="M32" s="69"/>
      <c r="N32" s="69"/>
      <c r="O32" s="73"/>
      <c r="P32" s="69"/>
    </row>
    <row r="33" spans="1:16" s="18" customFormat="1" x14ac:dyDescent="0.25">
      <c r="A33" s="20" t="s">
        <v>11</v>
      </c>
      <c r="B33" s="21">
        <v>1</v>
      </c>
      <c r="C33" s="21">
        <v>12</v>
      </c>
      <c r="D33" s="21"/>
      <c r="E33" s="21">
        <v>3</v>
      </c>
      <c r="F33" s="21"/>
      <c r="G33" s="22">
        <v>30</v>
      </c>
      <c r="H33" s="21"/>
      <c r="I33" s="21">
        <v>1</v>
      </c>
      <c r="J33" s="21">
        <v>2</v>
      </c>
      <c r="K33" s="21"/>
      <c r="L33" s="21">
        <v>3</v>
      </c>
      <c r="M33" s="21">
        <v>5</v>
      </c>
      <c r="N33" s="21">
        <v>3</v>
      </c>
      <c r="O33" s="21">
        <v>8</v>
      </c>
      <c r="P33" s="21">
        <v>3</v>
      </c>
    </row>
    <row r="34" spans="1:16" s="18" customFormat="1" x14ac:dyDescent="0.25">
      <c r="A34"/>
      <c r="B34"/>
      <c r="C34"/>
      <c r="D34"/>
      <c r="E34"/>
      <c r="F34"/>
      <c r="G34"/>
      <c r="H34"/>
      <c r="I34"/>
      <c r="J34"/>
      <c r="K34"/>
      <c r="L34"/>
      <c r="M34"/>
      <c r="N34"/>
      <c r="O34"/>
    </row>
    <row r="35" spans="1:16" ht="23.25" x14ac:dyDescent="0.35">
      <c r="A35" s="9" t="s">
        <v>33</v>
      </c>
    </row>
    <row r="36" spans="1:16" x14ac:dyDescent="0.25">
      <c r="C36" s="18"/>
      <c r="D36" s="18"/>
      <c r="E36" s="18"/>
      <c r="F36" s="18"/>
      <c r="G36" s="18"/>
      <c r="H36" s="18"/>
      <c r="I36" s="18"/>
      <c r="J36" s="18"/>
      <c r="K36" s="18"/>
      <c r="L36" s="18"/>
      <c r="M36" s="18"/>
      <c r="N36" s="18"/>
    </row>
    <row r="37" spans="1:16" x14ac:dyDescent="0.25">
      <c r="A37" s="54" t="s">
        <v>1</v>
      </c>
      <c r="B37" s="56" t="s">
        <v>13</v>
      </c>
      <c r="C37" s="18"/>
      <c r="D37" s="18"/>
      <c r="E37" s="18"/>
      <c r="F37" s="18"/>
      <c r="G37" s="18"/>
      <c r="H37" s="18"/>
      <c r="I37" s="18"/>
      <c r="J37" s="18"/>
      <c r="K37" s="18"/>
      <c r="L37" s="18"/>
      <c r="M37" s="18"/>
      <c r="N37" s="18"/>
    </row>
    <row r="38" spans="1:16" ht="6" customHeight="1" x14ac:dyDescent="0.25">
      <c r="A38" s="18"/>
      <c r="B38" s="18"/>
      <c r="C38" s="18"/>
      <c r="D38" s="18"/>
      <c r="E38" s="18"/>
      <c r="F38" s="18"/>
      <c r="G38" s="18"/>
      <c r="H38" s="18"/>
      <c r="I38" s="18"/>
      <c r="J38" s="18"/>
      <c r="K38" s="18"/>
      <c r="L38" s="18"/>
      <c r="M38" s="18"/>
      <c r="N38" s="18"/>
    </row>
    <row r="39" spans="1:16" hidden="1" x14ac:dyDescent="0.25">
      <c r="A39" s="20"/>
      <c r="B39" s="54" t="s">
        <v>27</v>
      </c>
      <c r="C39" s="20"/>
      <c r="D39" s="20"/>
      <c r="E39" s="20"/>
      <c r="F39" s="20"/>
      <c r="G39" s="20"/>
      <c r="H39" s="20"/>
      <c r="I39" s="20"/>
      <c r="J39" s="20"/>
      <c r="K39" s="20"/>
      <c r="L39" s="20"/>
      <c r="M39" s="20"/>
      <c r="N39" s="20"/>
      <c r="O39" s="20"/>
      <c r="P39" s="20"/>
    </row>
    <row r="40" spans="1:16" x14ac:dyDescent="0.25">
      <c r="A40" s="54" t="s">
        <v>30</v>
      </c>
      <c r="B40" s="20" t="s">
        <v>12</v>
      </c>
      <c r="C40" s="20" t="s">
        <v>14</v>
      </c>
      <c r="D40" s="20" t="s">
        <v>15</v>
      </c>
      <c r="E40" s="20" t="s">
        <v>16</v>
      </c>
      <c r="F40" s="20" t="s">
        <v>17</v>
      </c>
      <c r="G40" s="20" t="s">
        <v>18</v>
      </c>
      <c r="H40" s="20" t="s">
        <v>19</v>
      </c>
      <c r="I40" s="20" t="s">
        <v>20</v>
      </c>
      <c r="J40" s="20" t="s">
        <v>21</v>
      </c>
      <c r="K40" s="20" t="s">
        <v>22</v>
      </c>
      <c r="L40" s="20" t="s">
        <v>23</v>
      </c>
      <c r="M40" s="20" t="s">
        <v>24</v>
      </c>
      <c r="N40" s="20" t="s">
        <v>25</v>
      </c>
      <c r="O40" s="20" t="s">
        <v>38</v>
      </c>
      <c r="P40" s="20" t="s">
        <v>221</v>
      </c>
    </row>
    <row r="41" spans="1:16" x14ac:dyDescent="0.25">
      <c r="A41" s="20" t="s">
        <v>29</v>
      </c>
      <c r="B41" s="68">
        <v>1</v>
      </c>
      <c r="C41" s="67">
        <v>9</v>
      </c>
      <c r="D41" s="69"/>
      <c r="E41" s="67"/>
      <c r="F41" s="69"/>
      <c r="G41" s="69">
        <v>15</v>
      </c>
      <c r="H41" s="69"/>
      <c r="I41" s="69"/>
      <c r="J41" s="69"/>
      <c r="K41" s="69"/>
      <c r="L41" s="69">
        <v>2</v>
      </c>
      <c r="M41" s="69">
        <v>2</v>
      </c>
      <c r="N41" s="69"/>
      <c r="O41" s="73">
        <v>3</v>
      </c>
      <c r="P41" s="69">
        <v>1</v>
      </c>
    </row>
    <row r="42" spans="1:16" x14ac:dyDescent="0.25">
      <c r="A42" s="20" t="s">
        <v>32</v>
      </c>
      <c r="B42" s="68"/>
      <c r="C42" s="67">
        <v>1</v>
      </c>
      <c r="D42" s="69"/>
      <c r="E42" s="67">
        <v>2</v>
      </c>
      <c r="F42" s="69"/>
      <c r="G42" s="69">
        <v>11</v>
      </c>
      <c r="H42" s="69"/>
      <c r="I42" s="69">
        <v>1</v>
      </c>
      <c r="J42" s="69"/>
      <c r="K42" s="69"/>
      <c r="L42" s="69">
        <v>1</v>
      </c>
      <c r="M42" s="69">
        <v>3</v>
      </c>
      <c r="N42" s="69">
        <v>1</v>
      </c>
      <c r="O42" s="73">
        <v>2</v>
      </c>
      <c r="P42" s="69">
        <v>2</v>
      </c>
    </row>
    <row r="43" spans="1:16" ht="30" x14ac:dyDescent="0.25">
      <c r="A43" s="55" t="s">
        <v>31</v>
      </c>
      <c r="B43" s="68"/>
      <c r="C43" s="67">
        <v>2</v>
      </c>
      <c r="D43" s="69"/>
      <c r="E43" s="67">
        <v>1</v>
      </c>
      <c r="F43" s="69"/>
      <c r="G43" s="69">
        <v>4</v>
      </c>
      <c r="H43" s="69"/>
      <c r="I43" s="69"/>
      <c r="J43" s="69">
        <v>2</v>
      </c>
      <c r="K43" s="69"/>
      <c r="L43" s="69"/>
      <c r="M43" s="69"/>
      <c r="N43" s="69">
        <v>2</v>
      </c>
      <c r="O43" s="73">
        <v>3</v>
      </c>
      <c r="P43" s="69"/>
    </row>
    <row r="44" spans="1:16" x14ac:dyDescent="0.25">
      <c r="A44" s="20" t="s">
        <v>11</v>
      </c>
      <c r="B44" s="21">
        <v>1</v>
      </c>
      <c r="C44" s="21">
        <v>12</v>
      </c>
      <c r="D44" s="21"/>
      <c r="E44" s="21">
        <v>3</v>
      </c>
      <c r="F44" s="21"/>
      <c r="G44" s="22">
        <v>30</v>
      </c>
      <c r="H44" s="21"/>
      <c r="I44" s="21">
        <v>1</v>
      </c>
      <c r="J44" s="21">
        <v>2</v>
      </c>
      <c r="K44" s="21"/>
      <c r="L44" s="21">
        <v>3</v>
      </c>
      <c r="M44" s="21">
        <v>5</v>
      </c>
      <c r="N44" s="21">
        <v>3</v>
      </c>
      <c r="O44" s="21">
        <v>8</v>
      </c>
      <c r="P44" s="21">
        <v>3</v>
      </c>
    </row>
    <row r="46" spans="1:16" ht="15.75" x14ac:dyDescent="0.25">
      <c r="A46" s="36"/>
      <c r="B46" s="36" t="s">
        <v>1</v>
      </c>
    </row>
    <row r="47" spans="1:16" ht="15.75" x14ac:dyDescent="0.25">
      <c r="A47" s="48" t="s">
        <v>113</v>
      </c>
      <c r="B47" s="53" t="s">
        <v>47</v>
      </c>
    </row>
    <row r="48" spans="1:16" ht="31.5" x14ac:dyDescent="0.25">
      <c r="A48" s="45" t="s">
        <v>109</v>
      </c>
      <c r="B48" s="44">
        <f>B65/SUM($B$65:$E$65)</f>
        <v>0</v>
      </c>
    </row>
    <row r="49" spans="1:5" ht="31.5" x14ac:dyDescent="0.25">
      <c r="A49" s="46" t="s">
        <v>110</v>
      </c>
      <c r="B49" s="44">
        <f>C65/SUM($B$65:$E$65)</f>
        <v>0.26315789473684209</v>
      </c>
    </row>
    <row r="50" spans="1:5" ht="31.5" x14ac:dyDescent="0.25">
      <c r="A50" s="70" t="s">
        <v>111</v>
      </c>
      <c r="B50" s="44">
        <f>D65/SUM($B$65:$E$65)</f>
        <v>0.57894736842105265</v>
      </c>
    </row>
    <row r="51" spans="1:5" ht="31.5" x14ac:dyDescent="0.25">
      <c r="A51" s="47" t="s">
        <v>112</v>
      </c>
      <c r="B51" s="44">
        <f>E65/SUM($B$65:$E$65)</f>
        <v>0.15789473684210525</v>
      </c>
    </row>
    <row r="53" spans="1:5" ht="15.75" x14ac:dyDescent="0.25">
      <c r="A53" s="36"/>
      <c r="B53" s="64" t="s">
        <v>113</v>
      </c>
      <c r="C53" s="65"/>
      <c r="D53" s="65"/>
      <c r="E53" s="65"/>
    </row>
    <row r="54" spans="1:5" ht="38.25" x14ac:dyDescent="0.25">
      <c r="A54" s="37" t="s">
        <v>4</v>
      </c>
      <c r="B54" s="32" t="s">
        <v>109</v>
      </c>
      <c r="C54" s="33" t="s">
        <v>110</v>
      </c>
      <c r="D54" s="71" t="s">
        <v>111</v>
      </c>
      <c r="E54" s="34" t="s">
        <v>112</v>
      </c>
    </row>
    <row r="55" spans="1:5" ht="15.75" x14ac:dyDescent="0.25">
      <c r="A55" s="38" t="s">
        <v>7</v>
      </c>
      <c r="B55" s="39">
        <f>COUNTIFS(Table1[[#All],[Request Type]],Summary!$A55,Table1[[#All],[Status]],Summary!$B$47,Table1[[#All],[Committee Strategic Alignment]],"X")</f>
        <v>0</v>
      </c>
      <c r="C55" s="40">
        <f>COUNTIFS(Table1[[#All],[Request Type]],Summary!$A55,Table1[[#All],[Status]],Summary!$B$47,Table1[[#All],[Operational Reliability]],"X")</f>
        <v>1</v>
      </c>
      <c r="D55" s="72">
        <f>COUNTIFS(Table1[[#All],[Request Type]],Summary!$A55,Table1[[#All],[Status]],Summary!$B$47,Table1[[#All],[Flexible Market Design]],"X")</f>
        <v>1</v>
      </c>
      <c r="E55" s="41">
        <f>COUNTIFS(Table1[[#All],[Request Type]],Summary!$A55,Table1[[#All],[Status]],Summary!$B$47,Table1[[#All],[Data Transparency and Access]],"X")</f>
        <v>0</v>
      </c>
    </row>
    <row r="56" spans="1:5" ht="15.75" x14ac:dyDescent="0.25">
      <c r="A56" s="38" t="s">
        <v>6</v>
      </c>
      <c r="B56" s="39">
        <f>COUNTIFS(Table1[[#All],[Request Type]],Summary!$A56,Table1[[#All],[Status]],Summary!$B$47,Table1[[#All],[Committee Strategic Alignment]],"X")</f>
        <v>0</v>
      </c>
      <c r="C56" s="40">
        <f>COUNTIFS(Table1[[#All],[Request Type]],Summary!$A56,Table1[[#All],[Status]],Summary!$B$47,Table1[[#All],[Operational Reliability]],"X")</f>
        <v>4</v>
      </c>
      <c r="D56" s="72">
        <f>COUNTIFS(Table1[[#All],[Request Type]],Summary!$A56,Table1[[#All],[Status]],Summary!$B$47,Table1[[#All],[Flexible Market Design]],"X")</f>
        <v>16</v>
      </c>
      <c r="E56" s="41">
        <f>COUNTIFS(Table1[[#All],[Request Type]],Summary!$A56,Table1[[#All],[Status]],Summary!$B$47,Table1[[#All],[Data Transparency and Access]],"X")</f>
        <v>5</v>
      </c>
    </row>
    <row r="57" spans="1:5" ht="15.75" x14ac:dyDescent="0.25">
      <c r="A57" s="38" t="s">
        <v>9</v>
      </c>
      <c r="B57" s="39">
        <f>COUNTIFS(Table1[[#All],[Request Type]],Summary!$A57,Table1[[#All],[Status]],Summary!$B$47,Table1[[#All],[Committee Strategic Alignment]],"X")</f>
        <v>0</v>
      </c>
      <c r="C57" s="40">
        <f>COUNTIFS(Table1[[#All],[Request Type]],Summary!$A57,Table1[[#All],[Status]],Summary!$B$47,Table1[[#All],[Operational Reliability]],"X")</f>
        <v>5</v>
      </c>
      <c r="D57" s="72">
        <f>COUNTIFS(Table1[[#All],[Request Type]],Summary!$A57,Table1[[#All],[Status]],Summary!$B$47,Table1[[#All],[Flexible Market Design]],"X")</f>
        <v>3</v>
      </c>
      <c r="E57" s="41">
        <f>COUNTIFS(Table1[[#All],[Request Type]],Summary!$A57,Table1[[#All],[Status]],Summary!$B$47,Table1[[#All],[Data Transparency and Access]],"X")</f>
        <v>1</v>
      </c>
    </row>
    <row r="58" spans="1:5" ht="15.75" x14ac:dyDescent="0.25">
      <c r="A58" s="38" t="s">
        <v>8</v>
      </c>
      <c r="B58" s="39">
        <f>COUNTIFS(Table1[[#All],[Request Type]],Summary!$A58,Table1[[#All],[Status]],Summary!$B$47,Table1[[#All],[Committee Strategic Alignment]],"X")</f>
        <v>0</v>
      </c>
      <c r="C58" s="40">
        <f>COUNTIFS(Table1[[#All],[Request Type]],Summary!$A58,Table1[[#All],[Status]],Summary!$B$47,Table1[[#All],[Operational Reliability]],"X")</f>
        <v>0</v>
      </c>
      <c r="D58" s="72">
        <f>COUNTIFS(Table1[[#All],[Request Type]],Summary!$A58,Table1[[#All],[Status]],Summary!$B$47,Table1[[#All],[Flexible Market Design]],"X")</f>
        <v>1</v>
      </c>
      <c r="E58" s="41">
        <f>COUNTIFS(Table1[[#All],[Request Type]],Summary!$A58,Table1[[#All],[Status]],Summary!$B$47,Table1[[#All],[Data Transparency and Access]],"X")</f>
        <v>0</v>
      </c>
    </row>
    <row r="59" spans="1:5" ht="15.75" x14ac:dyDescent="0.25">
      <c r="A59" s="38" t="s">
        <v>10</v>
      </c>
      <c r="B59" s="39">
        <f>COUNTIFS(Table1[[#All],[Request Type]],Summary!$A59,Table1[[#All],[Status]],Summary!$B$47,Table1[[#All],[Committee Strategic Alignment]],"X")</f>
        <v>0</v>
      </c>
      <c r="C59" s="40">
        <f>COUNTIFS(Table1[[#All],[Request Type]],Summary!$A59,Table1[[#All],[Status]],Summary!$B$47,Table1[[#All],[Operational Reliability]],"X")</f>
        <v>0</v>
      </c>
      <c r="D59" s="72">
        <f>COUNTIFS(Table1[[#All],[Request Type]],Summary!$A59,Table1[[#All],[Status]],Summary!$B$47,Table1[[#All],[Flexible Market Design]],"X")</f>
        <v>0</v>
      </c>
      <c r="E59" s="41">
        <f>COUNTIFS(Table1[[#All],[Request Type]],Summary!$A59,Table1[[#All],[Status]],Summary!$B$47,Table1[[#All],[Data Transparency and Access]],"X")</f>
        <v>0</v>
      </c>
    </row>
    <row r="60" spans="1:5" ht="15.75" x14ac:dyDescent="0.25">
      <c r="A60" s="38" t="s">
        <v>34</v>
      </c>
      <c r="B60" s="39">
        <f>COUNTIFS(Table1[[#All],[Request Type]],Summary!$A60,Table1[[#All],[Status]],Summary!$B$47,Table1[[#All],[Committee Strategic Alignment]],"X")</f>
        <v>0</v>
      </c>
      <c r="C60" s="40">
        <f>COUNTIFS(Table1[[#All],[Request Type]],Summary!$A60,Table1[[#All],[Status]],Summary!$B$47,Table1[[#All],[Operational Reliability]],"X")</f>
        <v>0</v>
      </c>
      <c r="D60" s="72">
        <f>COUNTIFS(Table1[[#All],[Request Type]],Summary!$A60,Table1[[#All],[Status]],Summary!$B$47,Table1[[#All],[Flexible Market Design]],"X")</f>
        <v>1</v>
      </c>
      <c r="E60" s="41">
        <f>COUNTIFS(Table1[[#All],[Request Type]],Summary!$A60,Table1[[#All],[Status]],Summary!$B$47,Table1[[#All],[Data Transparency and Access]],"X")</f>
        <v>0</v>
      </c>
    </row>
    <row r="61" spans="1:5" ht="15.75" x14ac:dyDescent="0.25">
      <c r="A61" s="38" t="s">
        <v>39</v>
      </c>
      <c r="B61" s="39">
        <f>COUNTIFS(Table1[[#All],[Request Type]],Summary!$A61,Table1[[#All],[Status]],Summary!$B$47,Table1[[#All],[Committee Strategic Alignment]],"X")</f>
        <v>0</v>
      </c>
      <c r="C61" s="40">
        <f>COUNTIFS(Table1[[#All],[Request Type]],Summary!$A61,Table1[[#All],[Status]],Summary!$B$47,Table1[[#All],[Operational Reliability]],"X")</f>
        <v>0</v>
      </c>
      <c r="D61" s="72">
        <f>COUNTIFS(Table1[[#All],[Request Type]],Summary!$A61,Table1[[#All],[Status]],Summary!$B$47,Table1[[#All],[Flexible Market Design]],"X")</f>
        <v>0</v>
      </c>
      <c r="E61" s="41">
        <f>COUNTIFS(Table1[[#All],[Request Type]],Summary!$A61,Table1[[#All],[Status]],Summary!$B$47,Table1[[#All],[Data Transparency and Access]],"X")</f>
        <v>0</v>
      </c>
    </row>
    <row r="62" spans="1:5" ht="15.75" x14ac:dyDescent="0.25">
      <c r="A62" s="38" t="s">
        <v>48</v>
      </c>
      <c r="B62" s="39">
        <f>COUNTIFS(Table1[[#All],[Request Type]],Summary!$A62,Table1[[#All],[Status]],Summary!$B$47,Table1[[#All],[Committee Strategic Alignment]],"X")</f>
        <v>0</v>
      </c>
      <c r="C62" s="40">
        <f>COUNTIFS(Table1[[#All],[Request Type]],Summary!$A62,Table1[[#All],[Status]],Summary!$B$47,Table1[[#All],[Operational Reliability]],"X")</f>
        <v>0</v>
      </c>
      <c r="D62" s="72">
        <f>COUNTIFS(Table1[[#All],[Request Type]],Summary!$A62,Table1[[#All],[Status]],Summary!$B$47,Table1[[#All],[Flexible Market Design]],"X")</f>
        <v>0</v>
      </c>
      <c r="E62" s="41">
        <f>COUNTIFS(Table1[[#All],[Request Type]],Summary!$A62,Table1[[#All],[Status]],Summary!$B$47,Table1[[#All],[Data Transparency and Access]],"X")</f>
        <v>0</v>
      </c>
    </row>
    <row r="63" spans="1:5" ht="15.75" x14ac:dyDescent="0.25">
      <c r="A63" s="38" t="s">
        <v>58</v>
      </c>
      <c r="B63" s="39">
        <f>COUNTIFS(Table1[[#All],[Request Type]],Summary!$A63,Table1[[#All],[Status]],Summary!$B$47,Table1[[#All],[Committee Strategic Alignment]],"X")</f>
        <v>0</v>
      </c>
      <c r="C63" s="40">
        <f>COUNTIFS(Table1[[#All],[Request Type]],Summary!$A63,Table1[[#All],[Status]],Summary!$B$47,Table1[[#All],[Operational Reliability]],"X")</f>
        <v>0</v>
      </c>
      <c r="D63" s="72">
        <f>COUNTIFS(Table1[[#All],[Request Type]],Summary!$A63,Table1[[#All],[Status]],Summary!$B$47,Table1[[#All],[Flexible Market Design]],"X")</f>
        <v>0</v>
      </c>
      <c r="E63" s="41">
        <f>COUNTIFS(Table1[[#All],[Request Type]],Summary!$A63,Table1[[#All],[Status]],Summary!$B$47,Table1[[#All],[Data Transparency and Access]],"X")</f>
        <v>0</v>
      </c>
    </row>
    <row r="64" spans="1:5" ht="15.75" x14ac:dyDescent="0.25">
      <c r="A64" s="38" t="s">
        <v>69</v>
      </c>
      <c r="B64" s="39">
        <f>COUNTIFS(Table1[[#All],[Request Type]],Summary!$A64,Table1[[#All],[Status]],Summary!$B$47,Table1[[#All],[Committee Strategic Alignment]],"X")</f>
        <v>0</v>
      </c>
      <c r="C64" s="40">
        <f>COUNTIFS(Table1[[#All],[Request Type]],Summary!$A64,Table1[[#All],[Status]],Summary!$B$47,Table1[[#All],[Operational Reliability]],"X")</f>
        <v>0</v>
      </c>
      <c r="D64" s="72">
        <f>COUNTIFS(Table1[[#All],[Request Type]],Summary!$A64,Table1[[#All],[Status]],Summary!$B$47,Table1[[#All],[Flexible Market Design]],"X")</f>
        <v>0</v>
      </c>
      <c r="E64" s="41">
        <f>COUNTIFS(Table1[[#All],[Request Type]],Summary!$A64,Table1[[#All],[Status]],Summary!$B$47,Table1[[#All],[Data Transparency and Access]],"X")</f>
        <v>0</v>
      </c>
    </row>
    <row r="65" spans="1:6" ht="15.75" x14ac:dyDescent="0.25">
      <c r="A65" s="42" t="s">
        <v>114</v>
      </c>
      <c r="B65" s="43">
        <f>SUM(B55:B64)</f>
        <v>0</v>
      </c>
      <c r="C65" s="43">
        <f t="shared" ref="C65:E65" si="0">SUM(C55:C64)</f>
        <v>10</v>
      </c>
      <c r="D65" s="43">
        <f t="shared" si="0"/>
        <v>22</v>
      </c>
      <c r="E65" s="43">
        <f t="shared" si="0"/>
        <v>6</v>
      </c>
      <c r="F65" s="35"/>
    </row>
  </sheetData>
  <mergeCells count="4">
    <mergeCell ref="A1:C1"/>
    <mergeCell ref="B53:E53"/>
    <mergeCell ref="A4:P4"/>
    <mergeCell ref="A11:P11"/>
  </mergeCells>
  <dataValidations count="1">
    <dataValidation type="list" allowBlank="1" showInputMessage="1" showErrorMessage="1" sqref="B47">
      <formula1>Status</formula1>
    </dataValidation>
  </dataValidations>
  <pageMargins left="0.25" right="0.25" top="0.75" bottom="0.75" header="0.3" footer="0.3"/>
  <pageSetup scale="70" fitToHeight="2" orientation="landscape" r:id="rId3"/>
  <rowBreaks count="1" manualBreakCount="1">
    <brk id="4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Goal vs Request Matrix</vt:lpstr>
      <vt:lpstr>LookUps</vt:lpstr>
      <vt:lpstr>Summary</vt:lpstr>
      <vt:lpstr>Summary!Print_Area</vt:lpstr>
      <vt:lpstr>'Goal vs Request Matrix'!Print_Titles</vt:lpstr>
      <vt:lpstr>Status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Boren</dc:creator>
  <cp:lastModifiedBy>C Phillips</cp:lastModifiedBy>
  <cp:lastPrinted>2017-07-25T20:03:15Z</cp:lastPrinted>
  <dcterms:created xsi:type="dcterms:W3CDTF">2014-07-15T12:43:28Z</dcterms:created>
  <dcterms:modified xsi:type="dcterms:W3CDTF">2017-07-25T20:09:38Z</dcterms:modified>
</cp:coreProperties>
</file>