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<sst xmlns="http://schemas.openxmlformats.org/spreadsheetml/2006/main" count="146" uniqueCount="96">
  <si>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</si>
  <si>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</si>
  <si>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</si>
  <si>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</si>
  <si>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</si>
  <si>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</si>
  <si>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</si>
  <si>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</si>
  <si>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</si>
  <si>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</si>
  <si>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</si>
  <si>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</si>
  <si>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</si>
  <si>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</si>
  <si>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</si>
  <si>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</si>
  <si>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</si>
  <si>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</si>
  <si>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</si>
  <si>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</si>
  <si>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</si>
  <si>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</si>
  <si>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</si>
  <si>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</si>
  <si>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</si>
  <si>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</si>
  <si>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</si>
  <si>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</si>
  <si>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</si>
  <si>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</si>
  <si>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</si>
  <si>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</si>
  <si>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</si>
  <si>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</si>
  <si>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</si>
  <si>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</si>
  <si>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</si>
  <si>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</si>
  <si>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</si>
  <si>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Franklin Maduzia</t>
  </si>
  <si>
    <t xml:space="preserve">Clif Lange 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</si>
  <si>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</si>
  <si>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</si>
  <si>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</si>
  <si>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</si>
  <si>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</si>
  <si>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</si>
  <si>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Chris Brewster</t>
  </si>
  <si>
    <t>City of Eastland</t>
  </si>
  <si>
    <t>Dow Chemical</t>
  </si>
  <si>
    <t>Jeremy Carpenter</t>
  </si>
  <si>
    <t>LCRA</t>
  </si>
  <si>
    <t>Brazos Electric Cooperative</t>
  </si>
  <si>
    <t>Exelon</t>
  </si>
  <si>
    <t>Bob Helton</t>
  </si>
  <si>
    <t>Reliant Energy Retail Services</t>
  </si>
  <si>
    <t>Russell Franklin</t>
  </si>
  <si>
    <t>Blake Gross</t>
  </si>
  <si>
    <t>Sharyland Utilities</t>
  </si>
  <si>
    <t>Brad Schwarz</t>
  </si>
  <si>
    <t>Ken Lindberg</t>
  </si>
  <si>
    <t>OPUC</t>
  </si>
  <si>
    <t>Diana Coleman</t>
  </si>
  <si>
    <t>John Dumas</t>
  </si>
  <si>
    <t>Tayaun Messer</t>
  </si>
  <si>
    <t>Golden Spread Electric Cooperative</t>
  </si>
  <si>
    <t xml:space="preserve">E.ON </t>
  </si>
  <si>
    <t>Citigroup Energy</t>
  </si>
  <si>
    <t>Eric Goff</t>
  </si>
  <si>
    <t>Greg Thurnher</t>
  </si>
  <si>
    <t>Shell Energy</t>
  </si>
  <si>
    <t>Direct Energy</t>
  </si>
  <si>
    <t>Erika Bierschbach</t>
  </si>
  <si>
    <t>David Kee</t>
  </si>
  <si>
    <t>Chris Such</t>
  </si>
  <si>
    <t>Thresa Allen</t>
  </si>
  <si>
    <t>Avangrid Renewables</t>
  </si>
  <si>
    <t>Oncor</t>
  </si>
  <si>
    <t>Joe Dan Wilson</t>
  </si>
  <si>
    <t>Marka Shaw</t>
  </si>
  <si>
    <t>Dynegy</t>
  </si>
  <si>
    <t>Bryan Sams</t>
  </si>
  <si>
    <t>Viridity Energy</t>
  </si>
  <si>
    <t>Marty Downey</t>
  </si>
  <si>
    <t>Nucor</t>
  </si>
  <si>
    <t>Calpine Energy Solutions</t>
  </si>
  <si>
    <t>Date: 20170617</t>
  </si>
  <si>
    <t>Prepared by:  Suzy Clifton</t>
  </si>
  <si>
    <t xml:space="preserve">Mark Smith (Floyd Trefny) </t>
  </si>
  <si>
    <t xml:space="preserve">Taylor Woodruff  (Martha Henson) </t>
  </si>
  <si>
    <t xml:space="preserve">Derenda Plunkett  (Sheri Moore) </t>
  </si>
  <si>
    <t>Sandy Morris</t>
  </si>
  <si>
    <t xml:space="preserve">Clint Sandidge (Bryan Sams) </t>
  </si>
  <si>
    <t>Need &gt;50% to Pass</t>
  </si>
  <si>
    <t>Motion Carries</t>
  </si>
  <si>
    <t>WMS Motion:  Thrunher.Kee move to amend the main motion to endorse NPRR821 with 5/31/17 ERCOT comments with implementation date no earlier than July 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</si>
</sst>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5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95</v>
      </c>
      <c r="C3" s="70"/>
      <c r="D3" s="70"/>
      <c r="E3" s="6"/>
      <c r="F3" s="59" t="s">
        <v>23</v>
      </c>
      <c r="G3" s="65" t="s">
        <v>94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1" t="s">
        <v>21</v>
      </c>
      <c r="G5" s="56">
        <f>IF((G61+H61)=0,"",G61)</f>
        <v>5.375</v>
      </c>
      <c r="H5" s="56">
        <f>IF((G61+H61)=0,"",H61)</f>
        <v>2.125</v>
      </c>
      <c r="I5" s="57">
        <f>I61</f>
        <v>7</v>
      </c>
    </row>
    <row r="6" spans="2:9" ht="22.5" customHeight="1">
      <c r="B6" s="6" t="s">
        <v>87</v>
      </c>
      <c r="C6" s="14"/>
      <c r="D6" s="15"/>
      <c r="E6" s="16"/>
      <c r="F6" s="60" t="s">
        <v>93</v>
      </c>
      <c r="G6" s="58">
        <f>G62</f>
        <v>0.7166666666666667</v>
      </c>
      <c r="H6" s="58">
        <f>H62</f>
        <v>0.2833333333333333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7" t="s">
        <v>48</v>
      </c>
      <c r="C11" s="28"/>
      <c r="D11" s="29" t="s">
        <v>19</v>
      </c>
      <c r="E11" s="49" t="s">
        <v>47</v>
      </c>
      <c r="F11" s="23"/>
      <c r="G11" s="54"/>
      <c r="H11" s="42"/>
      <c r="I11" s="20"/>
    </row>
    <row r="12" spans="2:9" ht="11.25">
      <c r="B12" s="27" t="s">
        <v>61</v>
      </c>
      <c r="C12" s="28"/>
      <c r="D12" s="29" t="s">
        <v>18</v>
      </c>
      <c r="E12" s="49" t="s">
        <v>62</v>
      </c>
      <c r="F12" s="23" t="s">
        <v>15</v>
      </c>
      <c r="G12" s="54">
        <v>0.75</v>
      </c>
      <c r="H12" s="42"/>
      <c r="I12" s="20"/>
    </row>
    <row r="13" spans="2:9" ht="11.25">
      <c r="B13" s="27" t="s">
        <v>49</v>
      </c>
      <c r="C13" s="28"/>
      <c r="D13" s="29" t="s">
        <v>20</v>
      </c>
      <c r="E13" s="49" t="s">
        <v>39</v>
      </c>
      <c r="F13" s="23" t="s">
        <v>15</v>
      </c>
      <c r="G13" s="54">
        <v>0.375</v>
      </c>
      <c r="H13" s="42"/>
      <c r="I13" s="20"/>
    </row>
    <row r="14" spans="2:9" ht="11.25">
      <c r="B14" s="27" t="s">
        <v>84</v>
      </c>
      <c r="C14" s="28"/>
      <c r="D14" s="29" t="s">
        <v>20</v>
      </c>
      <c r="E14" s="49" t="s">
        <v>88</v>
      </c>
      <c r="F14" s="23" t="s">
        <v>15</v>
      </c>
      <c r="G14" s="54"/>
      <c r="H14" s="54">
        <v>0.375</v>
      </c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3</v>
      </c>
      <c r="G16" s="39">
        <f>SUM(G10:G15)</f>
        <v>1.125</v>
      </c>
      <c r="H16" s="40">
        <f>SUM(H10:H15)</f>
        <v>0.375</v>
      </c>
      <c r="I16" s="26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51</v>
      </c>
      <c r="C18" s="22"/>
      <c r="D18" s="22"/>
      <c r="E18" s="64" t="s">
        <v>63</v>
      </c>
      <c r="F18" s="23" t="s">
        <v>15</v>
      </c>
      <c r="G18" s="55"/>
      <c r="H18" s="55">
        <v>0.25</v>
      </c>
      <c r="I18" s="20"/>
    </row>
    <row r="19" spans="2:9" s="21" customFormat="1" ht="11.25">
      <c r="B19" s="22" t="s">
        <v>38</v>
      </c>
      <c r="C19" s="22"/>
      <c r="D19" s="22"/>
      <c r="E19" s="24" t="s">
        <v>40</v>
      </c>
      <c r="F19" s="23" t="s">
        <v>15</v>
      </c>
      <c r="G19" s="55"/>
      <c r="H19" s="55">
        <v>0.25</v>
      </c>
      <c r="I19" s="20"/>
    </row>
    <row r="20" spans="2:9" s="21" customFormat="1" ht="11.25">
      <c r="B20" s="22" t="s">
        <v>52</v>
      </c>
      <c r="C20" s="22"/>
      <c r="D20" s="22"/>
      <c r="E20" s="64" t="s">
        <v>64</v>
      </c>
      <c r="F20" s="23" t="s">
        <v>15</v>
      </c>
      <c r="G20" s="55"/>
      <c r="H20" s="55">
        <v>0.25</v>
      </c>
      <c r="I20" s="20"/>
    </row>
    <row r="21" spans="2:9" s="21" customFormat="1" ht="11.25">
      <c r="B21" s="22" t="s">
        <v>65</v>
      </c>
      <c r="C21" s="22"/>
      <c r="D21" s="22"/>
      <c r="E21" s="64" t="s">
        <v>78</v>
      </c>
      <c r="F21" s="23" t="s">
        <v>15</v>
      </c>
      <c r="G21" s="55"/>
      <c r="H21" s="55">
        <v>0.25</v>
      </c>
      <c r="I21" s="20"/>
    </row>
    <row r="22" spans="2:9" s="21" customFormat="1" ht="6.75" customHeight="1">
      <c r="B22" s="25"/>
      <c r="C22" s="25"/>
      <c r="D22" s="25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39">
        <f>SUM(G17:G22)</f>
        <v>0</v>
      </c>
      <c r="H23" s="40">
        <f>SUM(H17:H22)</f>
        <v>1</v>
      </c>
      <c r="I23" s="26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7" t="s">
        <v>53</v>
      </c>
      <c r="C25" s="27"/>
      <c r="D25" s="27"/>
      <c r="E25" s="49" t="s">
        <v>79</v>
      </c>
      <c r="F25" s="23" t="s">
        <v>15</v>
      </c>
      <c r="G25" s="54"/>
      <c r="H25" s="54">
        <v>0.5</v>
      </c>
      <c r="I25" s="20"/>
    </row>
    <row r="26" spans="2:9" ht="11.25">
      <c r="B26" s="27" t="s">
        <v>66</v>
      </c>
      <c r="C26" s="27"/>
      <c r="D26" s="27"/>
      <c r="E26" s="49" t="s">
        <v>74</v>
      </c>
      <c r="F26" s="23" t="s">
        <v>15</v>
      </c>
      <c r="G26" s="54">
        <v>0.5</v>
      </c>
      <c r="H26" s="54"/>
      <c r="I26" s="20"/>
    </row>
    <row r="27" spans="2:9" ht="11.25">
      <c r="B27" s="27" t="s">
        <v>76</v>
      </c>
      <c r="C27" s="27"/>
      <c r="D27" s="27"/>
      <c r="E27" s="49" t="s">
        <v>75</v>
      </c>
      <c r="F27" s="23" t="s">
        <v>15</v>
      </c>
      <c r="G27" s="54"/>
      <c r="H27" s="54"/>
      <c r="I27" s="20" t="s">
        <v>22</v>
      </c>
    </row>
    <row r="28" spans="2:9" ht="11.25">
      <c r="B28" s="27" t="s">
        <v>80</v>
      </c>
      <c r="C28" s="27"/>
      <c r="D28" s="27"/>
      <c r="E28" s="49" t="s">
        <v>54</v>
      </c>
      <c r="F28" s="23" t="s">
        <v>15</v>
      </c>
      <c r="G28" s="54"/>
      <c r="H28" s="54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39">
        <f>SUM(G24:G29)</f>
        <v>0.5</v>
      </c>
      <c r="H30" s="40">
        <f>SUM(H24:H29)</f>
        <v>0.5</v>
      </c>
      <c r="I30" s="26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7" t="s">
        <v>42</v>
      </c>
      <c r="C32" s="27"/>
      <c r="D32" s="27"/>
      <c r="E32" s="49" t="s">
        <v>50</v>
      </c>
      <c r="F32" s="23" t="s">
        <v>15</v>
      </c>
      <c r="G32" s="54"/>
      <c r="H32" s="54"/>
      <c r="I32" s="20" t="s">
        <v>22</v>
      </c>
    </row>
    <row r="33" spans="2:9" ht="11.25">
      <c r="B33" s="27" t="s">
        <v>67</v>
      </c>
      <c r="C33" s="27"/>
      <c r="D33" s="27"/>
      <c r="E33" s="49" t="s">
        <v>68</v>
      </c>
      <c r="F33" s="23" t="s">
        <v>15</v>
      </c>
      <c r="G33" s="54"/>
      <c r="H33" s="54"/>
      <c r="I33" s="20" t="s">
        <v>22</v>
      </c>
    </row>
    <row r="34" spans="2:9" ht="11.25">
      <c r="B34" s="27" t="s">
        <v>43</v>
      </c>
      <c r="C34" s="27"/>
      <c r="D34" s="27"/>
      <c r="E34" s="49" t="s">
        <v>44</v>
      </c>
      <c r="F34" s="23" t="s">
        <v>15</v>
      </c>
      <c r="G34" s="54"/>
      <c r="H34" s="54"/>
      <c r="I34" s="20" t="s">
        <v>22</v>
      </c>
    </row>
    <row r="35" spans="2:9" ht="11.25">
      <c r="B35" s="27" t="s">
        <v>70</v>
      </c>
      <c r="C35" s="27"/>
      <c r="D35" s="27"/>
      <c r="E35" s="49" t="s">
        <v>69</v>
      </c>
      <c r="F35" s="23" t="s">
        <v>15</v>
      </c>
      <c r="G35" s="54">
        <v>1</v>
      </c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39">
        <f>SUM(G31:G36)</f>
        <v>1</v>
      </c>
      <c r="H37" s="40">
        <f>SUM(H31:H36)</f>
        <v>0</v>
      </c>
      <c r="I37" s="26">
        <f>COUNTA(I31:I36)</f>
        <v>3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7" t="s">
        <v>55</v>
      </c>
      <c r="C39" s="27"/>
      <c r="D39" s="27"/>
      <c r="E39" s="49" t="s">
        <v>81</v>
      </c>
      <c r="F39" s="50" t="s">
        <v>15</v>
      </c>
      <c r="G39" s="54">
        <v>0.3333333333333333</v>
      </c>
      <c r="H39" s="54"/>
      <c r="I39" s="20"/>
    </row>
    <row r="40" spans="2:9" ht="11.25">
      <c r="B40" s="27" t="s">
        <v>82</v>
      </c>
      <c r="C40" s="27"/>
      <c r="D40" s="27"/>
      <c r="E40" s="49" t="s">
        <v>83</v>
      </c>
      <c r="F40" s="50" t="s">
        <v>15</v>
      </c>
      <c r="G40" s="54">
        <v>0.3333333333333333</v>
      </c>
      <c r="H40" s="42"/>
      <c r="I40" s="20"/>
    </row>
    <row r="41" spans="2:9" ht="11.25">
      <c r="B41" s="27" t="s">
        <v>71</v>
      </c>
      <c r="C41" s="27"/>
      <c r="D41" s="27"/>
      <c r="E41" s="49" t="s">
        <v>91</v>
      </c>
      <c r="F41" s="50" t="s">
        <v>15</v>
      </c>
      <c r="G41" s="54">
        <v>0.3333333333333333</v>
      </c>
      <c r="H41" s="54"/>
      <c r="I41" s="20"/>
    </row>
    <row r="42" spans="2:9" ht="11.25">
      <c r="B42" s="27" t="s">
        <v>85</v>
      </c>
      <c r="C42" s="27"/>
      <c r="D42" s="27"/>
      <c r="E42" s="49" t="s">
        <v>92</v>
      </c>
      <c r="F42" s="50" t="s">
        <v>15</v>
      </c>
      <c r="G42" s="54"/>
      <c r="H42" s="54"/>
      <c r="I42" s="20" t="s">
        <v>22</v>
      </c>
    </row>
    <row r="43" spans="2:9" ht="6.75" customHeight="1">
      <c r="B43" s="14"/>
      <c r="C43" s="6"/>
      <c r="D43" s="6"/>
      <c r="E43" s="16"/>
      <c r="F43" s="20"/>
      <c r="G43" s="38"/>
      <c r="H43" s="38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4</v>
      </c>
      <c r="G44" s="39">
        <f>SUM(G38:G43)</f>
        <v>1</v>
      </c>
      <c r="H44" s="40">
        <f>SUM(H38:H43)</f>
        <v>0</v>
      </c>
      <c r="I44" s="26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8"/>
      <c r="H45" s="38"/>
      <c r="I45" s="20"/>
    </row>
    <row r="46" spans="2:9" ht="11.25">
      <c r="B46" s="27" t="s">
        <v>77</v>
      </c>
      <c r="C46" s="27"/>
      <c r="D46" s="27"/>
      <c r="E46" s="49" t="s">
        <v>89</v>
      </c>
      <c r="F46" s="50" t="s">
        <v>15</v>
      </c>
      <c r="G46" s="54">
        <v>0.3333333333333333</v>
      </c>
      <c r="H46" s="54"/>
      <c r="I46" s="20"/>
    </row>
    <row r="47" spans="2:9" ht="11.25">
      <c r="B47" s="27" t="s">
        <v>41</v>
      </c>
      <c r="C47" s="27"/>
      <c r="D47" s="27"/>
      <c r="E47" s="49" t="s">
        <v>57</v>
      </c>
      <c r="F47" s="50" t="s">
        <v>15</v>
      </c>
      <c r="G47" s="54">
        <v>0.3333333333333333</v>
      </c>
      <c r="H47" s="54"/>
      <c r="I47" s="20"/>
    </row>
    <row r="48" spans="2:9" ht="11.25">
      <c r="B48" s="27" t="s">
        <v>58</v>
      </c>
      <c r="C48" s="28"/>
      <c r="D48" s="28"/>
      <c r="E48" s="49" t="s">
        <v>59</v>
      </c>
      <c r="F48" s="23" t="s">
        <v>15</v>
      </c>
      <c r="G48" s="54">
        <v>0.3333333333333333</v>
      </c>
      <c r="H48" s="54"/>
      <c r="I48" s="20"/>
    </row>
    <row r="49" spans="2:9" ht="11.25">
      <c r="B49" s="27" t="s">
        <v>35</v>
      </c>
      <c r="C49" s="27"/>
      <c r="D49" s="27"/>
      <c r="E49" s="49" t="s">
        <v>90</v>
      </c>
      <c r="F49" s="23" t="s">
        <v>15</v>
      </c>
      <c r="G49" s="54"/>
      <c r="H49" s="54"/>
      <c r="I49" s="20" t="s">
        <v>22</v>
      </c>
    </row>
    <row r="50" spans="2:9" ht="6" customHeight="1">
      <c r="B50" s="14"/>
      <c r="C50" s="14"/>
      <c r="D50" s="14"/>
      <c r="E50" s="16"/>
      <c r="F50" s="20"/>
      <c r="G50" s="38"/>
      <c r="H50" s="38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39">
        <f>SUM(G45:G50)</f>
        <v>1</v>
      </c>
      <c r="H51" s="40">
        <f>SUM(H45:H50)</f>
        <v>0</v>
      </c>
      <c r="I51" s="26">
        <f>COUNTA(I45:I50)</f>
        <v>1</v>
      </c>
    </row>
    <row r="52" spans="2:9" ht="11.25">
      <c r="B52" s="6" t="s">
        <v>11</v>
      </c>
      <c r="C52" s="6"/>
      <c r="D52" s="6"/>
      <c r="E52" s="6"/>
      <c r="F52" s="6"/>
      <c r="G52" s="41"/>
      <c r="H52" s="41"/>
      <c r="I52" s="20"/>
    </row>
    <row r="53" spans="2:9" ht="11.25">
      <c r="B53" s="27" t="s">
        <v>34</v>
      </c>
      <c r="C53" s="27"/>
      <c r="D53" s="27"/>
      <c r="E53" s="49" t="s">
        <v>72</v>
      </c>
      <c r="F53" s="50" t="s">
        <v>15</v>
      </c>
      <c r="G53" s="54">
        <v>0.25</v>
      </c>
      <c r="H53" s="54"/>
      <c r="I53" s="20"/>
    </row>
    <row r="54" spans="2:9" ht="11.25">
      <c r="B54" s="27" t="s">
        <v>45</v>
      </c>
      <c r="C54" s="27"/>
      <c r="D54" s="27"/>
      <c r="E54" s="49" t="s">
        <v>56</v>
      </c>
      <c r="F54" s="23" t="s">
        <v>15</v>
      </c>
      <c r="G54" s="54"/>
      <c r="H54" s="54">
        <v>0.25</v>
      </c>
      <c r="I54" s="20"/>
    </row>
    <row r="55" spans="2:9" ht="11.25">
      <c r="B55" s="27" t="s">
        <v>36</v>
      </c>
      <c r="C55" s="27"/>
      <c r="D55" s="27"/>
      <c r="E55" s="49" t="s">
        <v>73</v>
      </c>
      <c r="F55" s="23" t="s">
        <v>15</v>
      </c>
      <c r="G55" s="54">
        <v>0.25</v>
      </c>
      <c r="H55" s="54"/>
      <c r="I55" s="20"/>
    </row>
    <row r="56" spans="2:9" ht="11.25">
      <c r="B56" s="27" t="s">
        <v>46</v>
      </c>
      <c r="C56" s="27"/>
      <c r="D56" s="27"/>
      <c r="E56" s="49" t="s">
        <v>60</v>
      </c>
      <c r="F56" s="23" t="s">
        <v>15</v>
      </c>
      <c r="G56" s="54">
        <v>0.25</v>
      </c>
      <c r="H56" s="54"/>
      <c r="I56" s="20"/>
    </row>
    <row r="57" spans="2:9" ht="7.5" customHeight="1">
      <c r="B57" s="14"/>
      <c r="C57" s="14"/>
      <c r="D57" s="14"/>
      <c r="E57" s="16"/>
      <c r="F57" s="20"/>
      <c r="G57" s="38"/>
      <c r="H57" s="38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39">
        <f>SUM(G52:G57)</f>
        <v>0.75</v>
      </c>
      <c r="H58" s="40">
        <f>SUM(H52:H57)</f>
        <v>0.25</v>
      </c>
      <c r="I58" s="26">
        <f>COUNTA(I52:I57)</f>
        <v>0</v>
      </c>
    </row>
    <row r="59" spans="2:9" ht="11.25">
      <c r="B59" s="6" t="s">
        <v>8</v>
      </c>
      <c r="C59" s="14"/>
      <c r="D59" s="14"/>
      <c r="E59" s="30"/>
      <c r="F59" s="8"/>
      <c r="G59" s="45"/>
      <c r="H59" s="46"/>
      <c r="I59" s="11"/>
    </row>
    <row r="60" spans="2:9" ht="11.25">
      <c r="B60" s="16"/>
      <c r="C60" s="14"/>
      <c r="D60" s="14"/>
      <c r="E60" s="16"/>
      <c r="F60" s="8"/>
      <c r="G60" s="47"/>
      <c r="H60" s="47"/>
      <c r="I60" s="31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27</v>
      </c>
      <c r="G61" s="48">
        <f>G16+G23+G30+G37+G44+G51+G58</f>
        <v>5.375</v>
      </c>
      <c r="H61" s="48">
        <f>H16+H23+H30+H37+H44+H51+H58</f>
        <v>2.125</v>
      </c>
      <c r="I61" s="26">
        <f>I16+countCoopAbstain+countIndGenAbstain+I37+countIndREPAbstain+I51+I58</f>
        <v>7</v>
      </c>
    </row>
    <row r="62" spans="2:9" ht="12.75" thickBot="1" thickTop="1">
      <c r="B62" s="32"/>
      <c r="C62" s="16"/>
      <c r="D62" s="16"/>
      <c r="E62" s="16"/>
      <c r="F62" s="1" t="s">
        <v>5</v>
      </c>
      <c r="G62" s="33">
        <f>IF((G61+H61)=0,"",G61/(G61+H61))</f>
        <v>0.7166666666666667</v>
      </c>
      <c r="H62" s="33">
        <f>IF((G61+H61)=0,"",H61/(G61+H61))</f>
        <v>0.2833333333333333</v>
      </c>
      <c r="I62" s="19"/>
    </row>
    <row r="63" spans="2:9" ht="12" thickTop="1">
      <c r="B63" s="32"/>
      <c r="C63" s="16"/>
      <c r="D63" s="16"/>
      <c r="E63" s="16"/>
      <c r="F63" s="8"/>
      <c r="G63" s="8"/>
      <c r="H63" s="8"/>
      <c r="I63" s="11"/>
    </row>
    <row r="65" ht="12" hidden="1" thickBot="1">
      <c r="B65" s="35" t="s">
        <v>26</v>
      </c>
    </row>
    <row r="66" ht="12" hidden="1" thickTop="1">
      <c r="B66" s="36" t="s">
        <v>19</v>
      </c>
    </row>
    <row r="67" ht="11.25" hidden="1">
      <c r="B67" s="36" t="s">
        <v>18</v>
      </c>
    </row>
    <row r="68" ht="11.25" hidden="1">
      <c r="B68" s="37" t="s">
        <v>20</v>
      </c>
    </row>
    <row r="69" ht="11.25" hidden="1"/>
    <row r="70" ht="11.25" hidden="1">
      <c r="B70" s="62" t="s">
        <v>27</v>
      </c>
    </row>
    <row r="71" ht="11.25" hidden="1">
      <c r="B71" s="63" t="s">
        <v>24</v>
      </c>
    </row>
    <row r="72" ht="11.25" hidden="1">
      <c r="B72" s="37" t="s">
        <v>25</v>
      </c>
    </row>
    <row r="73" ht="11.25" hidden="1"/>
    <row r="74" ht="12" hidden="1" thickBot="1">
      <c r="B74" s="35" t="s">
        <v>28</v>
      </c>
    </row>
    <row r="75" ht="12" hidden="1" thickTop="1">
      <c r="B75" s="36" t="s">
        <v>22</v>
      </c>
    </row>
    <row r="76" ht="11.25" hidden="1">
      <c r="B76" s="37"/>
    </row>
    <row r="77" ht="11.25" hidden="1"/>
    <row r="78" ht="12" hidden="1" thickBot="1">
      <c r="B78" s="35" t="s">
        <v>29</v>
      </c>
    </row>
    <row r="79" ht="12" hidden="1" thickTop="1">
      <c r="B79" s="36" t="s">
        <v>15</v>
      </c>
    </row>
    <row r="80" ht="11.25" hidden="1">
      <c r="B80" s="37"/>
    </row>
    <row r="81" ht="11.25" hidden="1"/>
    <row r="82" ht="12" hidden="1" thickBot="1">
      <c r="B82" s="35" t="s">
        <v>30</v>
      </c>
    </row>
    <row r="83" ht="12" hidden="1" thickTop="1">
      <c r="B83" s="36" t="s">
        <v>15</v>
      </c>
    </row>
    <row r="84" ht="11.25" hidden="1">
      <c r="B84" s="37"/>
    </row>
    <row r="85" ht="11.25" hidden="1"/>
    <row r="86" ht="12" hidden="1" thickBot="1">
      <c r="B86" s="35" t="s">
        <v>31</v>
      </c>
    </row>
    <row r="87" ht="12" hidden="1" thickTop="1">
      <c r="B87" s="36">
        <v>1</v>
      </c>
    </row>
    <row r="88" ht="11.25" hidden="1">
      <c r="B88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2017-06-07T20:38:29Z</dcterms:modified>
  <cp:category/>
  <cp:version/>
  <cp:contentType/>
  <cp:contentStatus/>
</cp:coreProperties>
</file>