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<sst xmlns="http://schemas.openxmlformats.org/spreadsheetml/2006/main" count="136" uniqueCount="92">
  <si>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</si>
  <si>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</si>
  <si>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</si>
  <si>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</si>
  <si>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</si>
  <si>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</si>
  <si>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</si>
  <si>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</si>
  <si>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</si>
  <si>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</si>
  <si>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</si>
  <si>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</si>
  <si>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</si>
  <si>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</si>
  <si>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</si>
  <si>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</si>
  <si>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</si>
  <si>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</si>
  <si>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</si>
  <si>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</si>
  <si>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</si>
  <si>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</si>
  <si>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</si>
  <si>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</si>
  <si>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</si>
  <si>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</si>
  <si>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</si>
  <si>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</si>
  <si>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</si>
  <si>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</si>
  <si>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</si>
  <si>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</si>
  <si>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</si>
  <si>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</si>
  <si>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</si>
  <si>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</si>
  <si>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</si>
  <si>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</si>
  <si>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</si>
  <si>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</si>
  <si>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</si>
  <si>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</si>
  <si>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</si>
  <si>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</si>
  <si>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Reliant Energy Retail Services</t>
  </si>
  <si>
    <t>David DeTullio</t>
  </si>
  <si>
    <t>City of Dallas</t>
  </si>
  <si>
    <t>Jesse Dillard</t>
  </si>
  <si>
    <t>Sierra Club</t>
  </si>
  <si>
    <t>Cyrus Reed</t>
  </si>
  <si>
    <t>Lower Colorado River Authority</t>
  </si>
  <si>
    <t>John Moore</t>
  </si>
  <si>
    <t>Oncor Electric Delivery</t>
  </si>
  <si>
    <t>Dennis Kunkel</t>
  </si>
  <si>
    <t>Brownsville PUB</t>
  </si>
  <si>
    <t>Golden Spread Electric Cooperative</t>
  </si>
  <si>
    <t>Alan Bern</t>
  </si>
  <si>
    <t>Trieu Vo</t>
  </si>
  <si>
    <t>EDP Renewables</t>
  </si>
  <si>
    <t>Rouslan Tzartzev</t>
  </si>
  <si>
    <t>Boone Staples</t>
  </si>
  <si>
    <t>Eric Goff</t>
  </si>
  <si>
    <t>Citigroup Energy</t>
  </si>
  <si>
    <t>Billy Lee</t>
  </si>
  <si>
    <t>Brazos Electric Power Cooperative</t>
  </si>
  <si>
    <t>Tony Kroskey</t>
  </si>
  <si>
    <t>Wes Woitt</t>
  </si>
  <si>
    <t>Danny Ee</t>
  </si>
  <si>
    <t>Air Liquide</t>
  </si>
  <si>
    <t>Luminant Generation LLC</t>
  </si>
  <si>
    <t>OPUC</t>
  </si>
  <si>
    <t>Diana Coleman</t>
  </si>
  <si>
    <t>Kris Koellner</t>
  </si>
  <si>
    <t>Thomas Burke</t>
  </si>
  <si>
    <t>Dynegy</t>
  </si>
  <si>
    <t>Brenda Hampton</t>
  </si>
  <si>
    <t>EDF Energy Services</t>
  </si>
  <si>
    <t>Kevin Bunch</t>
  </si>
  <si>
    <t>Robert Bailey</t>
  </si>
  <si>
    <t>Sharyland Utilities</t>
  </si>
  <si>
    <t>E.ON North America LLC</t>
  </si>
  <si>
    <t>Harry Holloway (Bob Helton)</t>
  </si>
  <si>
    <t>Calpine Energy Solutions</t>
  </si>
  <si>
    <t>Clint Sandidge (Robert Bailey)</t>
  </si>
  <si>
    <t>Eli Alvarez (Eliazar Perez)</t>
  </si>
  <si>
    <t>Jennifer Ayers-Brasher (Chris Such)</t>
  </si>
  <si>
    <t>Prepared by: PBracy</t>
  </si>
  <si>
    <t>Date: 06082017</t>
  </si>
  <si>
    <t>Brad Schwarz</t>
  </si>
  <si>
    <t>Need &gt;50% to Pass</t>
  </si>
  <si>
    <t>Motion Carries</t>
  </si>
  <si>
    <t>ROS Motion: Greer/Bunch move to endorse NPRR815 as submitted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</si>
</sst>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91</v>
      </c>
      <c r="C3" s="69"/>
      <c r="D3" s="69"/>
      <c r="E3" s="6"/>
      <c r="F3" s="58" t="s">
        <v>23</v>
      </c>
      <c r="G3" s="64" t="s">
        <v>90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4.333333333333334</v>
      </c>
      <c r="H5" s="55">
        <f>IF((G59+H59)=0,"",H59)</f>
        <v>3.1666666666666665</v>
      </c>
      <c r="I5" s="56">
        <f>I59</f>
        <v>4</v>
      </c>
    </row>
    <row r="6" spans="2:9" ht="22.5" customHeight="1">
      <c r="B6" s="6" t="s">
        <v>86</v>
      </c>
      <c r="C6" s="14"/>
      <c r="D6" s="15"/>
      <c r="E6" s="16"/>
      <c r="F6" s="59" t="s">
        <v>89</v>
      </c>
      <c r="G6" s="57">
        <f>G60</f>
        <v>0.5777777777777778</v>
      </c>
      <c r="H6" s="57">
        <f>H60</f>
        <v>0.4222222222222222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68</v>
      </c>
      <c r="C11" s="27"/>
      <c r="D11" s="28" t="s">
        <v>20</v>
      </c>
      <c r="E11" s="48" t="s">
        <v>45</v>
      </c>
      <c r="F11" s="23" t="s">
        <v>15</v>
      </c>
      <c r="G11" s="53">
        <v>0.75</v>
      </c>
      <c r="H11" s="41"/>
      <c r="I11" s="20"/>
    </row>
    <row r="12" spans="2:9" ht="11.25">
      <c r="B12" s="26" t="s">
        <v>46</v>
      </c>
      <c r="C12" s="27"/>
      <c r="D12" s="28" t="s">
        <v>19</v>
      </c>
      <c r="E12" s="48" t="s">
        <v>47</v>
      </c>
      <c r="F12" s="23" t="s">
        <v>15</v>
      </c>
      <c r="G12" s="53">
        <v>0.375</v>
      </c>
      <c r="H12" s="41"/>
      <c r="I12" s="20"/>
    </row>
    <row r="13" spans="2:9" ht="11.25">
      <c r="B13" s="26" t="s">
        <v>48</v>
      </c>
      <c r="C13" s="27"/>
      <c r="D13" s="28" t="s">
        <v>19</v>
      </c>
      <c r="E13" s="48" t="s">
        <v>49</v>
      </c>
      <c r="F13" s="23" t="s">
        <v>15</v>
      </c>
      <c r="G13" s="53">
        <v>0.375</v>
      </c>
      <c r="H13" s="53"/>
      <c r="I13" s="20"/>
    </row>
    <row r="14" spans="2:9" ht="11.25">
      <c r="B14" s="26" t="s">
        <v>70</v>
      </c>
      <c r="C14" s="27"/>
      <c r="D14" s="28" t="s">
        <v>18</v>
      </c>
      <c r="E14" s="48" t="s">
        <v>71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72</v>
      </c>
      <c r="F18" s="23" t="s">
        <v>15</v>
      </c>
      <c r="G18" s="54"/>
      <c r="H18" s="54">
        <v>0.25</v>
      </c>
      <c r="I18" s="20"/>
    </row>
    <row r="19" spans="2:9" s="21" customFormat="1" ht="11.25">
      <c r="B19" s="22" t="s">
        <v>55</v>
      </c>
      <c r="C19" s="22"/>
      <c r="D19" s="22"/>
      <c r="E19" s="63" t="s">
        <v>73</v>
      </c>
      <c r="F19" s="23" t="s">
        <v>15</v>
      </c>
      <c r="G19" s="54"/>
      <c r="H19" s="54">
        <v>0.25</v>
      </c>
      <c r="I19" s="20"/>
    </row>
    <row r="20" spans="2:9" s="21" customFormat="1" ht="11.25">
      <c r="B20" s="22" t="s">
        <v>64</v>
      </c>
      <c r="C20" s="22"/>
      <c r="D20" s="22"/>
      <c r="E20" s="63" t="s">
        <v>65</v>
      </c>
      <c r="F20" s="23" t="s">
        <v>15</v>
      </c>
      <c r="G20" s="54"/>
      <c r="H20" s="54">
        <v>0.25</v>
      </c>
      <c r="I20" s="20"/>
    </row>
    <row r="21" spans="2:9" s="21" customFormat="1" ht="11.25">
      <c r="B21" s="22" t="s">
        <v>38</v>
      </c>
      <c r="C21" s="22"/>
      <c r="D21" s="22"/>
      <c r="E21" s="63" t="s">
        <v>51</v>
      </c>
      <c r="F21" s="23" t="s">
        <v>15</v>
      </c>
      <c r="G21" s="54"/>
      <c r="H21" s="54">
        <v>0.25</v>
      </c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0</v>
      </c>
      <c r="H23" s="39">
        <f>SUM(H17:H22)</f>
        <v>1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75</v>
      </c>
      <c r="F25" s="23" t="s">
        <v>15</v>
      </c>
      <c r="G25" s="53"/>
      <c r="H25" s="53"/>
      <c r="I25" s="20" t="s">
        <v>22</v>
      </c>
    </row>
    <row r="26" spans="2:9" ht="11.25">
      <c r="B26" s="26" t="s">
        <v>74</v>
      </c>
      <c r="C26" s="26"/>
      <c r="D26" s="26"/>
      <c r="E26" s="48" t="s">
        <v>81</v>
      </c>
      <c r="F26" s="23" t="s">
        <v>15</v>
      </c>
      <c r="G26" s="53"/>
      <c r="H26" s="53">
        <v>0.5</v>
      </c>
      <c r="I26" s="20"/>
    </row>
    <row r="27" spans="2:9" ht="11.25">
      <c r="B27" s="26" t="s">
        <v>58</v>
      </c>
      <c r="C27" s="26"/>
      <c r="D27" s="26"/>
      <c r="E27" s="48" t="s">
        <v>59</v>
      </c>
      <c r="F27" s="23" t="s">
        <v>15</v>
      </c>
      <c r="G27" s="53"/>
      <c r="H27" s="53"/>
      <c r="I27" s="20" t="s">
        <v>22</v>
      </c>
    </row>
    <row r="28" spans="2:9" ht="11.25">
      <c r="B28" s="26" t="s">
        <v>80</v>
      </c>
      <c r="C28" s="26"/>
      <c r="D28" s="26"/>
      <c r="E28" s="48" t="s">
        <v>85</v>
      </c>
      <c r="F28" s="23" t="s">
        <v>15</v>
      </c>
      <c r="G28" s="53"/>
      <c r="H28" s="53">
        <v>0.5</v>
      </c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0</v>
      </c>
      <c r="H30" s="39">
        <f>SUM(H24:H29)</f>
        <v>1</v>
      </c>
      <c r="I30" s="25">
        <f>COUNTA(I24:I29)</f>
        <v>2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62</v>
      </c>
      <c r="C32" s="26"/>
      <c r="D32" s="26"/>
      <c r="E32" s="48" t="s">
        <v>61</v>
      </c>
      <c r="F32" s="23"/>
      <c r="G32" s="53"/>
      <c r="H32" s="53"/>
      <c r="I32" s="20"/>
    </row>
    <row r="33" spans="2:9" ht="11.25">
      <c r="B33" s="26" t="s">
        <v>41</v>
      </c>
      <c r="C33" s="26"/>
      <c r="D33" s="26"/>
      <c r="E33" s="48" t="s">
        <v>42</v>
      </c>
      <c r="F33" s="23" t="s">
        <v>15</v>
      </c>
      <c r="G33" s="53">
        <v>0.3333333333333333</v>
      </c>
      <c r="H33" s="53"/>
      <c r="I33" s="20"/>
    </row>
    <row r="34" spans="2:9" ht="11.25">
      <c r="B34" s="26" t="s">
        <v>40</v>
      </c>
      <c r="C34" s="26"/>
      <c r="D34" s="26"/>
      <c r="E34" s="48" t="s">
        <v>60</v>
      </c>
      <c r="F34" s="23" t="s">
        <v>15</v>
      </c>
      <c r="G34" s="53">
        <v>0.3333333333333333</v>
      </c>
      <c r="H34" s="53"/>
      <c r="I34" s="20"/>
    </row>
    <row r="35" spans="2:9" ht="11.25">
      <c r="B35" s="26" t="s">
        <v>76</v>
      </c>
      <c r="C35" s="26"/>
      <c r="D35" s="26"/>
      <c r="E35" s="48" t="s">
        <v>77</v>
      </c>
      <c r="F35" s="23" t="s">
        <v>15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44</v>
      </c>
      <c r="C39" s="26"/>
      <c r="D39" s="26"/>
      <c r="E39" s="48" t="s">
        <v>78</v>
      </c>
      <c r="F39" s="49" t="s">
        <v>15</v>
      </c>
      <c r="G39" s="53">
        <v>1</v>
      </c>
      <c r="H39" s="41"/>
      <c r="I39" s="20"/>
    </row>
    <row r="40" spans="2:9" ht="11.25">
      <c r="B40" s="26" t="s">
        <v>82</v>
      </c>
      <c r="C40" s="26"/>
      <c r="D40" s="26"/>
      <c r="E40" s="48" t="s">
        <v>83</v>
      </c>
      <c r="F40" s="49" t="s">
        <v>15</v>
      </c>
      <c r="G40" s="53"/>
      <c r="H40" s="53"/>
      <c r="I40" s="20" t="s">
        <v>22</v>
      </c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1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52</v>
      </c>
      <c r="C44" s="26"/>
      <c r="D44" s="26"/>
      <c r="E44" s="48" t="s">
        <v>56</v>
      </c>
      <c r="F44" s="49" t="s">
        <v>15</v>
      </c>
      <c r="G44" s="53"/>
      <c r="H44" s="53">
        <v>0.3333333333333333</v>
      </c>
      <c r="I44" s="20"/>
    </row>
    <row r="45" spans="2:9" ht="11.25">
      <c r="B45" s="26" t="s">
        <v>79</v>
      </c>
      <c r="C45" s="26"/>
      <c r="D45" s="26"/>
      <c r="E45" s="48" t="s">
        <v>88</v>
      </c>
      <c r="F45" s="49" t="s">
        <v>15</v>
      </c>
      <c r="G45" s="53"/>
      <c r="H45" s="53">
        <v>0.3333333333333333</v>
      </c>
      <c r="I45" s="20"/>
    </row>
    <row r="46" spans="2:9" ht="11.25">
      <c r="B46" s="26" t="s">
        <v>39</v>
      </c>
      <c r="C46" s="27"/>
      <c r="D46" s="27"/>
      <c r="E46" s="48" t="s">
        <v>53</v>
      </c>
      <c r="F46" s="49" t="s">
        <v>15</v>
      </c>
      <c r="G46" s="53">
        <v>0.3333333333333333</v>
      </c>
      <c r="H46" s="53"/>
      <c r="I46" s="20"/>
    </row>
    <row r="47" spans="2:9" ht="11.25">
      <c r="B47" s="26" t="s">
        <v>35</v>
      </c>
      <c r="C47" s="27"/>
      <c r="D47" s="27"/>
      <c r="E47" s="48" t="s">
        <v>66</v>
      </c>
      <c r="F47" s="23" t="s">
        <v>15</v>
      </c>
      <c r="G47" s="53"/>
      <c r="H47" s="53"/>
      <c r="I47" s="20" t="s">
        <v>22</v>
      </c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0.3333333333333333</v>
      </c>
      <c r="H49" s="39">
        <f>SUM(H43:H48)</f>
        <v>0.6666666666666666</v>
      </c>
      <c r="I49" s="25">
        <f>COUNTA(I43:I48)</f>
        <v>1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54</v>
      </c>
      <c r="C51" s="26"/>
      <c r="D51" s="26"/>
      <c r="E51" s="48" t="s">
        <v>84</v>
      </c>
      <c r="F51" s="49" t="s">
        <v>15</v>
      </c>
      <c r="G51" s="53">
        <v>0.25</v>
      </c>
      <c r="H51" s="53"/>
      <c r="I51" s="20"/>
    </row>
    <row r="52" spans="2:9" ht="11.25">
      <c r="B52" s="26" t="s">
        <v>34</v>
      </c>
      <c r="C52" s="26"/>
      <c r="D52" s="26"/>
      <c r="E52" s="48" t="s">
        <v>67</v>
      </c>
      <c r="F52" s="23" t="s">
        <v>15</v>
      </c>
      <c r="G52" s="53"/>
      <c r="H52" s="53">
        <v>0.25</v>
      </c>
      <c r="I52" s="20"/>
    </row>
    <row r="53" spans="2:9" ht="11.25">
      <c r="B53" s="26" t="s">
        <v>43</v>
      </c>
      <c r="C53" s="26"/>
      <c r="D53" s="26"/>
      <c r="E53" s="48" t="s">
        <v>63</v>
      </c>
      <c r="F53" s="23" t="s">
        <v>15</v>
      </c>
      <c r="G53" s="53"/>
      <c r="H53" s="53">
        <v>0.25</v>
      </c>
      <c r="I53" s="20"/>
    </row>
    <row r="54" spans="2:9" ht="11.25">
      <c r="B54" s="26" t="s">
        <v>36</v>
      </c>
      <c r="C54" s="26"/>
      <c r="D54" s="26"/>
      <c r="E54" s="48" t="s">
        <v>57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0.5</v>
      </c>
      <c r="H56" s="39">
        <f>SUM(H50:H55)</f>
        <v>0.5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4.333333333333334</v>
      </c>
      <c r="H59" s="47">
        <f>H16+H23+H30+H37+H42+H49+H56</f>
        <v>3.1666666666666665</v>
      </c>
      <c r="I59" s="25">
        <f>I16+countCoopAbstain+countIndGenAbstain+I37+countIndREPAbstain+I49+I56</f>
        <v>4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0.5777777777777778</v>
      </c>
      <c r="H60" s="32">
        <f>IF((G59+H59)=0,"",H59/(G59+H59))</f>
        <v>0.4222222222222222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9:F40 F11:F14 F18:F21 F25:F28 F44:F47 F51:F54 F32:F35">
      <formula1>$B$77:$B$78</formula1>
    </dataValidation>
    <dataValidation type="list" showInputMessage="1" showErrorMessage="1" sqref="I11:I14 I39:I40 I18:I21 I25:I28 I44:I47 I51:I54 I32:I35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D11:D14">
      <formula1>$B$64:$B$66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2017-06-09T17:46:19Z</dcterms:modified>
  <cp:category/>
  <cp:version/>
  <cp:contentType/>
  <cp:contentStatus/>
</cp:coreProperties>
</file>