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jones\Documents\RT Co-optimization\Examples\"/>
    </mc:Choice>
  </mc:AlternateContent>
  <bookViews>
    <workbookView xWindow="0" yWindow="0" windowWidth="23040" windowHeight="12108" tabRatio="802"/>
  </bookViews>
  <sheets>
    <sheet name="OVERVIEW" sheetId="34" r:id="rId1"/>
    <sheet name="Reserve Demand Curves CHT" sheetId="14" r:id="rId2"/>
    <sheet name="Results Summary" sheetId="15" r:id="rId3"/>
    <sheet name="Sensitivity Report 1" sheetId="23" r:id="rId4"/>
    <sheet name="Case 1" sheetId="3" r:id="rId5"/>
    <sheet name="Sensitivity Report 2" sheetId="24" r:id="rId6"/>
    <sheet name="Case 2" sheetId="5" r:id="rId7"/>
    <sheet name="Sensitivity Report 3" sheetId="25" r:id="rId8"/>
    <sheet name="Case 3" sheetId="7" r:id="rId9"/>
    <sheet name="Sensitivity Report 4" sheetId="26" r:id="rId10"/>
    <sheet name="Case 4" sheetId="9" r:id="rId11"/>
    <sheet name="Sensitivity Report 5" sheetId="27" r:id="rId12"/>
    <sheet name="Case 5" sheetId="11" r:id="rId13"/>
    <sheet name="Sensitivity Report 6" sheetId="31" r:id="rId14"/>
    <sheet name="Case 6" sheetId="13" r:id="rId15"/>
    <sheet name="Sensitivity Report 7" sheetId="33" r:id="rId16"/>
    <sheet name="Case 7" sheetId="32" r:id="rId17"/>
  </sheets>
  <definedNames>
    <definedName name="solver_adj" localSheetId="4" hidden="1">'Case 1'!$E$3:$E$12,'Case 1'!$J$3:$J$12,'Case 1'!$O$3:$O$12,'Case 1'!$T$3:$T$12,'Case 1'!$J$18:$J$25,'Case 1'!$O$18:$O$25,'Case 1'!$T$18:$T$25</definedName>
    <definedName name="solver_adj" localSheetId="6" hidden="1">'Case 2'!$E$3:$E$12,'Case 2'!$J$3:$J$12,'Case 2'!$O$3:$O$12,'Case 2'!$T$3:$T$12,'Case 2'!$J$18:$J$25,'Case 2'!$O$18:$O$25,'Case 2'!$T$18:$T$25</definedName>
    <definedName name="solver_adj" localSheetId="8" hidden="1">'Case 3'!$E$3:$E$12,'Case 3'!$J$3:$J$12,'Case 3'!$O$3:$O$12,'Case 3'!$T$3:$T$12,'Case 3'!$J$18:$J$25,'Case 3'!$O$18:$O$25,'Case 3'!$T$18:$T$25</definedName>
    <definedName name="solver_adj" localSheetId="10" hidden="1">'Case 4'!$E$3:$E$12,'Case 4'!$J$3:$J$12,'Case 4'!$O$3:$O$12,'Case 4'!$T$3:$T$12,'Case 4'!$J$18:$J$25,'Case 4'!$O$18:$O$25,'Case 4'!$T$18:$T$25</definedName>
    <definedName name="solver_adj" localSheetId="12" hidden="1">'Case 5'!$E$3:$E$12,'Case 5'!$J$3:$J$12,'Case 5'!$O$3:$O$12,'Case 5'!$T$3:$T$12,'Case 5'!$J$18:$J$25,'Case 5'!$O$18:$O$25,'Case 5'!$T$18:$T$25</definedName>
    <definedName name="solver_adj" localSheetId="14" hidden="1">'Case 6'!$E$3:$E$12,'Case 6'!$J$3:$J$12,'Case 6'!$O$3:$O$12,'Case 6'!$T$3:$T$12,'Case 6'!$J$18:$J$25,'Case 6'!$O$18:$O$25,'Case 6'!$T$18:$T$25</definedName>
    <definedName name="solver_adj" localSheetId="16" hidden="1">'Case 7'!$E$3:$E$12,'Case 7'!$J$3:$J$12,'Case 7'!$O$3:$O$12,'Case 7'!$T$3:$T$12,'Case 7'!$J$18:$J$25,'Case 7'!$O$18:$O$25,'Case 7'!$T$18:$T$25</definedName>
    <definedName name="solver_cvg" localSheetId="4" hidden="1">0.0001</definedName>
    <definedName name="solver_cvg" localSheetId="6" hidden="1">0.0001</definedName>
    <definedName name="solver_cvg" localSheetId="8" hidden="1">0.0001</definedName>
    <definedName name="solver_cvg" localSheetId="10" hidden="1">0.0001</definedName>
    <definedName name="solver_cvg" localSheetId="12" hidden="1">0.0001</definedName>
    <definedName name="solver_cvg" localSheetId="14" hidden="1">0.0001</definedName>
    <definedName name="solver_cvg" localSheetId="16" hidden="1">0.0001</definedName>
    <definedName name="solver_drv" localSheetId="4" hidden="1">1</definedName>
    <definedName name="solver_drv" localSheetId="6" hidden="1">1</definedName>
    <definedName name="solver_drv" localSheetId="8" hidden="1">1</definedName>
    <definedName name="solver_drv" localSheetId="10" hidden="1">1</definedName>
    <definedName name="solver_drv" localSheetId="12" hidden="1">1</definedName>
    <definedName name="solver_drv" localSheetId="14" hidden="1">1</definedName>
    <definedName name="solver_drv" localSheetId="16" hidden="1">1</definedName>
    <definedName name="solver_eng" localSheetId="4" hidden="1">2</definedName>
    <definedName name="solver_eng" localSheetId="6" hidden="1">2</definedName>
    <definedName name="solver_eng" localSheetId="8" hidden="1">2</definedName>
    <definedName name="solver_eng" localSheetId="10" hidden="1">2</definedName>
    <definedName name="solver_eng" localSheetId="12" hidden="1">2</definedName>
    <definedName name="solver_eng" localSheetId="14" hidden="1">2</definedName>
    <definedName name="solver_eng" localSheetId="16" hidden="1">2</definedName>
    <definedName name="solver_est" localSheetId="4" hidden="1">1</definedName>
    <definedName name="solver_est" localSheetId="6" hidden="1">1</definedName>
    <definedName name="solver_est" localSheetId="8" hidden="1">1</definedName>
    <definedName name="solver_est" localSheetId="10" hidden="1">1</definedName>
    <definedName name="solver_est" localSheetId="12" hidden="1">1</definedName>
    <definedName name="solver_est" localSheetId="14" hidden="1">1</definedName>
    <definedName name="solver_est" localSheetId="16" hidden="1">1</definedName>
    <definedName name="solver_itr" localSheetId="4" hidden="1">100</definedName>
    <definedName name="solver_itr" localSheetId="6" hidden="1">100</definedName>
    <definedName name="solver_itr" localSheetId="8" hidden="1">100</definedName>
    <definedName name="solver_itr" localSheetId="10" hidden="1">100</definedName>
    <definedName name="solver_itr" localSheetId="12" hidden="1">100</definedName>
    <definedName name="solver_itr" localSheetId="14" hidden="1">100</definedName>
    <definedName name="solver_itr" localSheetId="16" hidden="1">100</definedName>
    <definedName name="solver_lhs1" localSheetId="4" hidden="1">'Case 1'!$J$6</definedName>
    <definedName name="solver_lhs1" localSheetId="6" hidden="1">'Case 2'!$E$12</definedName>
    <definedName name="solver_lhs1" localSheetId="8" hidden="1">'Case 3'!$J$6</definedName>
    <definedName name="solver_lhs1" localSheetId="10" hidden="1">'Case 4'!$E$12</definedName>
    <definedName name="solver_lhs1" localSheetId="12" hidden="1">'Case 5'!$E$12</definedName>
    <definedName name="solver_lhs1" localSheetId="14" hidden="1">'Case 6'!$E$12</definedName>
    <definedName name="solver_lhs1" localSheetId="16" hidden="1">'Case 7'!$J$6</definedName>
    <definedName name="solver_lhs10" localSheetId="4" hidden="1">'Case 1'!$W$8</definedName>
    <definedName name="solver_lhs10" localSheetId="6" hidden="1">'Case 2'!$J$18</definedName>
    <definedName name="solver_lhs10" localSheetId="8" hidden="1">'Case 3'!$W$8</definedName>
    <definedName name="solver_lhs10" localSheetId="10" hidden="1">'Case 4'!$J$10</definedName>
    <definedName name="solver_lhs10" localSheetId="12" hidden="1">'Case 5'!$E$8</definedName>
    <definedName name="solver_lhs10" localSheetId="14" hidden="1">'Case 6'!$J$11</definedName>
    <definedName name="solver_lhs10" localSheetId="16" hidden="1">'Case 7'!$W$8</definedName>
    <definedName name="solver_lhs11" localSheetId="4" hidden="1">'Case 1'!$W$5</definedName>
    <definedName name="solver_lhs11" localSheetId="6" hidden="1">'Case 2'!$E$5</definedName>
    <definedName name="solver_lhs11" localSheetId="8" hidden="1">'Case 3'!$W$5</definedName>
    <definedName name="solver_lhs11" localSheetId="10" hidden="1">'Case 4'!$E$5</definedName>
    <definedName name="solver_lhs11" localSheetId="12" hidden="1">'Case 5'!$J$20</definedName>
    <definedName name="solver_lhs11" localSheetId="14" hidden="1">'Case 6'!$J$23</definedName>
    <definedName name="solver_lhs11" localSheetId="16" hidden="1">'Case 7'!$W$5</definedName>
    <definedName name="solver_lhs12" localSheetId="4" hidden="1">'Case 1'!$W$6</definedName>
    <definedName name="solver_lhs12" localSheetId="6" hidden="1">'Case 2'!$J$20</definedName>
    <definedName name="solver_lhs12" localSheetId="8" hidden="1">'Case 3'!$W$6</definedName>
    <definedName name="solver_lhs12" localSheetId="10" hidden="1">'Case 4'!$J$18</definedName>
    <definedName name="solver_lhs12" localSheetId="12" hidden="1">'Case 5'!$J$28</definedName>
    <definedName name="solver_lhs12" localSheetId="14" hidden="1">'Case 6'!$J$10</definedName>
    <definedName name="solver_lhs12" localSheetId="16" hidden="1">'Case 7'!$W$6</definedName>
    <definedName name="solver_lhs13" localSheetId="4" hidden="1">'Case 1'!$W$9</definedName>
    <definedName name="solver_lhs13" localSheetId="6" hidden="1">'Case 2'!$J$23</definedName>
    <definedName name="solver_lhs13" localSheetId="8" hidden="1">'Case 3'!$W$9</definedName>
    <definedName name="solver_lhs13" localSheetId="10" hidden="1">'Case 4'!$J$11</definedName>
    <definedName name="solver_lhs13" localSheetId="12" hidden="1">'Case 5'!$J$23</definedName>
    <definedName name="solver_lhs13" localSheetId="14" hidden="1">'Case 6'!$E$8</definedName>
    <definedName name="solver_lhs13" localSheetId="16" hidden="1">'Case 7'!$W$9</definedName>
    <definedName name="solver_lhs14" localSheetId="4" hidden="1">'Case 1'!$O$4</definedName>
    <definedName name="solver_lhs14" localSheetId="6" hidden="1">'Case 2'!$J$12</definedName>
    <definedName name="solver_lhs14" localSheetId="8" hidden="1">'Case 3'!$O$4</definedName>
    <definedName name="solver_lhs14" localSheetId="10" hidden="1">'Case 4'!$E$8</definedName>
    <definedName name="solver_lhs14" localSheetId="12" hidden="1">'Case 5'!$J$3</definedName>
    <definedName name="solver_lhs14" localSheetId="14" hidden="1">'Case 6'!$J$28</definedName>
    <definedName name="solver_lhs14" localSheetId="16" hidden="1">'Case 7'!$O$4</definedName>
    <definedName name="solver_lhs15" localSheetId="4" hidden="1">'Case 1'!$W$4</definedName>
    <definedName name="solver_lhs15" localSheetId="6" hidden="1">'Case 2'!$J$3</definedName>
    <definedName name="solver_lhs15" localSheetId="8" hidden="1">'Case 3'!$W$4</definedName>
    <definedName name="solver_lhs15" localSheetId="10" hidden="1">'Case 4'!$E$4</definedName>
    <definedName name="solver_lhs15" localSheetId="12" hidden="1">'Case 5'!$J$18</definedName>
    <definedName name="solver_lhs15" localSheetId="14" hidden="1">'Case 6'!$J$20</definedName>
    <definedName name="solver_lhs15" localSheetId="16" hidden="1">'Case 7'!$W$4</definedName>
    <definedName name="solver_lhs16" localSheetId="4" hidden="1">'Case 1'!$W$11</definedName>
    <definedName name="solver_lhs16" localSheetId="6" hidden="1">'Case 2'!$J$28</definedName>
    <definedName name="solver_lhs16" localSheetId="8" hidden="1">'Case 3'!$W$11</definedName>
    <definedName name="solver_lhs16" localSheetId="10" hidden="1">'Case 4'!$J$24</definedName>
    <definedName name="solver_lhs16" localSheetId="12" hidden="1">'Case 5'!$J$21</definedName>
    <definedName name="solver_lhs16" localSheetId="14" hidden="1">'Case 6'!$J$21</definedName>
    <definedName name="solver_lhs16" localSheetId="16" hidden="1">'Case 7'!$W$11</definedName>
    <definedName name="solver_lhs17" localSheetId="4" hidden="1">'Case 1'!$W$12</definedName>
    <definedName name="solver_lhs17" localSheetId="6" hidden="1">'Case 2'!$J$4</definedName>
    <definedName name="solver_lhs17" localSheetId="8" hidden="1">'Case 3'!$W$12</definedName>
    <definedName name="solver_lhs17" localSheetId="10" hidden="1">'Case 4'!$J$25</definedName>
    <definedName name="solver_lhs17" localSheetId="12" hidden="1">'Case 5'!$J$24</definedName>
    <definedName name="solver_lhs17" localSheetId="14" hidden="1">'Case 6'!$J$4</definedName>
    <definedName name="solver_lhs17" localSheetId="16" hidden="1">'Case 7'!$W$12</definedName>
    <definedName name="solver_lhs18" localSheetId="4" hidden="1">'Case 1'!$W$3</definedName>
    <definedName name="solver_lhs18" localSheetId="6" hidden="1">'Case 2'!$J$7</definedName>
    <definedName name="solver_lhs18" localSheetId="8" hidden="1">'Case 3'!$W$3</definedName>
    <definedName name="solver_lhs18" localSheetId="10" hidden="1">'Case 4'!$J$4</definedName>
    <definedName name="solver_lhs18" localSheetId="12" hidden="1">'Case 5'!$J$12</definedName>
    <definedName name="solver_lhs18" localSheetId="14" hidden="1">'Case 6'!$J$24</definedName>
    <definedName name="solver_lhs18" localSheetId="16" hidden="1">'Case 7'!$W$3</definedName>
    <definedName name="solver_lhs19" localSheetId="4" hidden="1">'Case 1'!$W$7</definedName>
    <definedName name="solver_lhs19" localSheetId="6" hidden="1">'Case 2'!$J$5</definedName>
    <definedName name="solver_lhs19" localSheetId="8" hidden="1">'Case 3'!$W$7</definedName>
    <definedName name="solver_lhs19" localSheetId="10" hidden="1">'Case 4'!$J$21</definedName>
    <definedName name="solver_lhs19" localSheetId="12" hidden="1">'Case 5'!$E$7</definedName>
    <definedName name="solver_lhs19" localSheetId="14" hidden="1">'Case 6'!$J$25</definedName>
    <definedName name="solver_lhs19" localSheetId="16" hidden="1">'Case 7'!$W$7</definedName>
    <definedName name="solver_lhs2" localSheetId="4" hidden="1">'Case 1'!$J$22</definedName>
    <definedName name="solver_lhs2" localSheetId="6" hidden="1">'Case 2'!$E$11</definedName>
    <definedName name="solver_lhs2" localSheetId="8" hidden="1">'Case 3'!$J$22</definedName>
    <definedName name="solver_lhs2" localSheetId="10" hidden="1">'Case 4'!$E$11</definedName>
    <definedName name="solver_lhs2" localSheetId="12" hidden="1">'Case 5'!$E$11</definedName>
    <definedName name="solver_lhs2" localSheetId="14" hidden="1">'Case 6'!$E$11</definedName>
    <definedName name="solver_lhs2" localSheetId="16" hidden="1">'Case 7'!$J$22</definedName>
    <definedName name="solver_lhs20" localSheetId="4" hidden="1">'Case 1'!$T$6</definedName>
    <definedName name="solver_lhs20" localSheetId="6" hidden="1">'Case 2'!$J$21</definedName>
    <definedName name="solver_lhs20" localSheetId="8" hidden="1">'Case 3'!$T$6</definedName>
    <definedName name="solver_lhs20" localSheetId="10" hidden="1">'Case 4'!$J$5</definedName>
    <definedName name="solver_lhs20" localSheetId="12" hidden="1">'Case 5'!$J$5</definedName>
    <definedName name="solver_lhs20" localSheetId="14" hidden="1">'Case 6'!$J$18</definedName>
    <definedName name="solver_lhs20" localSheetId="16" hidden="1">'Case 7'!$T$6</definedName>
    <definedName name="solver_lhs21" localSheetId="4" hidden="1">'Case 1'!$T$7</definedName>
    <definedName name="solver_lhs21" localSheetId="6" hidden="1">'Case 2'!$J$25</definedName>
    <definedName name="solver_lhs21" localSheetId="8" hidden="1">'Case 3'!$T$7</definedName>
    <definedName name="solver_lhs21" localSheetId="10" hidden="1">'Case 4'!$J$7</definedName>
    <definedName name="solver_lhs21" localSheetId="12" hidden="1">'Case 5'!$J$7</definedName>
    <definedName name="solver_lhs21" localSheetId="14" hidden="1">'Case 6'!$J$5</definedName>
    <definedName name="solver_lhs21" localSheetId="16" hidden="1">'Case 7'!$T$7</definedName>
    <definedName name="solver_lhs22" localSheetId="4" hidden="1">'Case 1'!$T$9</definedName>
    <definedName name="solver_lhs22" localSheetId="6" hidden="1">'Case 2'!$J$24</definedName>
    <definedName name="solver_lhs22" localSheetId="8" hidden="1">'Case 3'!$T$9</definedName>
    <definedName name="solver_lhs22" localSheetId="10" hidden="1">'Case 4'!$J$28</definedName>
    <definedName name="solver_lhs22" localSheetId="12" hidden="1">'Case 5'!$J$4</definedName>
    <definedName name="solver_lhs22" localSheetId="14" hidden="1">'Case 6'!$J$7</definedName>
    <definedName name="solver_lhs22" localSheetId="16" hidden="1">'Case 7'!$T$9</definedName>
    <definedName name="solver_lhs23" localSheetId="4" hidden="1">'Case 1'!$W$10</definedName>
    <definedName name="solver_lhs23" localSheetId="6" hidden="1">'Case 2'!$E$4</definedName>
    <definedName name="solver_lhs23" localSheetId="8" hidden="1">'Case 3'!$W$10</definedName>
    <definedName name="solver_lhs23" localSheetId="10" hidden="1">'Case 4'!$J$3</definedName>
    <definedName name="solver_lhs23" localSheetId="12" hidden="1">'Case 5'!$J$25</definedName>
    <definedName name="solver_lhs23" localSheetId="14" hidden="1">'Case 6'!$J$3</definedName>
    <definedName name="solver_lhs23" localSheetId="16" hidden="1">'Case 7'!$W$10</definedName>
    <definedName name="solver_lhs24" localSheetId="4" hidden="1">'Case 1'!$T$8</definedName>
    <definedName name="solver_lhs24" localSheetId="6" hidden="1">'Case 2'!$E$7</definedName>
    <definedName name="solver_lhs24" localSheetId="8" hidden="1">'Case 3'!$T$8</definedName>
    <definedName name="solver_lhs24" localSheetId="10" hidden="1">'Case 4'!$E$9</definedName>
    <definedName name="solver_lhs24" localSheetId="12" hidden="1">'Case 5'!$E$6</definedName>
    <definedName name="solver_lhs24" localSheetId="14" hidden="1">'Case 6'!$J$12</definedName>
    <definedName name="solver_lhs24" localSheetId="16" hidden="1">'Case 7'!$T$8</definedName>
    <definedName name="solver_lhs25" localSheetId="4" hidden="1">'Case 1'!$O$6</definedName>
    <definedName name="solver_lhs25" localSheetId="6" hidden="1">'Case 2'!$E$13</definedName>
    <definedName name="solver_lhs25" localSheetId="8" hidden="1">'Case 3'!$O$6</definedName>
    <definedName name="solver_lhs25" localSheetId="10" hidden="1">'Case 4'!$E$13</definedName>
    <definedName name="solver_lhs25" localSheetId="12" hidden="1">'Case 5'!$E$13</definedName>
    <definedName name="solver_lhs25" localSheetId="14" hidden="1">'Case 6'!$E$13</definedName>
    <definedName name="solver_lhs25" localSheetId="16" hidden="1">'Case 7'!$O$6</definedName>
    <definedName name="solver_lhs26" localSheetId="4" hidden="1">'Case 1'!$T$5</definedName>
    <definedName name="solver_lhs26" localSheetId="6" hidden="1">'Case 2'!$J$9</definedName>
    <definedName name="solver_lhs26" localSheetId="8" hidden="1">'Case 3'!$T$5</definedName>
    <definedName name="solver_lhs26" localSheetId="10" hidden="1">'Case 4'!$J$9</definedName>
    <definedName name="solver_lhs26" localSheetId="12" hidden="1">'Case 5'!$J$9</definedName>
    <definedName name="solver_lhs26" localSheetId="14" hidden="1">'Case 6'!$J$9</definedName>
    <definedName name="solver_lhs26" localSheetId="16" hidden="1">'Case 7'!$T$23</definedName>
    <definedName name="solver_lhs27" localSheetId="4" hidden="1">'Case 1'!$T$24</definedName>
    <definedName name="solver_lhs27" localSheetId="6" hidden="1">'Case 2'!$O$18</definedName>
    <definedName name="solver_lhs27" localSheetId="8" hidden="1">'Case 3'!$T$24</definedName>
    <definedName name="solver_lhs27" localSheetId="10" hidden="1">'Case 4'!$O$18</definedName>
    <definedName name="solver_lhs27" localSheetId="12" hidden="1">'Case 5'!$O$18</definedName>
    <definedName name="solver_lhs27" localSheetId="14" hidden="1">'Case 6'!$O$18</definedName>
    <definedName name="solver_lhs27" localSheetId="16" hidden="1">'Case 7'!$T$3</definedName>
    <definedName name="solver_lhs28" localSheetId="4" hidden="1">'Case 1'!$T$4</definedName>
    <definedName name="solver_lhs28" localSheetId="6" hidden="1">'Case 2'!$O$19</definedName>
    <definedName name="solver_lhs28" localSheetId="8" hidden="1">'Case 3'!$T$4</definedName>
    <definedName name="solver_lhs28" localSheetId="10" hidden="1">'Case 4'!$O$19</definedName>
    <definedName name="solver_lhs28" localSheetId="12" hidden="1">'Case 5'!$O$19</definedName>
    <definedName name="solver_lhs28" localSheetId="14" hidden="1">'Case 6'!$O$19</definedName>
    <definedName name="solver_lhs28" localSheetId="16" hidden="1">'Case 7'!$T$5</definedName>
    <definedName name="solver_lhs29" localSheetId="4" hidden="1">'Case 1'!$T$23</definedName>
    <definedName name="solver_lhs29" localSheetId="6" hidden="1">'Case 2'!$O$21</definedName>
    <definedName name="solver_lhs29" localSheetId="8" hidden="1">'Case 3'!$T$23</definedName>
    <definedName name="solver_lhs29" localSheetId="10" hidden="1">'Case 4'!$O$21</definedName>
    <definedName name="solver_lhs29" localSheetId="12" hidden="1">'Case 5'!$O$21</definedName>
    <definedName name="solver_lhs29" localSheetId="14" hidden="1">'Case 6'!$O$21</definedName>
    <definedName name="solver_lhs29" localSheetId="16" hidden="1">'Case 7'!$T$24</definedName>
    <definedName name="solver_lhs3" localSheetId="4" hidden="1">'Case 1'!$J$8</definedName>
    <definedName name="solver_lhs3" localSheetId="6" hidden="1">'Case 2'!$E$3</definedName>
    <definedName name="solver_lhs3" localSheetId="8" hidden="1">'Case 3'!$J$8</definedName>
    <definedName name="solver_lhs3" localSheetId="10" hidden="1">'Case 4'!$E$3</definedName>
    <definedName name="solver_lhs3" localSheetId="12" hidden="1">'Case 5'!$E$3</definedName>
    <definedName name="solver_lhs3" localSheetId="14" hidden="1">'Case 6'!$E$3</definedName>
    <definedName name="solver_lhs3" localSheetId="16" hidden="1">'Case 7'!$J$8</definedName>
    <definedName name="solver_lhs30" localSheetId="4" hidden="1">'Case 1'!$T$25</definedName>
    <definedName name="solver_lhs30" localSheetId="6" hidden="1">'Case 2'!$O$7</definedName>
    <definedName name="solver_lhs30" localSheetId="8" hidden="1">'Case 3'!$T$25</definedName>
    <definedName name="solver_lhs30" localSheetId="10" hidden="1">'Case 4'!$T$11</definedName>
    <definedName name="solver_lhs30" localSheetId="12" hidden="1">'Case 5'!$O$22</definedName>
    <definedName name="solver_lhs30" localSheetId="14" hidden="1">'Case 6'!$O$22</definedName>
    <definedName name="solver_lhs30" localSheetId="16" hidden="1">'Case 7'!$T$4</definedName>
    <definedName name="solver_lhs31" localSheetId="4" hidden="1">'Case 1'!$T$28</definedName>
    <definedName name="solver_lhs31" localSheetId="6" hidden="1">'Case 2'!$O$23</definedName>
    <definedName name="solver_lhs31" localSheetId="8" hidden="1">'Case 3'!$T$28</definedName>
    <definedName name="solver_lhs31" localSheetId="10" hidden="1">'Case 4'!$T$10</definedName>
    <definedName name="solver_lhs31" localSheetId="12" hidden="1">'Case 5'!$O$23</definedName>
    <definedName name="solver_lhs31" localSheetId="14" hidden="1">'Case 6'!$O$23</definedName>
    <definedName name="solver_lhs31" localSheetId="16" hidden="1">'Case 7'!$T$28</definedName>
    <definedName name="solver_lhs32" localSheetId="4" hidden="1">'Case 1'!$T$3</definedName>
    <definedName name="solver_lhs32" localSheetId="6" hidden="1">'Case 2'!$O$24</definedName>
    <definedName name="solver_lhs32" localSheetId="8" hidden="1">'Case 3'!$T$3</definedName>
    <definedName name="solver_lhs32" localSheetId="10" hidden="1">'Case 4'!$O$28</definedName>
    <definedName name="solver_lhs32" localSheetId="12" hidden="1">'Case 5'!$O$28</definedName>
    <definedName name="solver_lhs32" localSheetId="14" hidden="1">'Case 6'!$O$24</definedName>
    <definedName name="solver_lhs32" localSheetId="16" hidden="1">'Case 7'!$T$22</definedName>
    <definedName name="solver_lhs33" localSheetId="4" hidden="1">'Case 1'!$T$20</definedName>
    <definedName name="solver_lhs33" localSheetId="6" hidden="1">'Case 2'!$O$25</definedName>
    <definedName name="solver_lhs33" localSheetId="8" hidden="1">'Case 3'!$T$20</definedName>
    <definedName name="solver_lhs33" localSheetId="10" hidden="1">'Case 4'!$O$8</definedName>
    <definedName name="solver_lhs33" localSheetId="12" hidden="1">'Case 5'!$O$24</definedName>
    <definedName name="solver_lhs33" localSheetId="14" hidden="1">'Case 6'!$O$28</definedName>
    <definedName name="solver_lhs33" localSheetId="16" hidden="1">'Case 7'!$T$25</definedName>
    <definedName name="solver_lhs34" localSheetId="4" hidden="1">'Case 1'!$T$21</definedName>
    <definedName name="solver_lhs34" localSheetId="6" hidden="1">'Case 2'!$O$22</definedName>
    <definedName name="solver_lhs34" localSheetId="8" hidden="1">'Case 3'!$T$21</definedName>
    <definedName name="solver_lhs34" localSheetId="10" hidden="1">'Case 4'!$O$9</definedName>
    <definedName name="solver_lhs34" localSheetId="12" hidden="1">'Case 5'!$O$9</definedName>
    <definedName name="solver_lhs34" localSheetId="14" hidden="1">'Case 6'!$O$8</definedName>
    <definedName name="solver_lhs34" localSheetId="16" hidden="1">'Case 7'!$T$21</definedName>
    <definedName name="solver_lhs35" localSheetId="4" hidden="1">'Case 1'!$T$22</definedName>
    <definedName name="solver_lhs35" localSheetId="6" hidden="1">'Case 2'!$O$9</definedName>
    <definedName name="solver_lhs35" localSheetId="8" hidden="1">'Case 3'!$T$22</definedName>
    <definedName name="solver_lhs35" localSheetId="10" hidden="1">'Case 4'!$O$24</definedName>
    <definedName name="solver_lhs35" localSheetId="12" hidden="1">'Case 5'!$O$8</definedName>
    <definedName name="solver_lhs35" localSheetId="14" hidden="1">'Case 6'!$O$7</definedName>
    <definedName name="solver_lhs35" localSheetId="16" hidden="1">'Case 7'!$T$20</definedName>
    <definedName name="solver_lhs36" localSheetId="4" hidden="1">'Case 1'!$T$12</definedName>
    <definedName name="solver_lhs36" localSheetId="6" hidden="1">'Case 2'!$O$8</definedName>
    <definedName name="solver_lhs36" localSheetId="8" hidden="1">'Case 3'!$T$12</definedName>
    <definedName name="solver_lhs36" localSheetId="10" hidden="1">'Case 4'!$O$23</definedName>
    <definedName name="solver_lhs36" localSheetId="12" hidden="1">'Case 5'!$T$10</definedName>
    <definedName name="solver_lhs36" localSheetId="14" hidden="1">'Case 6'!$O$9</definedName>
    <definedName name="solver_lhs36" localSheetId="16" hidden="1">'Case 7'!$T$12</definedName>
    <definedName name="solver_lhs37" localSheetId="4" hidden="1">'Case 1'!$T$19</definedName>
    <definedName name="solver_lhs37" localSheetId="6" hidden="1">'Case 2'!$O$28</definedName>
    <definedName name="solver_lhs37" localSheetId="8" hidden="1">'Case 3'!$T$19</definedName>
    <definedName name="solver_lhs37" localSheetId="10" hidden="1">'Case 4'!$O$22</definedName>
    <definedName name="solver_lhs37" localSheetId="12" hidden="1">'Case 5'!$O$7</definedName>
    <definedName name="solver_lhs37" localSheetId="14" hidden="1">'Case 6'!$O$25</definedName>
    <definedName name="solver_lhs37" localSheetId="16" hidden="1">'Case 7'!$T$19</definedName>
    <definedName name="solver_lhs38" localSheetId="4" hidden="1">'Case 1'!$T$18</definedName>
    <definedName name="solver_lhs38" localSheetId="6" hidden="1">'Case 2'!$T$10</definedName>
    <definedName name="solver_lhs38" localSheetId="8" hidden="1">'Case 3'!$T$18</definedName>
    <definedName name="solver_lhs38" localSheetId="10" hidden="1">'Case 4'!$O$25</definedName>
    <definedName name="solver_lhs38" localSheetId="12" hidden="1">'Case 5'!$T$11</definedName>
    <definedName name="solver_lhs38" localSheetId="14" hidden="1">'Case 6'!$T$11</definedName>
    <definedName name="solver_lhs38" localSheetId="16" hidden="1">'Case 7'!$T$18</definedName>
    <definedName name="solver_lhs39" localSheetId="4" hidden="1">'Case 1'!$O$20</definedName>
    <definedName name="solver_lhs39" localSheetId="6" hidden="1">'Case 2'!$T$11</definedName>
    <definedName name="solver_lhs39" localSheetId="8" hidden="1">'Case 3'!$O$20</definedName>
    <definedName name="solver_lhs39" localSheetId="10" hidden="1">'Case 4'!$O$7</definedName>
    <definedName name="solver_lhs39" localSheetId="12" hidden="1">'Case 5'!$O$25</definedName>
    <definedName name="solver_lhs39" localSheetId="14" hidden="1">'Case 6'!$T$10</definedName>
    <definedName name="solver_lhs39" localSheetId="16" hidden="1">'Case 7'!$O$20</definedName>
    <definedName name="solver_lhs4" localSheetId="4" hidden="1">'Case 1'!$O$10</definedName>
    <definedName name="solver_lhs4" localSheetId="6" hidden="1">'Case 2'!$E$10</definedName>
    <definedName name="solver_lhs4" localSheetId="8" hidden="1">'Case 3'!$O$10</definedName>
    <definedName name="solver_lhs4" localSheetId="10" hidden="1">'Case 4'!$E$10</definedName>
    <definedName name="solver_lhs4" localSheetId="12" hidden="1">'Case 5'!$E$10</definedName>
    <definedName name="solver_lhs4" localSheetId="14" hidden="1">'Case 6'!$E$10</definedName>
    <definedName name="solver_lhs4" localSheetId="16" hidden="1">'Case 7'!$O$10</definedName>
    <definedName name="solver_lhs40" localSheetId="4" hidden="1">'Case 1'!$T$11</definedName>
    <definedName name="solver_lhs40" localSheetId="6" hidden="1">'Case 2'!$O$20</definedName>
    <definedName name="solver_lhs40" localSheetId="8" hidden="1">'Case 3'!$T$11</definedName>
    <definedName name="solver_lhs40" localSheetId="10" hidden="1">'Case 4'!$O$20</definedName>
    <definedName name="solver_lhs40" localSheetId="12" hidden="1">'Case 5'!$O$20</definedName>
    <definedName name="solver_lhs40" localSheetId="14" hidden="1">'Case 6'!$O$20</definedName>
    <definedName name="solver_lhs40" localSheetId="16" hidden="1">'Case 7'!$T$10</definedName>
    <definedName name="solver_lhs41" localSheetId="4" hidden="1">'Case 1'!$T$10</definedName>
    <definedName name="solver_lhs41" localSheetId="6" hidden="1">'Case 2'!$T$18</definedName>
    <definedName name="solver_lhs41" localSheetId="8" hidden="1">'Case 3'!$T$10</definedName>
    <definedName name="solver_lhs41" localSheetId="10" hidden="1">'Case 4'!$T$19</definedName>
    <definedName name="solver_lhs41" localSheetId="12" hidden="1">'Case 5'!$T$19</definedName>
    <definedName name="solver_lhs41" localSheetId="14" hidden="1">'Case 6'!$T$18</definedName>
    <definedName name="solver_lhs41" localSheetId="16" hidden="1">'Case 7'!$T$11</definedName>
    <definedName name="solver_lhs42" localSheetId="4" hidden="1">'Case 1'!$O$28</definedName>
    <definedName name="solver_lhs42" localSheetId="6" hidden="1">'Case 2'!$T$19</definedName>
    <definedName name="solver_lhs42" localSheetId="8" hidden="1">'Case 3'!$O$28</definedName>
    <definedName name="solver_lhs42" localSheetId="10" hidden="1">'Case 4'!$T$18</definedName>
    <definedName name="solver_lhs42" localSheetId="12" hidden="1">'Case 5'!$T$18</definedName>
    <definedName name="solver_lhs42" localSheetId="14" hidden="1">'Case 6'!$T$19</definedName>
    <definedName name="solver_lhs42" localSheetId="16" hidden="1">'Case 7'!$O$25</definedName>
    <definedName name="solver_lhs43" localSheetId="4" hidden="1">'Case 1'!$O$8</definedName>
    <definedName name="solver_lhs43" localSheetId="6" hidden="1">'Case 2'!$T$12</definedName>
    <definedName name="solver_lhs43" localSheetId="8" hidden="1">'Case 3'!$O$8</definedName>
    <definedName name="solver_lhs43" localSheetId="10" hidden="1">'Case 4'!$T$12</definedName>
    <definedName name="solver_lhs43" localSheetId="12" hidden="1">'Case 5'!$T$12</definedName>
    <definedName name="solver_lhs43" localSheetId="14" hidden="1">'Case 6'!$T$12</definedName>
    <definedName name="solver_lhs43" localSheetId="16" hidden="1">'Case 7'!$O$9</definedName>
    <definedName name="solver_lhs44" localSheetId="4" hidden="1">'Case 1'!$O$9</definedName>
    <definedName name="solver_lhs44" localSheetId="6" hidden="1">'Case 2'!$T$22</definedName>
    <definedName name="solver_lhs44" localSheetId="8" hidden="1">'Case 3'!$O$9</definedName>
    <definedName name="solver_lhs44" localSheetId="10" hidden="1">'Case 4'!$T$20</definedName>
    <definedName name="solver_lhs44" localSheetId="12" hidden="1">'Case 5'!$T$20</definedName>
    <definedName name="solver_lhs44" localSheetId="14" hidden="1">'Case 6'!$T$20</definedName>
    <definedName name="solver_lhs44" localSheetId="16" hidden="1">'Case 7'!$O$7</definedName>
    <definedName name="solver_lhs45" localSheetId="4" hidden="1">'Case 1'!$O$22</definedName>
    <definedName name="solver_lhs45" localSheetId="6" hidden="1">'Case 2'!$T$21</definedName>
    <definedName name="solver_lhs45" localSheetId="8" hidden="1">'Case 3'!$O$22</definedName>
    <definedName name="solver_lhs45" localSheetId="10" hidden="1">'Case 4'!$T$5</definedName>
    <definedName name="solver_lhs45" localSheetId="12" hidden="1">'Case 5'!$T$21</definedName>
    <definedName name="solver_lhs45" localSheetId="14" hidden="1">'Case 6'!$T$21</definedName>
    <definedName name="solver_lhs45" localSheetId="16" hidden="1">'Case 7'!$O$8</definedName>
    <definedName name="solver_lhs46" localSheetId="4" hidden="1">'Case 1'!$O$25</definedName>
    <definedName name="solver_lhs46" localSheetId="6" hidden="1">'Case 2'!$T$20</definedName>
    <definedName name="solver_lhs46" localSheetId="8" hidden="1">'Case 3'!$O$25</definedName>
    <definedName name="solver_lhs46" localSheetId="10" hidden="1">'Case 4'!$T$24</definedName>
    <definedName name="solver_lhs46" localSheetId="12" hidden="1">'Case 5'!$T$22</definedName>
    <definedName name="solver_lhs46" localSheetId="14" hidden="1">'Case 6'!$T$25</definedName>
    <definedName name="solver_lhs46" localSheetId="16" hidden="1">'Case 7'!$O$28</definedName>
    <definedName name="solver_lhs47" localSheetId="4" hidden="1">'Case 1'!$O$24</definedName>
    <definedName name="solver_lhs47" localSheetId="6" hidden="1">'Case 2'!$T$3</definedName>
    <definedName name="solver_lhs47" localSheetId="8" hidden="1">'Case 3'!$O$24</definedName>
    <definedName name="solver_lhs47" localSheetId="10" hidden="1">'Case 4'!$T$25</definedName>
    <definedName name="solver_lhs47" localSheetId="12" hidden="1">'Case 5'!$T$3</definedName>
    <definedName name="solver_lhs47" localSheetId="14" hidden="1">'Case 6'!$T$22</definedName>
    <definedName name="solver_lhs47" localSheetId="16" hidden="1">'Case 7'!$O$24</definedName>
    <definedName name="solver_lhs48" localSheetId="4" hidden="1">'Case 1'!$O$23</definedName>
    <definedName name="solver_lhs48" localSheetId="6" hidden="1">'Case 2'!$T$28</definedName>
    <definedName name="solver_lhs48" localSheetId="8" hidden="1">'Case 3'!$O$23</definedName>
    <definedName name="solver_lhs48" localSheetId="10" hidden="1">'Case 4'!$T$3</definedName>
    <definedName name="solver_lhs48" localSheetId="12" hidden="1">'Case 5'!$T$25</definedName>
    <definedName name="solver_lhs48" localSheetId="14" hidden="1">'Case 6'!$T$28</definedName>
    <definedName name="solver_lhs48" localSheetId="16" hidden="1">'Case 7'!$O$23</definedName>
    <definedName name="solver_lhs49" localSheetId="4" hidden="1">'Case 1'!$O$7</definedName>
    <definedName name="solver_lhs49" localSheetId="6" hidden="1">'Case 2'!$T$25</definedName>
    <definedName name="solver_lhs49" localSheetId="8" hidden="1">'Case 3'!$O$7</definedName>
    <definedName name="solver_lhs49" localSheetId="10" hidden="1">'Case 4'!$T$23</definedName>
    <definedName name="solver_lhs49" localSheetId="12" hidden="1">'Case 5'!$T$23</definedName>
    <definedName name="solver_lhs49" localSheetId="14" hidden="1">'Case 6'!$T$4</definedName>
    <definedName name="solver_lhs49" localSheetId="16" hidden="1">'Case 7'!$O$22</definedName>
    <definedName name="solver_lhs5" localSheetId="4" hidden="1">'Case 1'!$J$19</definedName>
    <definedName name="solver_lhs5" localSheetId="6" hidden="1">'Case 2'!$E$8</definedName>
    <definedName name="solver_lhs5" localSheetId="8" hidden="1">'Case 3'!$J$19</definedName>
    <definedName name="solver_lhs5" localSheetId="10" hidden="1">'Case 4'!$E$6</definedName>
    <definedName name="solver_lhs5" localSheetId="12" hidden="1">'Case 5'!$E$4</definedName>
    <definedName name="solver_lhs5" localSheetId="14" hidden="1">'Case 6'!$E$4</definedName>
    <definedName name="solver_lhs5" localSheetId="16" hidden="1">'Case 7'!$J$19</definedName>
    <definedName name="solver_lhs50" localSheetId="4" hidden="1">'Case 1'!$O$21</definedName>
    <definedName name="solver_lhs50" localSheetId="6" hidden="1">'Case 2'!$T$23</definedName>
    <definedName name="solver_lhs50" localSheetId="8" hidden="1">'Case 3'!$O$21</definedName>
    <definedName name="solver_lhs50" localSheetId="10" hidden="1">'Case 4'!$T$4</definedName>
    <definedName name="solver_lhs50" localSheetId="12" hidden="1">'Case 5'!$T$4</definedName>
    <definedName name="solver_lhs50" localSheetId="14" hidden="1">'Case 6'!$T$24</definedName>
    <definedName name="solver_lhs50" localSheetId="16" hidden="1">'Case 7'!$O$21</definedName>
    <definedName name="solver_lhs51" localSheetId="4" hidden="1">'Case 1'!$O$19</definedName>
    <definedName name="solver_lhs51" localSheetId="6" hidden="1">'Case 2'!$T$4</definedName>
    <definedName name="solver_lhs51" localSheetId="8" hidden="1">'Case 3'!$O$19</definedName>
    <definedName name="solver_lhs51" localSheetId="10" hidden="1">'Case 4'!$T$28</definedName>
    <definedName name="solver_lhs51" localSheetId="12" hidden="1">'Case 5'!$T$28</definedName>
    <definedName name="solver_lhs51" localSheetId="14" hidden="1">'Case 6'!$T$5</definedName>
    <definedName name="solver_lhs51" localSheetId="16" hidden="1">'Case 7'!$O$19</definedName>
    <definedName name="solver_lhs52" localSheetId="4" hidden="1">'Case 1'!$O$18</definedName>
    <definedName name="solver_lhs52" localSheetId="6" hidden="1">'Case 2'!$T$24</definedName>
    <definedName name="solver_lhs52" localSheetId="8" hidden="1">'Case 3'!$O$18</definedName>
    <definedName name="solver_lhs52" localSheetId="10" hidden="1">'Case 4'!$T$21</definedName>
    <definedName name="solver_lhs52" localSheetId="12" hidden="1">'Case 5'!$T$5</definedName>
    <definedName name="solver_lhs52" localSheetId="14" hidden="1">'Case 6'!$T$3</definedName>
    <definedName name="solver_lhs52" localSheetId="16" hidden="1">'Case 7'!$O$18</definedName>
    <definedName name="solver_lhs53" localSheetId="4" hidden="1">'Case 1'!$J$9</definedName>
    <definedName name="solver_lhs53" localSheetId="6" hidden="1">'Case 2'!$T$5</definedName>
    <definedName name="solver_lhs53" localSheetId="8" hidden="1">'Case 3'!$J$9</definedName>
    <definedName name="solver_lhs53" localSheetId="10" hidden="1">'Case 4'!$T$22</definedName>
    <definedName name="solver_lhs53" localSheetId="12" hidden="1">'Case 5'!$T$24</definedName>
    <definedName name="solver_lhs53" localSheetId="14" hidden="1">'Case 6'!$T$23</definedName>
    <definedName name="solver_lhs53" localSheetId="16" hidden="1">'Case 7'!$J$9</definedName>
    <definedName name="solver_lhs54" localSheetId="4" hidden="1">'Case 1'!$E$13</definedName>
    <definedName name="solver_lhs54" localSheetId="6" hidden="1">'Case 2'!$O$6</definedName>
    <definedName name="solver_lhs54" localSheetId="8" hidden="1">'Case 3'!$E$13</definedName>
    <definedName name="solver_lhs54" localSheetId="10" hidden="1">'Case 4'!$O$6</definedName>
    <definedName name="solver_lhs54" localSheetId="12" hidden="1">'Case 5'!$O$6</definedName>
    <definedName name="solver_lhs54" localSheetId="14" hidden="1">'Case 6'!$O$6</definedName>
    <definedName name="solver_lhs54" localSheetId="16" hidden="1">'Case 7'!$E$13</definedName>
    <definedName name="solver_lhs55" localSheetId="4" hidden="1">'Case 1'!$E$4</definedName>
    <definedName name="solver_lhs55" localSheetId="6" hidden="1">'Case 2'!$T$8</definedName>
    <definedName name="solver_lhs55" localSheetId="8" hidden="1">'Case 3'!$E$4</definedName>
    <definedName name="solver_lhs55" localSheetId="10" hidden="1">'Case 4'!$T$7</definedName>
    <definedName name="solver_lhs55" localSheetId="12" hidden="1">'Case 5'!$T$7</definedName>
    <definedName name="solver_lhs55" localSheetId="14" hidden="1">'Case 6'!$T$8</definedName>
    <definedName name="solver_lhs55" localSheetId="16" hidden="1">'Case 7'!$J$12</definedName>
    <definedName name="solver_lhs56" localSheetId="4" hidden="1">'Case 1'!$J$24</definedName>
    <definedName name="solver_lhs56" localSheetId="6" hidden="1">'Case 2'!$W$10</definedName>
    <definedName name="solver_lhs56" localSheetId="8" hidden="1">'Case 3'!$J$24</definedName>
    <definedName name="solver_lhs56" localSheetId="10" hidden="1">'Case 4'!$T$9</definedName>
    <definedName name="solver_lhs56" localSheetId="12" hidden="1">'Case 5'!$T$9</definedName>
    <definedName name="solver_lhs56" localSheetId="14" hidden="1">'Case 6'!$W$10</definedName>
    <definedName name="solver_lhs56" localSheetId="16" hidden="1">'Case 7'!$J$3</definedName>
    <definedName name="solver_lhs57" localSheetId="4" hidden="1">'Case 1'!$J$25</definedName>
    <definedName name="solver_lhs57" localSheetId="6" hidden="1">'Case 2'!$T$9</definedName>
    <definedName name="solver_lhs57" localSheetId="8" hidden="1">'Case 3'!$J$25</definedName>
    <definedName name="solver_lhs57" localSheetId="10" hidden="1">'Case 4'!$W$10</definedName>
    <definedName name="solver_lhs57" localSheetId="12" hidden="1">'Case 5'!$W$10</definedName>
    <definedName name="solver_lhs57" localSheetId="14" hidden="1">'Case 6'!$T$9</definedName>
    <definedName name="solver_lhs57" localSheetId="16" hidden="1">'Case 7'!$J$7</definedName>
    <definedName name="solver_lhs58" localSheetId="4" hidden="1">'Case 1'!$J$21</definedName>
    <definedName name="solver_lhs58" localSheetId="6" hidden="1">'Case 2'!$T$7</definedName>
    <definedName name="solver_lhs58" localSheetId="8" hidden="1">'Case 3'!$J$21</definedName>
    <definedName name="solver_lhs58" localSheetId="10" hidden="1">'Case 4'!$T$8</definedName>
    <definedName name="solver_lhs58" localSheetId="12" hidden="1">'Case 5'!$T$8</definedName>
    <definedName name="solver_lhs58" localSheetId="14" hidden="1">'Case 6'!$T$7</definedName>
    <definedName name="solver_lhs58" localSheetId="16" hidden="1">'Case 7'!$J$5</definedName>
    <definedName name="solver_lhs59" localSheetId="4" hidden="1">'Case 1'!$J$5</definedName>
    <definedName name="solver_lhs59" localSheetId="6" hidden="1">'Case 2'!$T$6</definedName>
    <definedName name="solver_lhs59" localSheetId="8" hidden="1">'Case 3'!$J$5</definedName>
    <definedName name="solver_lhs59" localSheetId="10" hidden="1">'Case 4'!$T$6</definedName>
    <definedName name="solver_lhs59" localSheetId="12" hidden="1">'Case 5'!$T$6</definedName>
    <definedName name="solver_lhs59" localSheetId="14" hidden="1">'Case 6'!$T$6</definedName>
    <definedName name="solver_lhs59" localSheetId="16" hidden="1">'Case 7'!$J$18</definedName>
    <definedName name="solver_lhs6" localSheetId="4" hidden="1">'Case 1'!$O$11</definedName>
    <definedName name="solver_lhs6" localSheetId="6" hidden="1">'Case 2'!$E$9</definedName>
    <definedName name="solver_lhs6" localSheetId="8" hidden="1">'Case 3'!$O$11</definedName>
    <definedName name="solver_lhs6" localSheetId="10" hidden="1">'Case 4'!$E$7</definedName>
    <definedName name="solver_lhs6" localSheetId="12" hidden="1">'Case 5'!$E$5</definedName>
    <definedName name="solver_lhs6" localSheetId="14" hidden="1">'Case 6'!$E$5</definedName>
    <definedName name="solver_lhs6" localSheetId="16" hidden="1">'Case 7'!$O$11</definedName>
    <definedName name="solver_lhs60" localSheetId="4" hidden="1">'Case 1'!$J$7</definedName>
    <definedName name="solver_lhs60" localSheetId="6" hidden="1">'Case 2'!$W$7</definedName>
    <definedName name="solver_lhs60" localSheetId="8" hidden="1">'Case 3'!$J$7</definedName>
    <definedName name="solver_lhs60" localSheetId="10" hidden="1">'Case 4'!$W$7</definedName>
    <definedName name="solver_lhs60" localSheetId="12" hidden="1">'Case 5'!$W$7</definedName>
    <definedName name="solver_lhs60" localSheetId="14" hidden="1">'Case 6'!$W$7</definedName>
    <definedName name="solver_lhs60" localSheetId="16" hidden="1">'Case 7'!$J$25</definedName>
    <definedName name="solver_lhs61" localSheetId="4" hidden="1">'Case 1'!$J$4</definedName>
    <definedName name="solver_lhs61" localSheetId="6" hidden="1">'Case 2'!$W$3</definedName>
    <definedName name="solver_lhs61" localSheetId="8" hidden="1">'Case 3'!$J$4</definedName>
    <definedName name="solver_lhs61" localSheetId="10" hidden="1">'Case 4'!$W$3</definedName>
    <definedName name="solver_lhs61" localSheetId="12" hidden="1">'Case 5'!$W$3</definedName>
    <definedName name="solver_lhs61" localSheetId="14" hidden="1">'Case 6'!$W$3</definedName>
    <definedName name="solver_lhs61" localSheetId="16" hidden="1">'Case 7'!$J$24</definedName>
    <definedName name="solver_lhs62" localSheetId="4" hidden="1">'Case 1'!$J$28</definedName>
    <definedName name="solver_lhs62" localSheetId="6" hidden="1">'Case 2'!$W$12</definedName>
    <definedName name="solver_lhs62" localSheetId="8" hidden="1">'Case 3'!$J$28</definedName>
    <definedName name="solver_lhs62" localSheetId="10" hidden="1">'Case 4'!$W$12</definedName>
    <definedName name="solver_lhs62" localSheetId="12" hidden="1">'Case 5'!$W$12</definedName>
    <definedName name="solver_lhs62" localSheetId="14" hidden="1">'Case 6'!$W$12</definedName>
    <definedName name="solver_lhs62" localSheetId="16" hidden="1">'Case 7'!$J$4</definedName>
    <definedName name="solver_lhs63" localSheetId="4" hidden="1">'Case 1'!$J$3</definedName>
    <definedName name="solver_lhs63" localSheetId="6" hidden="1">'Case 2'!$W$11</definedName>
    <definedName name="solver_lhs63" localSheetId="8" hidden="1">'Case 3'!$J$3</definedName>
    <definedName name="solver_lhs63" localSheetId="10" hidden="1">'Case 4'!$W$11</definedName>
    <definedName name="solver_lhs63" localSheetId="12" hidden="1">'Case 5'!$W$11</definedName>
    <definedName name="solver_lhs63" localSheetId="14" hidden="1">'Case 6'!$W$11</definedName>
    <definedName name="solver_lhs63" localSheetId="16" hidden="1">'Case 7'!$J$21</definedName>
    <definedName name="solver_lhs64" localSheetId="4" hidden="1">'Case 1'!$J$12</definedName>
    <definedName name="solver_lhs64" localSheetId="6" hidden="1">'Case 2'!$W$4</definedName>
    <definedName name="solver_lhs64" localSheetId="8" hidden="1">'Case 3'!$J$12</definedName>
    <definedName name="solver_lhs64" localSheetId="10" hidden="1">'Case 4'!$W$4</definedName>
    <definedName name="solver_lhs64" localSheetId="12" hidden="1">'Case 5'!$W$4</definedName>
    <definedName name="solver_lhs64" localSheetId="14" hidden="1">'Case 6'!$W$4</definedName>
    <definedName name="solver_lhs64" localSheetId="16" hidden="1">'Case 7'!$J$20</definedName>
    <definedName name="solver_lhs65" localSheetId="4" hidden="1">'Case 1'!$J$23</definedName>
    <definedName name="solver_lhs65" localSheetId="6" hidden="1">'Case 2'!$O$4</definedName>
    <definedName name="solver_lhs65" localSheetId="8" hidden="1">'Case 3'!$J$23</definedName>
    <definedName name="solver_lhs65" localSheetId="10" hidden="1">'Case 4'!$O$4</definedName>
    <definedName name="solver_lhs65" localSheetId="12" hidden="1">'Case 5'!$O$4</definedName>
    <definedName name="solver_lhs65" localSheetId="14" hidden="1">'Case 6'!$O$4</definedName>
    <definedName name="solver_lhs65" localSheetId="16" hidden="1">'Case 7'!$J$28</definedName>
    <definedName name="solver_lhs66" localSheetId="4" hidden="1">'Case 1'!$J$20</definedName>
    <definedName name="solver_lhs66" localSheetId="6" hidden="1">'Case 2'!$W$9</definedName>
    <definedName name="solver_lhs66" localSheetId="8" hidden="1">'Case 3'!$J$20</definedName>
    <definedName name="solver_lhs66" localSheetId="10" hidden="1">'Case 4'!$W$9</definedName>
    <definedName name="solver_lhs66" localSheetId="12" hidden="1">'Case 5'!$W$9</definedName>
    <definedName name="solver_lhs66" localSheetId="14" hidden="1">'Case 6'!$W$9</definedName>
    <definedName name="solver_lhs66" localSheetId="16" hidden="1">'Case 7'!$E$8</definedName>
    <definedName name="solver_lhs67" localSheetId="4" hidden="1">'Case 1'!$E$7</definedName>
    <definedName name="solver_lhs67" localSheetId="6" hidden="1">'Case 2'!$W$6</definedName>
    <definedName name="solver_lhs67" localSheetId="8" hidden="1">'Case 3'!$E$7</definedName>
    <definedName name="solver_lhs67" localSheetId="10" hidden="1">'Case 4'!$W$6</definedName>
    <definedName name="solver_lhs67" localSheetId="12" hidden="1">'Case 5'!$W$6</definedName>
    <definedName name="solver_lhs67" localSheetId="14" hidden="1">'Case 6'!$W$6</definedName>
    <definedName name="solver_lhs67" localSheetId="16" hidden="1">'Case 7'!$J$10</definedName>
    <definedName name="solver_lhs68" localSheetId="4" hidden="1">'Case 1'!$E$5</definedName>
    <definedName name="solver_lhs68" localSheetId="6" hidden="1">'Case 2'!$W$5</definedName>
    <definedName name="solver_lhs68" localSheetId="8" hidden="1">'Case 3'!$E$5</definedName>
    <definedName name="solver_lhs68" localSheetId="10" hidden="1">'Case 4'!$W$5</definedName>
    <definedName name="solver_lhs68" localSheetId="12" hidden="1">'Case 5'!$W$5</definedName>
    <definedName name="solver_lhs68" localSheetId="14" hidden="1">'Case 6'!$W$5</definedName>
    <definedName name="solver_lhs68" localSheetId="16" hidden="1">'Case 7'!$J$23</definedName>
    <definedName name="solver_lhs69" localSheetId="4" hidden="1">'Case 1'!$J$18</definedName>
    <definedName name="solver_lhs69" localSheetId="6" hidden="1">'Case 2'!$W$8</definedName>
    <definedName name="solver_lhs69" localSheetId="8" hidden="1">'Case 3'!$J$18</definedName>
    <definedName name="solver_lhs69" localSheetId="10" hidden="1">'Case 4'!$W$8</definedName>
    <definedName name="solver_lhs69" localSheetId="12" hidden="1">'Case 5'!$W$8</definedName>
    <definedName name="solver_lhs69" localSheetId="14" hidden="1">'Case 6'!$W$8</definedName>
    <definedName name="solver_lhs69" localSheetId="16" hidden="1">'Case 7'!$J$11</definedName>
    <definedName name="solver_lhs7" localSheetId="4" hidden="1">'Case 1'!$O$12</definedName>
    <definedName name="solver_lhs7" localSheetId="6" hidden="1">'Case 2'!$E$6</definedName>
    <definedName name="solver_lhs7" localSheetId="8" hidden="1">'Case 3'!$O$12</definedName>
    <definedName name="solver_lhs7" localSheetId="10" hidden="1">'Case 4'!$J$12</definedName>
    <definedName name="solver_lhs7" localSheetId="12" hidden="1">'Case 5'!$J$10</definedName>
    <definedName name="solver_lhs7" localSheetId="14" hidden="1">'Case 6'!$E$7</definedName>
    <definedName name="solver_lhs7" localSheetId="16" hidden="1">'Case 7'!$O$12</definedName>
    <definedName name="solver_lhs70" localSheetId="4" hidden="1">'Case 1'!$J$11</definedName>
    <definedName name="solver_lhs70" localSheetId="6" hidden="1">'Case 2'!$O$3</definedName>
    <definedName name="solver_lhs70" localSheetId="8" hidden="1">'Case 3'!$J$11</definedName>
    <definedName name="solver_lhs70" localSheetId="10" hidden="1">'Case 4'!$O$3</definedName>
    <definedName name="solver_lhs70" localSheetId="12" hidden="1">'Case 5'!$O$3</definedName>
    <definedName name="solver_lhs70" localSheetId="14" hidden="1">'Case 6'!$O$3</definedName>
    <definedName name="solver_lhs70" localSheetId="16" hidden="1">'Case 7'!$E$6</definedName>
    <definedName name="solver_lhs71" localSheetId="4" hidden="1">'Case 1'!$J$10</definedName>
    <definedName name="solver_lhs71" localSheetId="6" hidden="1">'Case 2'!$O$5</definedName>
    <definedName name="solver_lhs71" localSheetId="8" hidden="1">'Case 3'!$J$10</definedName>
    <definedName name="solver_lhs71" localSheetId="10" hidden="1">'Case 4'!$O$5</definedName>
    <definedName name="solver_lhs71" localSheetId="12" hidden="1">'Case 5'!$O$5</definedName>
    <definedName name="solver_lhs71" localSheetId="14" hidden="1">'Case 6'!$O$5</definedName>
    <definedName name="solver_lhs71" localSheetId="16" hidden="1">'Case 7'!$E$9</definedName>
    <definedName name="solver_lhs72" localSheetId="4" hidden="1">'Case 1'!$E$6</definedName>
    <definedName name="solver_lhs72" localSheetId="6" hidden="1">'Case 2'!$O$12</definedName>
    <definedName name="solver_lhs72" localSheetId="8" hidden="1">'Case 3'!$E$6</definedName>
    <definedName name="solver_lhs72" localSheetId="10" hidden="1">'Case 4'!$O$12</definedName>
    <definedName name="solver_lhs72" localSheetId="12" hidden="1">'Case 5'!$O$12</definedName>
    <definedName name="solver_lhs72" localSheetId="14" hidden="1">'Case 6'!$O$12</definedName>
    <definedName name="solver_lhs72" localSheetId="16" hidden="1">'Case 7'!$E$7</definedName>
    <definedName name="solver_lhs73" localSheetId="4" hidden="1">'Case 1'!$E$9</definedName>
    <definedName name="solver_lhs73" localSheetId="6" hidden="1">'Case 2'!$O$11</definedName>
    <definedName name="solver_lhs73" localSheetId="8" hidden="1">'Case 3'!$E$9</definedName>
    <definedName name="solver_lhs73" localSheetId="10" hidden="1">'Case 4'!$O$11</definedName>
    <definedName name="solver_lhs73" localSheetId="12" hidden="1">'Case 5'!$O$11</definedName>
    <definedName name="solver_lhs73" localSheetId="14" hidden="1">'Case 6'!$O$11</definedName>
    <definedName name="solver_lhs73" localSheetId="16" hidden="1">'Case 7'!$E$5</definedName>
    <definedName name="solver_lhs74" localSheetId="4" hidden="1">'Case 1'!$E$8</definedName>
    <definedName name="solver_lhs74" localSheetId="6" hidden="1">'Case 2'!$J$19</definedName>
    <definedName name="solver_lhs74" localSheetId="8" hidden="1">'Case 3'!$E$8</definedName>
    <definedName name="solver_lhs74" localSheetId="10" hidden="1">'Case 4'!$J$19</definedName>
    <definedName name="solver_lhs74" localSheetId="12" hidden="1">'Case 5'!$J$19</definedName>
    <definedName name="solver_lhs74" localSheetId="14" hidden="1">'Case 6'!$J$19</definedName>
    <definedName name="solver_lhs74" localSheetId="16" hidden="1">'Case 7'!$E$4</definedName>
    <definedName name="solver_lhs75" localSheetId="4" hidden="1">'Case 1'!$E$10</definedName>
    <definedName name="solver_lhs75" localSheetId="6" hidden="1">'Case 2'!$J$6</definedName>
    <definedName name="solver_lhs75" localSheetId="8" hidden="1">'Case 3'!$E$10</definedName>
    <definedName name="solver_lhs75" localSheetId="10" hidden="1">'Case 4'!$J$6</definedName>
    <definedName name="solver_lhs75" localSheetId="12" hidden="1">'Case 5'!$J$6</definedName>
    <definedName name="solver_lhs75" localSheetId="14" hidden="1">'Case 6'!$J$6</definedName>
    <definedName name="solver_lhs75" localSheetId="16" hidden="1">'Case 7'!$E$10</definedName>
    <definedName name="solver_lhs76" localSheetId="4" hidden="1">'Case 1'!$E$12</definedName>
    <definedName name="solver_lhs76" localSheetId="6" hidden="1">'Case 2'!$J$22</definedName>
    <definedName name="solver_lhs76" localSheetId="8" hidden="1">'Case 3'!$E$12</definedName>
    <definedName name="solver_lhs76" localSheetId="10" hidden="1">'Case 4'!$J$22</definedName>
    <definedName name="solver_lhs76" localSheetId="12" hidden="1">'Case 5'!$J$22</definedName>
    <definedName name="solver_lhs76" localSheetId="14" hidden="1">'Case 6'!$J$22</definedName>
    <definedName name="solver_lhs76" localSheetId="16" hidden="1">'Case 7'!$E$12</definedName>
    <definedName name="solver_lhs77" localSheetId="4" hidden="1">'Case 1'!$E$11</definedName>
    <definedName name="solver_lhs77" localSheetId="6" hidden="1">'Case 2'!$J$8</definedName>
    <definedName name="solver_lhs77" localSheetId="8" hidden="1">'Case 3'!$E$11</definedName>
    <definedName name="solver_lhs77" localSheetId="10" hidden="1">'Case 4'!$J$8</definedName>
    <definedName name="solver_lhs77" localSheetId="12" hidden="1">'Case 5'!$J$8</definedName>
    <definedName name="solver_lhs77" localSheetId="14" hidden="1">'Case 6'!$J$8</definedName>
    <definedName name="solver_lhs77" localSheetId="16" hidden="1">'Case 7'!$E$11</definedName>
    <definedName name="solver_lhs78" localSheetId="4" hidden="1">'Case 1'!$E$3</definedName>
    <definedName name="solver_lhs78" localSheetId="6" hidden="1">'Case 2'!$O$10</definedName>
    <definedName name="solver_lhs78" localSheetId="8" hidden="1">'Case 3'!$E$3</definedName>
    <definedName name="solver_lhs78" localSheetId="10" hidden="1">'Case 4'!$O$10</definedName>
    <definedName name="solver_lhs78" localSheetId="12" hidden="1">'Case 5'!$O$10</definedName>
    <definedName name="solver_lhs78" localSheetId="14" hidden="1">'Case 6'!$O$10</definedName>
    <definedName name="solver_lhs78" localSheetId="16" hidden="1">'Case 7'!$E$3</definedName>
    <definedName name="solver_lhs8" localSheetId="4" hidden="1">'Case 1'!$O$5</definedName>
    <definedName name="solver_lhs8" localSheetId="6" hidden="1">'Case 2'!$J$10</definedName>
    <definedName name="solver_lhs8" localSheetId="8" hidden="1">'Case 3'!$O$5</definedName>
    <definedName name="solver_lhs8" localSheetId="10" hidden="1">'Case 4'!$J$23</definedName>
    <definedName name="solver_lhs8" localSheetId="12" hidden="1">'Case 5'!$E$9</definedName>
    <definedName name="solver_lhs8" localSheetId="14" hidden="1">'Case 6'!$E$9</definedName>
    <definedName name="solver_lhs8" localSheetId="16" hidden="1">'Case 7'!$O$5</definedName>
    <definedName name="solver_lhs9" localSheetId="4" hidden="1">'Case 1'!$O$3</definedName>
    <definedName name="solver_lhs9" localSheetId="6" hidden="1">'Case 2'!$J$11</definedName>
    <definedName name="solver_lhs9" localSheetId="8" hidden="1">'Case 3'!$O$3</definedName>
    <definedName name="solver_lhs9" localSheetId="10" hidden="1">'Case 4'!$J$20</definedName>
    <definedName name="solver_lhs9" localSheetId="12" hidden="1">'Case 5'!$J$11</definedName>
    <definedName name="solver_lhs9" localSheetId="14" hidden="1">'Case 6'!$E$6</definedName>
    <definedName name="solver_lhs9" localSheetId="16" hidden="1">'Case 7'!$O$3</definedName>
    <definedName name="solver_lin" localSheetId="4" hidden="1">1</definedName>
    <definedName name="solver_lin" localSheetId="6" hidden="1">1</definedName>
    <definedName name="solver_lin" localSheetId="8" hidden="1">1</definedName>
    <definedName name="solver_lin" localSheetId="10" hidden="1">1</definedName>
    <definedName name="solver_lin" localSheetId="12" hidden="1">1</definedName>
    <definedName name="solver_lin" localSheetId="14" hidden="1">1</definedName>
    <definedName name="solver_lin" localSheetId="16" hidden="1">1</definedName>
    <definedName name="solver_mip" localSheetId="4" hidden="1">2147483647</definedName>
    <definedName name="solver_mip" localSheetId="6" hidden="1">2147483647</definedName>
    <definedName name="solver_mip" localSheetId="8" hidden="1">2147483647</definedName>
    <definedName name="solver_mip" localSheetId="10" hidden="1">2147483647</definedName>
    <definedName name="solver_mip" localSheetId="12" hidden="1">2147483647</definedName>
    <definedName name="solver_mip" localSheetId="14" hidden="1">2147483647</definedName>
    <definedName name="solver_mip" localSheetId="16" hidden="1">2147483647</definedName>
    <definedName name="solver_mni" localSheetId="4" hidden="1">30</definedName>
    <definedName name="solver_mni" localSheetId="6" hidden="1">30</definedName>
    <definedName name="solver_mni" localSheetId="8" hidden="1">30</definedName>
    <definedName name="solver_mni" localSheetId="10" hidden="1">30</definedName>
    <definedName name="solver_mni" localSheetId="12" hidden="1">30</definedName>
    <definedName name="solver_mni" localSheetId="14" hidden="1">30</definedName>
    <definedName name="solver_mni" localSheetId="16" hidden="1">30</definedName>
    <definedName name="solver_mrt" localSheetId="4" hidden="1">0.075</definedName>
    <definedName name="solver_mrt" localSheetId="6" hidden="1">0.075</definedName>
    <definedName name="solver_mrt" localSheetId="8" hidden="1">0.075</definedName>
    <definedName name="solver_mrt" localSheetId="10" hidden="1">0.075</definedName>
    <definedName name="solver_mrt" localSheetId="12" hidden="1">0.075</definedName>
    <definedName name="solver_mrt" localSheetId="14" hidden="1">0.075</definedName>
    <definedName name="solver_mrt" localSheetId="16" hidden="1">0.075</definedName>
    <definedName name="solver_msl" localSheetId="4" hidden="1">2</definedName>
    <definedName name="solver_msl" localSheetId="6" hidden="1">2</definedName>
    <definedName name="solver_msl" localSheetId="8" hidden="1">2</definedName>
    <definedName name="solver_msl" localSheetId="10" hidden="1">2</definedName>
    <definedName name="solver_msl" localSheetId="12" hidden="1">2</definedName>
    <definedName name="solver_msl" localSheetId="14" hidden="1">2</definedName>
    <definedName name="solver_msl" localSheetId="16" hidden="1">2</definedName>
    <definedName name="solver_neg" localSheetId="4" hidden="1">1</definedName>
    <definedName name="solver_neg" localSheetId="6" hidden="1">1</definedName>
    <definedName name="solver_neg" localSheetId="8" hidden="1">1</definedName>
    <definedName name="solver_neg" localSheetId="10" hidden="1">1</definedName>
    <definedName name="solver_neg" localSheetId="12" hidden="1">1</definedName>
    <definedName name="solver_neg" localSheetId="14" hidden="1">1</definedName>
    <definedName name="solver_neg" localSheetId="16" hidden="1">1</definedName>
    <definedName name="solver_nod" localSheetId="4" hidden="1">2147483647</definedName>
    <definedName name="solver_nod" localSheetId="6" hidden="1">2147483647</definedName>
    <definedName name="solver_nod" localSheetId="8" hidden="1">2147483647</definedName>
    <definedName name="solver_nod" localSheetId="10" hidden="1">2147483647</definedName>
    <definedName name="solver_nod" localSheetId="12" hidden="1">2147483647</definedName>
    <definedName name="solver_nod" localSheetId="14" hidden="1">2147483647</definedName>
    <definedName name="solver_nod" localSheetId="16" hidden="1">2147483647</definedName>
    <definedName name="solver_num" localSheetId="4" hidden="1">78</definedName>
    <definedName name="solver_num" localSheetId="6" hidden="1">78</definedName>
    <definedName name="solver_num" localSheetId="8" hidden="1">78</definedName>
    <definedName name="solver_num" localSheetId="10" hidden="1">78</definedName>
    <definedName name="solver_num" localSheetId="12" hidden="1">78</definedName>
    <definedName name="solver_num" localSheetId="14" hidden="1">78</definedName>
    <definedName name="solver_num" localSheetId="16" hidden="1">78</definedName>
    <definedName name="solver_nwt" localSheetId="4" hidden="1">1</definedName>
    <definedName name="solver_nwt" localSheetId="6" hidden="1">1</definedName>
    <definedName name="solver_nwt" localSheetId="8" hidden="1">1</definedName>
    <definedName name="solver_nwt" localSheetId="10" hidden="1">1</definedName>
    <definedName name="solver_nwt" localSheetId="12" hidden="1">1</definedName>
    <definedName name="solver_nwt" localSheetId="14" hidden="1">1</definedName>
    <definedName name="solver_nwt" localSheetId="16" hidden="1">1</definedName>
    <definedName name="solver_opt" localSheetId="4" hidden="1">'Case 1'!$B$21</definedName>
    <definedName name="solver_opt" localSheetId="6" hidden="1">'Case 2'!$B$21</definedName>
    <definedName name="solver_opt" localSheetId="8" hidden="1">'Case 3'!$B$21</definedName>
    <definedName name="solver_opt" localSheetId="10" hidden="1">'Case 4'!$B$21</definedName>
    <definedName name="solver_opt" localSheetId="12" hidden="1">'Case 5'!$B$21</definedName>
    <definedName name="solver_opt" localSheetId="14" hidden="1">'Case 6'!$B$21</definedName>
    <definedName name="solver_opt" localSheetId="16" hidden="1">'Case 7'!$B$21</definedName>
    <definedName name="solver_pre" localSheetId="4" hidden="1">0.000001</definedName>
    <definedName name="solver_pre" localSheetId="6" hidden="1">0.000001</definedName>
    <definedName name="solver_pre" localSheetId="8" hidden="1">0.000001</definedName>
    <definedName name="solver_pre" localSheetId="10" hidden="1">0.000001</definedName>
    <definedName name="solver_pre" localSheetId="12" hidden="1">0.000001</definedName>
    <definedName name="solver_pre" localSheetId="14" hidden="1">0.000001</definedName>
    <definedName name="solver_pre" localSheetId="16" hidden="1">0.000001</definedName>
    <definedName name="solver_rbv" localSheetId="4" hidden="1">1</definedName>
    <definedName name="solver_rbv" localSheetId="6" hidden="1">1</definedName>
    <definedName name="solver_rbv" localSheetId="8" hidden="1">1</definedName>
    <definedName name="solver_rbv" localSheetId="10" hidden="1">1</definedName>
    <definedName name="solver_rbv" localSheetId="12" hidden="1">1</definedName>
    <definedName name="solver_rbv" localSheetId="14" hidden="1">1</definedName>
    <definedName name="solver_rbv" localSheetId="16" hidden="1">1</definedName>
    <definedName name="solver_rel1" localSheetId="4" hidden="1">1</definedName>
    <definedName name="solver_rel1" localSheetId="6" hidden="1">1</definedName>
    <definedName name="solver_rel1" localSheetId="8" hidden="1">1</definedName>
    <definedName name="solver_rel1" localSheetId="10" hidden="1">1</definedName>
    <definedName name="solver_rel1" localSheetId="12" hidden="1">1</definedName>
    <definedName name="solver_rel1" localSheetId="14" hidden="1">1</definedName>
    <definedName name="solver_rel1" localSheetId="16" hidden="1">1</definedName>
    <definedName name="solver_rel10" localSheetId="4" hidden="1">1</definedName>
    <definedName name="solver_rel10" localSheetId="6" hidden="1">1</definedName>
    <definedName name="solver_rel10" localSheetId="8" hidden="1">1</definedName>
    <definedName name="solver_rel10" localSheetId="10" hidden="1">1</definedName>
    <definedName name="solver_rel10" localSheetId="12" hidden="1">1</definedName>
    <definedName name="solver_rel10" localSheetId="14" hidden="1">1</definedName>
    <definedName name="solver_rel10" localSheetId="16" hidden="1">1</definedName>
    <definedName name="solver_rel11" localSheetId="4" hidden="1">1</definedName>
    <definedName name="solver_rel11" localSheetId="6" hidden="1">1</definedName>
    <definedName name="solver_rel11" localSheetId="8" hidden="1">1</definedName>
    <definedName name="solver_rel11" localSheetId="10" hidden="1">1</definedName>
    <definedName name="solver_rel11" localSheetId="12" hidden="1">1</definedName>
    <definedName name="solver_rel11" localSheetId="14" hidden="1">1</definedName>
    <definedName name="solver_rel11" localSheetId="16" hidden="1">1</definedName>
    <definedName name="solver_rel12" localSheetId="4" hidden="1">1</definedName>
    <definedName name="solver_rel12" localSheetId="6" hidden="1">1</definedName>
    <definedName name="solver_rel12" localSheetId="8" hidden="1">1</definedName>
    <definedName name="solver_rel12" localSheetId="10" hidden="1">1</definedName>
    <definedName name="solver_rel12" localSheetId="12" hidden="1">2</definedName>
    <definedName name="solver_rel12" localSheetId="14" hidden="1">1</definedName>
    <definedName name="solver_rel12" localSheetId="16" hidden="1">1</definedName>
    <definedName name="solver_rel13" localSheetId="4" hidden="1">1</definedName>
    <definedName name="solver_rel13" localSheetId="6" hidden="1">1</definedName>
    <definedName name="solver_rel13" localSheetId="8" hidden="1">1</definedName>
    <definedName name="solver_rel13" localSheetId="10" hidden="1">1</definedName>
    <definedName name="solver_rel13" localSheetId="12" hidden="1">1</definedName>
    <definedName name="solver_rel13" localSheetId="14" hidden="1">1</definedName>
    <definedName name="solver_rel13" localSheetId="16" hidden="1">1</definedName>
    <definedName name="solver_rel14" localSheetId="4" hidden="1">1</definedName>
    <definedName name="solver_rel14" localSheetId="6" hidden="1">1</definedName>
    <definedName name="solver_rel14" localSheetId="8" hidden="1">1</definedName>
    <definedName name="solver_rel14" localSheetId="10" hidden="1">1</definedName>
    <definedName name="solver_rel14" localSheetId="12" hidden="1">1</definedName>
    <definedName name="solver_rel14" localSheetId="14" hidden="1">2</definedName>
    <definedName name="solver_rel14" localSheetId="16" hidden="1">1</definedName>
    <definedName name="solver_rel15" localSheetId="4" hidden="1">1</definedName>
    <definedName name="solver_rel15" localSheetId="6" hidden="1">1</definedName>
    <definedName name="solver_rel15" localSheetId="8" hidden="1">1</definedName>
    <definedName name="solver_rel15" localSheetId="10" hidden="1">1</definedName>
    <definedName name="solver_rel15" localSheetId="12" hidden="1">1</definedName>
    <definedName name="solver_rel15" localSheetId="14" hidden="1">1</definedName>
    <definedName name="solver_rel15" localSheetId="16" hidden="1">1</definedName>
    <definedName name="solver_rel16" localSheetId="4" hidden="1">1</definedName>
    <definedName name="solver_rel16" localSheetId="6" hidden="1">2</definedName>
    <definedName name="solver_rel16" localSheetId="8" hidden="1">1</definedName>
    <definedName name="solver_rel16" localSheetId="10" hidden="1">1</definedName>
    <definedName name="solver_rel16" localSheetId="12" hidden="1">1</definedName>
    <definedName name="solver_rel16" localSheetId="14" hidden="1">1</definedName>
    <definedName name="solver_rel16" localSheetId="16" hidden="1">1</definedName>
    <definedName name="solver_rel17" localSheetId="4" hidden="1">1</definedName>
    <definedName name="solver_rel17" localSheetId="6" hidden="1">1</definedName>
    <definedName name="solver_rel17" localSheetId="8" hidden="1">1</definedName>
    <definedName name="solver_rel17" localSheetId="10" hidden="1">1</definedName>
    <definedName name="solver_rel17" localSheetId="12" hidden="1">1</definedName>
    <definedName name="solver_rel17" localSheetId="14" hidden="1">1</definedName>
    <definedName name="solver_rel17" localSheetId="16" hidden="1">1</definedName>
    <definedName name="solver_rel18" localSheetId="4" hidden="1">1</definedName>
    <definedName name="solver_rel18" localSheetId="6" hidden="1">1</definedName>
    <definedName name="solver_rel18" localSheetId="8" hidden="1">1</definedName>
    <definedName name="solver_rel18" localSheetId="10" hidden="1">1</definedName>
    <definedName name="solver_rel18" localSheetId="12" hidden="1">1</definedName>
    <definedName name="solver_rel18" localSheetId="14" hidden="1">1</definedName>
    <definedName name="solver_rel18" localSheetId="16" hidden="1">1</definedName>
    <definedName name="solver_rel19" localSheetId="4" hidden="1">1</definedName>
    <definedName name="solver_rel19" localSheetId="6" hidden="1">1</definedName>
    <definedName name="solver_rel19" localSheetId="8" hidden="1">1</definedName>
    <definedName name="solver_rel19" localSheetId="10" hidden="1">1</definedName>
    <definedName name="solver_rel19" localSheetId="12" hidden="1">1</definedName>
    <definedName name="solver_rel19" localSheetId="14" hidden="1">1</definedName>
    <definedName name="solver_rel19" localSheetId="16" hidden="1">1</definedName>
    <definedName name="solver_rel2" localSheetId="4" hidden="1">1</definedName>
    <definedName name="solver_rel2" localSheetId="6" hidden="1">1</definedName>
    <definedName name="solver_rel2" localSheetId="8" hidden="1">1</definedName>
    <definedName name="solver_rel2" localSheetId="10" hidden="1">1</definedName>
    <definedName name="solver_rel2" localSheetId="12" hidden="1">1</definedName>
    <definedName name="solver_rel2" localSheetId="14" hidden="1">1</definedName>
    <definedName name="solver_rel2" localSheetId="16" hidden="1">1</definedName>
    <definedName name="solver_rel20" localSheetId="4" hidden="1">1</definedName>
    <definedName name="solver_rel20" localSheetId="6" hidden="1">1</definedName>
    <definedName name="solver_rel20" localSheetId="8" hidden="1">1</definedName>
    <definedName name="solver_rel20" localSheetId="10" hidden="1">1</definedName>
    <definedName name="solver_rel20" localSheetId="12" hidden="1">1</definedName>
    <definedName name="solver_rel20" localSheetId="14" hidden="1">1</definedName>
    <definedName name="solver_rel20" localSheetId="16" hidden="1">1</definedName>
    <definedName name="solver_rel21" localSheetId="4" hidden="1">1</definedName>
    <definedName name="solver_rel21" localSheetId="6" hidden="1">1</definedName>
    <definedName name="solver_rel21" localSheetId="8" hidden="1">1</definedName>
    <definedName name="solver_rel21" localSheetId="10" hidden="1">1</definedName>
    <definedName name="solver_rel21" localSheetId="12" hidden="1">1</definedName>
    <definedName name="solver_rel21" localSheetId="14" hidden="1">1</definedName>
    <definedName name="solver_rel21" localSheetId="16" hidden="1">1</definedName>
    <definedName name="solver_rel22" localSheetId="4" hidden="1">1</definedName>
    <definedName name="solver_rel22" localSheetId="6" hidden="1">1</definedName>
    <definedName name="solver_rel22" localSheetId="8" hidden="1">1</definedName>
    <definedName name="solver_rel22" localSheetId="10" hidden="1">2</definedName>
    <definedName name="solver_rel22" localSheetId="12" hidden="1">1</definedName>
    <definedName name="solver_rel22" localSheetId="14" hidden="1">1</definedName>
    <definedName name="solver_rel22" localSheetId="16" hidden="1">1</definedName>
    <definedName name="solver_rel23" localSheetId="4" hidden="1">1</definedName>
    <definedName name="solver_rel23" localSheetId="6" hidden="1">1</definedName>
    <definedName name="solver_rel23" localSheetId="8" hidden="1">1</definedName>
    <definedName name="solver_rel23" localSheetId="10" hidden="1">1</definedName>
    <definedName name="solver_rel23" localSheetId="12" hidden="1">1</definedName>
    <definedName name="solver_rel23" localSheetId="14" hidden="1">1</definedName>
    <definedName name="solver_rel23" localSheetId="16" hidden="1">1</definedName>
    <definedName name="solver_rel24" localSheetId="4" hidden="1">1</definedName>
    <definedName name="solver_rel24" localSheetId="6" hidden="1">1</definedName>
    <definedName name="solver_rel24" localSheetId="8" hidden="1">1</definedName>
    <definedName name="solver_rel24" localSheetId="10" hidden="1">1</definedName>
    <definedName name="solver_rel24" localSheetId="12" hidden="1">1</definedName>
    <definedName name="solver_rel24" localSheetId="14" hidden="1">1</definedName>
    <definedName name="solver_rel24" localSheetId="16" hidden="1">1</definedName>
    <definedName name="solver_rel25" localSheetId="4" hidden="1">1</definedName>
    <definedName name="solver_rel25" localSheetId="6" hidden="1">2</definedName>
    <definedName name="solver_rel25" localSheetId="8" hidden="1">1</definedName>
    <definedName name="solver_rel25" localSheetId="10" hidden="1">2</definedName>
    <definedName name="solver_rel25" localSheetId="12" hidden="1">2</definedName>
    <definedName name="solver_rel25" localSheetId="14" hidden="1">2</definedName>
    <definedName name="solver_rel25" localSheetId="16" hidden="1">1</definedName>
    <definedName name="solver_rel26" localSheetId="4" hidden="1">1</definedName>
    <definedName name="solver_rel26" localSheetId="6" hidden="1">1</definedName>
    <definedName name="solver_rel26" localSheetId="8" hidden="1">1</definedName>
    <definedName name="solver_rel26" localSheetId="10" hidden="1">1</definedName>
    <definedName name="solver_rel26" localSheetId="12" hidden="1">1</definedName>
    <definedName name="solver_rel26" localSheetId="14" hidden="1">1</definedName>
    <definedName name="solver_rel26" localSheetId="16" hidden="1">1</definedName>
    <definedName name="solver_rel27" localSheetId="4" hidden="1">1</definedName>
    <definedName name="solver_rel27" localSheetId="6" hidden="1">1</definedName>
    <definedName name="solver_rel27" localSheetId="8" hidden="1">1</definedName>
    <definedName name="solver_rel27" localSheetId="10" hidden="1">1</definedName>
    <definedName name="solver_rel27" localSheetId="12" hidden="1">1</definedName>
    <definedName name="solver_rel27" localSheetId="14" hidden="1">1</definedName>
    <definedName name="solver_rel27" localSheetId="16" hidden="1">1</definedName>
    <definedName name="solver_rel28" localSheetId="4" hidden="1">1</definedName>
    <definedName name="solver_rel28" localSheetId="6" hidden="1">1</definedName>
    <definedName name="solver_rel28" localSheetId="8" hidden="1">1</definedName>
    <definedName name="solver_rel28" localSheetId="10" hidden="1">1</definedName>
    <definedName name="solver_rel28" localSheetId="12" hidden="1">1</definedName>
    <definedName name="solver_rel28" localSheetId="14" hidden="1">1</definedName>
    <definedName name="solver_rel28" localSheetId="16" hidden="1">1</definedName>
    <definedName name="solver_rel29" localSheetId="4" hidden="1">1</definedName>
    <definedName name="solver_rel29" localSheetId="6" hidden="1">1</definedName>
    <definedName name="solver_rel29" localSheetId="8" hidden="1">1</definedName>
    <definedName name="solver_rel29" localSheetId="10" hidden="1">1</definedName>
    <definedName name="solver_rel29" localSheetId="12" hidden="1">1</definedName>
    <definedName name="solver_rel29" localSheetId="14" hidden="1">1</definedName>
    <definedName name="solver_rel29" localSheetId="16" hidden="1">1</definedName>
    <definedName name="solver_rel3" localSheetId="4" hidden="1">1</definedName>
    <definedName name="solver_rel3" localSheetId="6" hidden="1">1</definedName>
    <definedName name="solver_rel3" localSheetId="8" hidden="1">1</definedName>
    <definedName name="solver_rel3" localSheetId="10" hidden="1">1</definedName>
    <definedName name="solver_rel3" localSheetId="12" hidden="1">1</definedName>
    <definedName name="solver_rel3" localSheetId="14" hidden="1">1</definedName>
    <definedName name="solver_rel3" localSheetId="16" hidden="1">1</definedName>
    <definedName name="solver_rel30" localSheetId="4" hidden="1">1</definedName>
    <definedName name="solver_rel30" localSheetId="6" hidden="1">1</definedName>
    <definedName name="solver_rel30" localSheetId="8" hidden="1">1</definedName>
    <definedName name="solver_rel30" localSheetId="10" hidden="1">1</definedName>
    <definedName name="solver_rel30" localSheetId="12" hidden="1">1</definedName>
    <definedName name="solver_rel30" localSheetId="14" hidden="1">1</definedName>
    <definedName name="solver_rel30" localSheetId="16" hidden="1">1</definedName>
    <definedName name="solver_rel31" localSheetId="4" hidden="1">2</definedName>
    <definedName name="solver_rel31" localSheetId="6" hidden="1">1</definedName>
    <definedName name="solver_rel31" localSheetId="8" hidden="1">2</definedName>
    <definedName name="solver_rel31" localSheetId="10" hidden="1">1</definedName>
    <definedName name="solver_rel31" localSheetId="12" hidden="1">1</definedName>
    <definedName name="solver_rel31" localSheetId="14" hidden="1">1</definedName>
    <definedName name="solver_rel31" localSheetId="16" hidden="1">2</definedName>
    <definedName name="solver_rel32" localSheetId="4" hidden="1">1</definedName>
    <definedName name="solver_rel32" localSheetId="6" hidden="1">1</definedName>
    <definedName name="solver_rel32" localSheetId="8" hidden="1">1</definedName>
    <definedName name="solver_rel32" localSheetId="10" hidden="1">2</definedName>
    <definedName name="solver_rel32" localSheetId="12" hidden="1">2</definedName>
    <definedName name="solver_rel32" localSheetId="14" hidden="1">1</definedName>
    <definedName name="solver_rel32" localSheetId="16" hidden="1">1</definedName>
    <definedName name="solver_rel33" localSheetId="4" hidden="1">1</definedName>
    <definedName name="solver_rel33" localSheetId="6" hidden="1">1</definedName>
    <definedName name="solver_rel33" localSheetId="8" hidden="1">1</definedName>
    <definedName name="solver_rel33" localSheetId="10" hidden="1">1</definedName>
    <definedName name="solver_rel33" localSheetId="12" hidden="1">1</definedName>
    <definedName name="solver_rel33" localSheetId="14" hidden="1">2</definedName>
    <definedName name="solver_rel33" localSheetId="16" hidden="1">1</definedName>
    <definedName name="solver_rel34" localSheetId="4" hidden="1">1</definedName>
    <definedName name="solver_rel34" localSheetId="6" hidden="1">1</definedName>
    <definedName name="solver_rel34" localSheetId="8" hidden="1">1</definedName>
    <definedName name="solver_rel34" localSheetId="10" hidden="1">1</definedName>
    <definedName name="solver_rel34" localSheetId="12" hidden="1">1</definedName>
    <definedName name="solver_rel34" localSheetId="14" hidden="1">1</definedName>
    <definedName name="solver_rel34" localSheetId="16" hidden="1">1</definedName>
    <definedName name="solver_rel35" localSheetId="4" hidden="1">1</definedName>
    <definedName name="solver_rel35" localSheetId="6" hidden="1">1</definedName>
    <definedName name="solver_rel35" localSheetId="8" hidden="1">1</definedName>
    <definedName name="solver_rel35" localSheetId="10" hidden="1">1</definedName>
    <definedName name="solver_rel35" localSheetId="12" hidden="1">1</definedName>
    <definedName name="solver_rel35" localSheetId="14" hidden="1">1</definedName>
    <definedName name="solver_rel35" localSheetId="16" hidden="1">1</definedName>
    <definedName name="solver_rel36" localSheetId="4" hidden="1">1</definedName>
    <definedName name="solver_rel36" localSheetId="6" hidden="1">1</definedName>
    <definedName name="solver_rel36" localSheetId="8" hidden="1">1</definedName>
    <definedName name="solver_rel36" localSheetId="10" hidden="1">1</definedName>
    <definedName name="solver_rel36" localSheetId="12" hidden="1">1</definedName>
    <definedName name="solver_rel36" localSheetId="14" hidden="1">1</definedName>
    <definedName name="solver_rel36" localSheetId="16" hidden="1">1</definedName>
    <definedName name="solver_rel37" localSheetId="4" hidden="1">1</definedName>
    <definedName name="solver_rel37" localSheetId="6" hidden="1">2</definedName>
    <definedName name="solver_rel37" localSheetId="8" hidden="1">1</definedName>
    <definedName name="solver_rel37" localSheetId="10" hidden="1">1</definedName>
    <definedName name="solver_rel37" localSheetId="12" hidden="1">1</definedName>
    <definedName name="solver_rel37" localSheetId="14" hidden="1">1</definedName>
    <definedName name="solver_rel37" localSheetId="16" hidden="1">1</definedName>
    <definedName name="solver_rel38" localSheetId="4" hidden="1">1</definedName>
    <definedName name="solver_rel38" localSheetId="6" hidden="1">1</definedName>
    <definedName name="solver_rel38" localSheetId="8" hidden="1">1</definedName>
    <definedName name="solver_rel38" localSheetId="10" hidden="1">1</definedName>
    <definedName name="solver_rel38" localSheetId="12" hidden="1">1</definedName>
    <definedName name="solver_rel38" localSheetId="14" hidden="1">1</definedName>
    <definedName name="solver_rel38" localSheetId="16" hidden="1">1</definedName>
    <definedName name="solver_rel39" localSheetId="4" hidden="1">1</definedName>
    <definedName name="solver_rel39" localSheetId="6" hidden="1">1</definedName>
    <definedName name="solver_rel39" localSheetId="8" hidden="1">1</definedName>
    <definedName name="solver_rel39" localSheetId="10" hidden="1">1</definedName>
    <definedName name="solver_rel39" localSheetId="12" hidden="1">1</definedName>
    <definedName name="solver_rel39" localSheetId="14" hidden="1">1</definedName>
    <definedName name="solver_rel39" localSheetId="16" hidden="1">1</definedName>
    <definedName name="solver_rel4" localSheetId="4" hidden="1">1</definedName>
    <definedName name="solver_rel4" localSheetId="6" hidden="1">1</definedName>
    <definedName name="solver_rel4" localSheetId="8" hidden="1">1</definedName>
    <definedName name="solver_rel4" localSheetId="10" hidden="1">1</definedName>
    <definedName name="solver_rel4" localSheetId="12" hidden="1">1</definedName>
    <definedName name="solver_rel4" localSheetId="14" hidden="1">1</definedName>
    <definedName name="solver_rel4" localSheetId="16" hidden="1">1</definedName>
    <definedName name="solver_rel40" localSheetId="4" hidden="1">1</definedName>
    <definedName name="solver_rel40" localSheetId="6" hidden="1">1</definedName>
    <definedName name="solver_rel40" localSheetId="8" hidden="1">1</definedName>
    <definedName name="solver_rel40" localSheetId="10" hidden="1">1</definedName>
    <definedName name="solver_rel40" localSheetId="12" hidden="1">1</definedName>
    <definedName name="solver_rel40" localSheetId="14" hidden="1">1</definedName>
    <definedName name="solver_rel40" localSheetId="16" hidden="1">1</definedName>
    <definedName name="solver_rel41" localSheetId="4" hidden="1">1</definedName>
    <definedName name="solver_rel41" localSheetId="6" hidden="1">1</definedName>
    <definedName name="solver_rel41" localSheetId="8" hidden="1">1</definedName>
    <definedName name="solver_rel41" localSheetId="10" hidden="1">1</definedName>
    <definedName name="solver_rel41" localSheetId="12" hidden="1">1</definedName>
    <definedName name="solver_rel41" localSheetId="14" hidden="1">1</definedName>
    <definedName name="solver_rel41" localSheetId="16" hidden="1">1</definedName>
    <definedName name="solver_rel42" localSheetId="4" hidden="1">2</definedName>
    <definedName name="solver_rel42" localSheetId="6" hidden="1">1</definedName>
    <definedName name="solver_rel42" localSheetId="8" hidden="1">2</definedName>
    <definedName name="solver_rel42" localSheetId="10" hidden="1">1</definedName>
    <definedName name="solver_rel42" localSheetId="12" hidden="1">1</definedName>
    <definedName name="solver_rel42" localSheetId="14" hidden="1">1</definedName>
    <definedName name="solver_rel42" localSheetId="16" hidden="1">1</definedName>
    <definedName name="solver_rel43" localSheetId="4" hidden="1">1</definedName>
    <definedName name="solver_rel43" localSheetId="6" hidden="1">1</definedName>
    <definedName name="solver_rel43" localSheetId="8" hidden="1">1</definedName>
    <definedName name="solver_rel43" localSheetId="10" hidden="1">1</definedName>
    <definedName name="solver_rel43" localSheetId="12" hidden="1">1</definedName>
    <definedName name="solver_rel43" localSheetId="14" hidden="1">1</definedName>
    <definedName name="solver_rel43" localSheetId="16" hidden="1">1</definedName>
    <definedName name="solver_rel44" localSheetId="4" hidden="1">1</definedName>
    <definedName name="solver_rel44" localSheetId="6" hidden="1">1</definedName>
    <definedName name="solver_rel44" localSheetId="8" hidden="1">1</definedName>
    <definedName name="solver_rel44" localSheetId="10" hidden="1">1</definedName>
    <definedName name="solver_rel44" localSheetId="12" hidden="1">1</definedName>
    <definedName name="solver_rel44" localSheetId="14" hidden="1">1</definedName>
    <definedName name="solver_rel44" localSheetId="16" hidden="1">1</definedName>
    <definedName name="solver_rel45" localSheetId="4" hidden="1">1</definedName>
    <definedName name="solver_rel45" localSheetId="6" hidden="1">1</definedName>
    <definedName name="solver_rel45" localSheetId="8" hidden="1">1</definedName>
    <definedName name="solver_rel45" localSheetId="10" hidden="1">1</definedName>
    <definedName name="solver_rel45" localSheetId="12" hidden="1">1</definedName>
    <definedName name="solver_rel45" localSheetId="14" hidden="1">1</definedName>
    <definedName name="solver_rel45" localSheetId="16" hidden="1">1</definedName>
    <definedName name="solver_rel46" localSheetId="4" hidden="1">1</definedName>
    <definedName name="solver_rel46" localSheetId="6" hidden="1">1</definedName>
    <definedName name="solver_rel46" localSheetId="8" hidden="1">1</definedName>
    <definedName name="solver_rel46" localSheetId="10" hidden="1">1</definedName>
    <definedName name="solver_rel46" localSheetId="12" hidden="1">1</definedName>
    <definedName name="solver_rel46" localSheetId="14" hidden="1">1</definedName>
    <definedName name="solver_rel46" localSheetId="16" hidden="1">2</definedName>
    <definedName name="solver_rel47" localSheetId="4" hidden="1">1</definedName>
    <definedName name="solver_rel47" localSheetId="6" hidden="1">1</definedName>
    <definedName name="solver_rel47" localSheetId="8" hidden="1">1</definedName>
    <definedName name="solver_rel47" localSheetId="10" hidden="1">1</definedName>
    <definedName name="solver_rel47" localSheetId="12" hidden="1">1</definedName>
    <definedName name="solver_rel47" localSheetId="14" hidden="1">1</definedName>
    <definedName name="solver_rel47" localSheetId="16" hidden="1">1</definedName>
    <definedName name="solver_rel48" localSheetId="4" hidden="1">1</definedName>
    <definedName name="solver_rel48" localSheetId="6" hidden="1">2</definedName>
    <definedName name="solver_rel48" localSheetId="8" hidden="1">1</definedName>
    <definedName name="solver_rel48" localSheetId="10" hidden="1">1</definedName>
    <definedName name="solver_rel48" localSheetId="12" hidden="1">1</definedName>
    <definedName name="solver_rel48" localSheetId="14" hidden="1">2</definedName>
    <definedName name="solver_rel48" localSheetId="16" hidden="1">1</definedName>
    <definedName name="solver_rel49" localSheetId="4" hidden="1">1</definedName>
    <definedName name="solver_rel49" localSheetId="6" hidden="1">1</definedName>
    <definedName name="solver_rel49" localSheetId="8" hidden="1">1</definedName>
    <definedName name="solver_rel49" localSheetId="10" hidden="1">1</definedName>
    <definedName name="solver_rel49" localSheetId="12" hidden="1">1</definedName>
    <definedName name="solver_rel49" localSheetId="14" hidden="1">1</definedName>
    <definedName name="solver_rel49" localSheetId="16" hidden="1">1</definedName>
    <definedName name="solver_rel5" localSheetId="4" hidden="1">1</definedName>
    <definedName name="solver_rel5" localSheetId="6" hidden="1">1</definedName>
    <definedName name="solver_rel5" localSheetId="8" hidden="1">1</definedName>
    <definedName name="solver_rel5" localSheetId="10" hidden="1">1</definedName>
    <definedName name="solver_rel5" localSheetId="12" hidden="1">1</definedName>
    <definedName name="solver_rel5" localSheetId="14" hidden="1">1</definedName>
    <definedName name="solver_rel5" localSheetId="16" hidden="1">1</definedName>
    <definedName name="solver_rel50" localSheetId="4" hidden="1">1</definedName>
    <definedName name="solver_rel50" localSheetId="6" hidden="1">1</definedName>
    <definedName name="solver_rel50" localSheetId="8" hidden="1">1</definedName>
    <definedName name="solver_rel50" localSheetId="10" hidden="1">1</definedName>
    <definedName name="solver_rel50" localSheetId="12" hidden="1">1</definedName>
    <definedName name="solver_rel50" localSheetId="14" hidden="1">1</definedName>
    <definedName name="solver_rel50" localSheetId="16" hidden="1">1</definedName>
    <definedName name="solver_rel51" localSheetId="4" hidden="1">1</definedName>
    <definedName name="solver_rel51" localSheetId="6" hidden="1">1</definedName>
    <definedName name="solver_rel51" localSheetId="8" hidden="1">1</definedName>
    <definedName name="solver_rel51" localSheetId="10" hidden="1">2</definedName>
    <definedName name="solver_rel51" localSheetId="12" hidden="1">2</definedName>
    <definedName name="solver_rel51" localSheetId="14" hidden="1">1</definedName>
    <definedName name="solver_rel51" localSheetId="16" hidden="1">1</definedName>
    <definedName name="solver_rel52" localSheetId="4" hidden="1">1</definedName>
    <definedName name="solver_rel52" localSheetId="6" hidden="1">1</definedName>
    <definedName name="solver_rel52" localSheetId="8" hidden="1">1</definedName>
    <definedName name="solver_rel52" localSheetId="10" hidden="1">1</definedName>
    <definedName name="solver_rel52" localSheetId="12" hidden="1">1</definedName>
    <definedName name="solver_rel52" localSheetId="14" hidden="1">1</definedName>
    <definedName name="solver_rel52" localSheetId="16" hidden="1">1</definedName>
    <definedName name="solver_rel53" localSheetId="4" hidden="1">1</definedName>
    <definedName name="solver_rel53" localSheetId="6" hidden="1">1</definedName>
    <definedName name="solver_rel53" localSheetId="8" hidden="1">1</definedName>
    <definedName name="solver_rel53" localSheetId="10" hidden="1">1</definedName>
    <definedName name="solver_rel53" localSheetId="12" hidden="1">1</definedName>
    <definedName name="solver_rel53" localSheetId="14" hidden="1">1</definedName>
    <definedName name="solver_rel53" localSheetId="16" hidden="1">1</definedName>
    <definedName name="solver_rel54" localSheetId="4" hidden="1">2</definedName>
    <definedName name="solver_rel54" localSheetId="6" hidden="1">1</definedName>
    <definedName name="solver_rel54" localSheetId="8" hidden="1">2</definedName>
    <definedName name="solver_rel54" localSheetId="10" hidden="1">1</definedName>
    <definedName name="solver_rel54" localSheetId="12" hidden="1">1</definedName>
    <definedName name="solver_rel54" localSheetId="14" hidden="1">1</definedName>
    <definedName name="solver_rel54" localSheetId="16" hidden="1">2</definedName>
    <definedName name="solver_rel55" localSheetId="4" hidden="1">1</definedName>
    <definedName name="solver_rel55" localSheetId="6" hidden="1">1</definedName>
    <definedName name="solver_rel55" localSheetId="8" hidden="1">1</definedName>
    <definedName name="solver_rel55" localSheetId="10" hidden="1">1</definedName>
    <definedName name="solver_rel55" localSheetId="12" hidden="1">1</definedName>
    <definedName name="solver_rel55" localSheetId="14" hidden="1">1</definedName>
    <definedName name="solver_rel55" localSheetId="16" hidden="1">1</definedName>
    <definedName name="solver_rel56" localSheetId="4" hidden="1">1</definedName>
    <definedName name="solver_rel56" localSheetId="6" hidden="1">1</definedName>
    <definedName name="solver_rel56" localSheetId="8" hidden="1">1</definedName>
    <definedName name="solver_rel56" localSheetId="10" hidden="1">1</definedName>
    <definedName name="solver_rel56" localSheetId="12" hidden="1">1</definedName>
    <definedName name="solver_rel56" localSheetId="14" hidden="1">1</definedName>
    <definedName name="solver_rel56" localSheetId="16" hidden="1">1</definedName>
    <definedName name="solver_rel57" localSheetId="4" hidden="1">1</definedName>
    <definedName name="solver_rel57" localSheetId="6" hidden="1">1</definedName>
    <definedName name="solver_rel57" localSheetId="8" hidden="1">1</definedName>
    <definedName name="solver_rel57" localSheetId="10" hidden="1">1</definedName>
    <definedName name="solver_rel57" localSheetId="12" hidden="1">1</definedName>
    <definedName name="solver_rel57" localSheetId="14" hidden="1">1</definedName>
    <definedName name="solver_rel57" localSheetId="16" hidden="1">1</definedName>
    <definedName name="solver_rel58" localSheetId="4" hidden="1">1</definedName>
    <definedName name="solver_rel58" localSheetId="6" hidden="1">1</definedName>
    <definedName name="solver_rel58" localSheetId="8" hidden="1">1</definedName>
    <definedName name="solver_rel58" localSheetId="10" hidden="1">1</definedName>
    <definedName name="solver_rel58" localSheetId="12" hidden="1">1</definedName>
    <definedName name="solver_rel58" localSheetId="14" hidden="1">1</definedName>
    <definedName name="solver_rel58" localSheetId="16" hidden="1">1</definedName>
    <definedName name="solver_rel59" localSheetId="4" hidden="1">1</definedName>
    <definedName name="solver_rel59" localSheetId="6" hidden="1">1</definedName>
    <definedName name="solver_rel59" localSheetId="8" hidden="1">1</definedName>
    <definedName name="solver_rel59" localSheetId="10" hidden="1">1</definedName>
    <definedName name="solver_rel59" localSheetId="12" hidden="1">1</definedName>
    <definedName name="solver_rel59" localSheetId="14" hidden="1">1</definedName>
    <definedName name="solver_rel59" localSheetId="16" hidden="1">1</definedName>
    <definedName name="solver_rel6" localSheetId="4" hidden="1">1</definedName>
    <definedName name="solver_rel6" localSheetId="6" hidden="1">1</definedName>
    <definedName name="solver_rel6" localSheetId="8" hidden="1">1</definedName>
    <definedName name="solver_rel6" localSheetId="10" hidden="1">1</definedName>
    <definedName name="solver_rel6" localSheetId="12" hidden="1">1</definedName>
    <definedName name="solver_rel6" localSheetId="14" hidden="1">1</definedName>
    <definedName name="solver_rel6" localSheetId="16" hidden="1">1</definedName>
    <definedName name="solver_rel60" localSheetId="4" hidden="1">1</definedName>
    <definedName name="solver_rel60" localSheetId="6" hidden="1">1</definedName>
    <definedName name="solver_rel60" localSheetId="8" hidden="1">1</definedName>
    <definedName name="solver_rel60" localSheetId="10" hidden="1">1</definedName>
    <definedName name="solver_rel60" localSheetId="12" hidden="1">1</definedName>
    <definedName name="solver_rel60" localSheetId="14" hidden="1">1</definedName>
    <definedName name="solver_rel60" localSheetId="16" hidden="1">1</definedName>
    <definedName name="solver_rel61" localSheetId="4" hidden="1">1</definedName>
    <definedName name="solver_rel61" localSheetId="6" hidden="1">1</definedName>
    <definedName name="solver_rel61" localSheetId="8" hidden="1">1</definedName>
    <definedName name="solver_rel61" localSheetId="10" hidden="1">1</definedName>
    <definedName name="solver_rel61" localSheetId="12" hidden="1">1</definedName>
    <definedName name="solver_rel61" localSheetId="14" hidden="1">1</definedName>
    <definedName name="solver_rel61" localSheetId="16" hidden="1">1</definedName>
    <definedName name="solver_rel62" localSheetId="4" hidden="1">2</definedName>
    <definedName name="solver_rel62" localSheetId="6" hidden="1">1</definedName>
    <definedName name="solver_rel62" localSheetId="8" hidden="1">2</definedName>
    <definedName name="solver_rel62" localSheetId="10" hidden="1">1</definedName>
    <definedName name="solver_rel62" localSheetId="12" hidden="1">1</definedName>
    <definedName name="solver_rel62" localSheetId="14" hidden="1">1</definedName>
    <definedName name="solver_rel62" localSheetId="16" hidden="1">1</definedName>
    <definedName name="solver_rel63" localSheetId="4" hidden="1">1</definedName>
    <definedName name="solver_rel63" localSheetId="6" hidden="1">1</definedName>
    <definedName name="solver_rel63" localSheetId="8" hidden="1">1</definedName>
    <definedName name="solver_rel63" localSheetId="10" hidden="1">1</definedName>
    <definedName name="solver_rel63" localSheetId="12" hidden="1">1</definedName>
    <definedName name="solver_rel63" localSheetId="14" hidden="1">1</definedName>
    <definedName name="solver_rel63" localSheetId="16" hidden="1">1</definedName>
    <definedName name="solver_rel64" localSheetId="4" hidden="1">1</definedName>
    <definedName name="solver_rel64" localSheetId="6" hidden="1">1</definedName>
    <definedName name="solver_rel64" localSheetId="8" hidden="1">1</definedName>
    <definedName name="solver_rel64" localSheetId="10" hidden="1">1</definedName>
    <definedName name="solver_rel64" localSheetId="12" hidden="1">1</definedName>
    <definedName name="solver_rel64" localSheetId="14" hidden="1">1</definedName>
    <definedName name="solver_rel64" localSheetId="16" hidden="1">1</definedName>
    <definedName name="solver_rel65" localSheetId="4" hidden="1">1</definedName>
    <definedName name="solver_rel65" localSheetId="6" hidden="1">1</definedName>
    <definedName name="solver_rel65" localSheetId="8" hidden="1">1</definedName>
    <definedName name="solver_rel65" localSheetId="10" hidden="1">1</definedName>
    <definedName name="solver_rel65" localSheetId="12" hidden="1">1</definedName>
    <definedName name="solver_rel65" localSheetId="14" hidden="1">1</definedName>
    <definedName name="solver_rel65" localSheetId="16" hidden="1">2</definedName>
    <definedName name="solver_rel66" localSheetId="4" hidden="1">1</definedName>
    <definedName name="solver_rel66" localSheetId="6" hidden="1">1</definedName>
    <definedName name="solver_rel66" localSheetId="8" hidden="1">1</definedName>
    <definedName name="solver_rel66" localSheetId="10" hidden="1">1</definedName>
    <definedName name="solver_rel66" localSheetId="12" hidden="1">1</definedName>
    <definedName name="solver_rel66" localSheetId="14" hidden="1">1</definedName>
    <definedName name="solver_rel66" localSheetId="16" hidden="1">1</definedName>
    <definedName name="solver_rel67" localSheetId="4" hidden="1">1</definedName>
    <definedName name="solver_rel67" localSheetId="6" hidden="1">1</definedName>
    <definedName name="solver_rel67" localSheetId="8" hidden="1">1</definedName>
    <definedName name="solver_rel67" localSheetId="10" hidden="1">1</definedName>
    <definedName name="solver_rel67" localSheetId="12" hidden="1">1</definedName>
    <definedName name="solver_rel67" localSheetId="14" hidden="1">1</definedName>
    <definedName name="solver_rel67" localSheetId="16" hidden="1">1</definedName>
    <definedName name="solver_rel68" localSheetId="4" hidden="1">1</definedName>
    <definedName name="solver_rel68" localSheetId="6" hidden="1">1</definedName>
    <definedName name="solver_rel68" localSheetId="8" hidden="1">1</definedName>
    <definedName name="solver_rel68" localSheetId="10" hidden="1">1</definedName>
    <definedName name="solver_rel68" localSheetId="12" hidden="1">1</definedName>
    <definedName name="solver_rel68" localSheetId="14" hidden="1">1</definedName>
    <definedName name="solver_rel68" localSheetId="16" hidden="1">1</definedName>
    <definedName name="solver_rel69" localSheetId="4" hidden="1">1</definedName>
    <definedName name="solver_rel69" localSheetId="6" hidden="1">1</definedName>
    <definedName name="solver_rel69" localSheetId="8" hidden="1">1</definedName>
    <definedName name="solver_rel69" localSheetId="10" hidden="1">1</definedName>
    <definedName name="solver_rel69" localSheetId="12" hidden="1">1</definedName>
    <definedName name="solver_rel69" localSheetId="14" hidden="1">1</definedName>
    <definedName name="solver_rel69" localSheetId="16" hidden="1">1</definedName>
    <definedName name="solver_rel7" localSheetId="4" hidden="1">1</definedName>
    <definedName name="solver_rel7" localSheetId="6" hidden="1">1</definedName>
    <definedName name="solver_rel7" localSheetId="8" hidden="1">1</definedName>
    <definedName name="solver_rel7" localSheetId="10" hidden="1">1</definedName>
    <definedName name="solver_rel7" localSheetId="12" hidden="1">1</definedName>
    <definedName name="solver_rel7" localSheetId="14" hidden="1">1</definedName>
    <definedName name="solver_rel7" localSheetId="16" hidden="1">1</definedName>
    <definedName name="solver_rel70" localSheetId="4" hidden="1">1</definedName>
    <definedName name="solver_rel70" localSheetId="6" hidden="1">1</definedName>
    <definedName name="solver_rel70" localSheetId="8" hidden="1">1</definedName>
    <definedName name="solver_rel70" localSheetId="10" hidden="1">1</definedName>
    <definedName name="solver_rel70" localSheetId="12" hidden="1">1</definedName>
    <definedName name="solver_rel70" localSheetId="14" hidden="1">1</definedName>
    <definedName name="solver_rel70" localSheetId="16" hidden="1">1</definedName>
    <definedName name="solver_rel71" localSheetId="4" hidden="1">1</definedName>
    <definedName name="solver_rel71" localSheetId="6" hidden="1">1</definedName>
    <definedName name="solver_rel71" localSheetId="8" hidden="1">1</definedName>
    <definedName name="solver_rel71" localSheetId="10" hidden="1">1</definedName>
    <definedName name="solver_rel71" localSheetId="12" hidden="1">1</definedName>
    <definedName name="solver_rel71" localSheetId="14" hidden="1">1</definedName>
    <definedName name="solver_rel71" localSheetId="16" hidden="1">1</definedName>
    <definedName name="solver_rel72" localSheetId="4" hidden="1">1</definedName>
    <definedName name="solver_rel72" localSheetId="6" hidden="1">1</definedName>
    <definedName name="solver_rel72" localSheetId="8" hidden="1">1</definedName>
    <definedName name="solver_rel72" localSheetId="10" hidden="1">1</definedName>
    <definedName name="solver_rel72" localSheetId="12" hidden="1">1</definedName>
    <definedName name="solver_rel72" localSheetId="14" hidden="1">1</definedName>
    <definedName name="solver_rel72" localSheetId="16" hidden="1">1</definedName>
    <definedName name="solver_rel73" localSheetId="4" hidden="1">1</definedName>
    <definedName name="solver_rel73" localSheetId="6" hidden="1">1</definedName>
    <definedName name="solver_rel73" localSheetId="8" hidden="1">1</definedName>
    <definedName name="solver_rel73" localSheetId="10" hidden="1">1</definedName>
    <definedName name="solver_rel73" localSheetId="12" hidden="1">1</definedName>
    <definedName name="solver_rel73" localSheetId="14" hidden="1">1</definedName>
    <definedName name="solver_rel73" localSheetId="16" hidden="1">1</definedName>
    <definedName name="solver_rel74" localSheetId="4" hidden="1">1</definedName>
    <definedName name="solver_rel74" localSheetId="6" hidden="1">1</definedName>
    <definedName name="solver_rel74" localSheetId="8" hidden="1">1</definedName>
    <definedName name="solver_rel74" localSheetId="10" hidden="1">1</definedName>
    <definedName name="solver_rel74" localSheetId="12" hidden="1">1</definedName>
    <definedName name="solver_rel74" localSheetId="14" hidden="1">1</definedName>
    <definedName name="solver_rel74" localSheetId="16" hidden="1">1</definedName>
    <definedName name="solver_rel75" localSheetId="4" hidden="1">1</definedName>
    <definedName name="solver_rel75" localSheetId="6" hidden="1">1</definedName>
    <definedName name="solver_rel75" localSheetId="8" hidden="1">1</definedName>
    <definedName name="solver_rel75" localSheetId="10" hidden="1">1</definedName>
    <definedName name="solver_rel75" localSheetId="12" hidden="1">1</definedName>
    <definedName name="solver_rel75" localSheetId="14" hidden="1">1</definedName>
    <definedName name="solver_rel75" localSheetId="16" hidden="1">1</definedName>
    <definedName name="solver_rel76" localSheetId="4" hidden="1">1</definedName>
    <definedName name="solver_rel76" localSheetId="6" hidden="1">1</definedName>
    <definedName name="solver_rel76" localSheetId="8" hidden="1">1</definedName>
    <definedName name="solver_rel76" localSheetId="10" hidden="1">1</definedName>
    <definedName name="solver_rel76" localSheetId="12" hidden="1">1</definedName>
    <definedName name="solver_rel76" localSheetId="14" hidden="1">1</definedName>
    <definedName name="solver_rel76" localSheetId="16" hidden="1">1</definedName>
    <definedName name="solver_rel77" localSheetId="4" hidden="1">1</definedName>
    <definedName name="solver_rel77" localSheetId="6" hidden="1">1</definedName>
    <definedName name="solver_rel77" localSheetId="8" hidden="1">1</definedName>
    <definedName name="solver_rel77" localSheetId="10" hidden="1">1</definedName>
    <definedName name="solver_rel77" localSheetId="12" hidden="1">1</definedName>
    <definedName name="solver_rel77" localSheetId="14" hidden="1">1</definedName>
    <definedName name="solver_rel77" localSheetId="16" hidden="1">1</definedName>
    <definedName name="solver_rel78" localSheetId="4" hidden="1">1</definedName>
    <definedName name="solver_rel78" localSheetId="6" hidden="1">1</definedName>
    <definedName name="solver_rel78" localSheetId="8" hidden="1">1</definedName>
    <definedName name="solver_rel78" localSheetId="10" hidden="1">1</definedName>
    <definedName name="solver_rel78" localSheetId="12" hidden="1">1</definedName>
    <definedName name="solver_rel78" localSheetId="14" hidden="1">1</definedName>
    <definedName name="solver_rel78" localSheetId="16" hidden="1">1</definedName>
    <definedName name="solver_rel8" localSheetId="4" hidden="1">1</definedName>
    <definedName name="solver_rel8" localSheetId="6" hidden="1">1</definedName>
    <definedName name="solver_rel8" localSheetId="8" hidden="1">1</definedName>
    <definedName name="solver_rel8" localSheetId="10" hidden="1">1</definedName>
    <definedName name="solver_rel8" localSheetId="12" hidden="1">1</definedName>
    <definedName name="solver_rel8" localSheetId="14" hidden="1">1</definedName>
    <definedName name="solver_rel8" localSheetId="16" hidden="1">1</definedName>
    <definedName name="solver_rel9" localSheetId="4" hidden="1">1</definedName>
    <definedName name="solver_rel9" localSheetId="6" hidden="1">1</definedName>
    <definedName name="solver_rel9" localSheetId="8" hidden="1">1</definedName>
    <definedName name="solver_rel9" localSheetId="10" hidden="1">1</definedName>
    <definedName name="solver_rel9" localSheetId="12" hidden="1">1</definedName>
    <definedName name="solver_rel9" localSheetId="14" hidden="1">1</definedName>
    <definedName name="solver_rel9" localSheetId="16" hidden="1">1</definedName>
    <definedName name="solver_rhs1" localSheetId="4" hidden="1">'Case 1'!$H$6</definedName>
    <definedName name="solver_rhs1" localSheetId="6" hidden="1">'Case 2'!$C$12</definedName>
    <definedName name="solver_rhs1" localSheetId="8" hidden="1">'Case 3'!$H$6</definedName>
    <definedName name="solver_rhs1" localSheetId="10" hidden="1">'Case 4'!$C$12</definedName>
    <definedName name="solver_rhs1" localSheetId="12" hidden="1">'Case 5'!$C$12</definedName>
    <definedName name="solver_rhs1" localSheetId="14" hidden="1">'Case 6'!$C$12</definedName>
    <definedName name="solver_rhs1" localSheetId="16" hidden="1">'Case 7'!$H$6</definedName>
    <definedName name="solver_rhs10" localSheetId="4" hidden="1">'Case 1'!$C$8</definedName>
    <definedName name="solver_rhs10" localSheetId="6" hidden="1">'Case 2'!$H$18</definedName>
    <definedName name="solver_rhs10" localSheetId="8" hidden="1">'Case 3'!$C$8</definedName>
    <definedName name="solver_rhs10" localSheetId="10" hidden="1">'Case 4'!$H$10</definedName>
    <definedName name="solver_rhs10" localSheetId="12" hidden="1">'Case 5'!$C$8</definedName>
    <definedName name="solver_rhs10" localSheetId="14" hidden="1">'Case 6'!$H$11</definedName>
    <definedName name="solver_rhs10" localSheetId="16" hidden="1">'Case 7'!$C$8</definedName>
    <definedName name="solver_rhs11" localSheetId="4" hidden="1">'Case 1'!$C$5</definedName>
    <definedName name="solver_rhs11" localSheetId="6" hidden="1">'Case 2'!$C$5</definedName>
    <definedName name="solver_rhs11" localSheetId="8" hidden="1">'Case 3'!$C$5</definedName>
    <definedName name="solver_rhs11" localSheetId="10" hidden="1">'Case 4'!$C$5</definedName>
    <definedName name="solver_rhs11" localSheetId="12" hidden="1">'Case 5'!$H$20</definedName>
    <definedName name="solver_rhs11" localSheetId="14" hidden="1">'Case 6'!$H$23</definedName>
    <definedName name="solver_rhs11" localSheetId="16" hidden="1">'Case 7'!$C$5</definedName>
    <definedName name="solver_rhs12" localSheetId="4" hidden="1">'Case 1'!$C$6</definedName>
    <definedName name="solver_rhs12" localSheetId="6" hidden="1">'Case 2'!$H$20</definedName>
    <definedName name="solver_rhs12" localSheetId="8" hidden="1">'Case 3'!$C$6</definedName>
    <definedName name="solver_rhs12" localSheetId="10" hidden="1">'Case 4'!$H$18</definedName>
    <definedName name="solver_rhs12" localSheetId="12" hidden="1">'Case 5'!$B$17</definedName>
    <definedName name="solver_rhs12" localSheetId="14" hidden="1">'Case 6'!$H$10</definedName>
    <definedName name="solver_rhs12" localSheetId="16" hidden="1">'Case 7'!$C$6</definedName>
    <definedName name="solver_rhs13" localSheetId="4" hidden="1">'Case 1'!$C$9</definedName>
    <definedName name="solver_rhs13" localSheetId="6" hidden="1">'Case 2'!$H$23</definedName>
    <definedName name="solver_rhs13" localSheetId="8" hidden="1">'Case 3'!$C$9</definedName>
    <definedName name="solver_rhs13" localSheetId="10" hidden="1">'Case 4'!$H$11</definedName>
    <definedName name="solver_rhs13" localSheetId="12" hidden="1">'Case 5'!$H$23</definedName>
    <definedName name="solver_rhs13" localSheetId="14" hidden="1">'Case 6'!$C$8</definedName>
    <definedName name="solver_rhs13" localSheetId="16" hidden="1">'Case 7'!$C$9</definedName>
    <definedName name="solver_rhs14" localSheetId="4" hidden="1">'Case 1'!$M$4</definedName>
    <definedName name="solver_rhs14" localSheetId="6" hidden="1">'Case 2'!$H$12</definedName>
    <definedName name="solver_rhs14" localSheetId="8" hidden="1">'Case 3'!$M$4</definedName>
    <definedName name="solver_rhs14" localSheetId="10" hidden="1">'Case 4'!$C$8</definedName>
    <definedName name="solver_rhs14" localSheetId="12" hidden="1">'Case 5'!$H$3</definedName>
    <definedName name="solver_rhs14" localSheetId="14" hidden="1">'Case 6'!$B$17</definedName>
    <definedName name="solver_rhs14" localSheetId="16" hidden="1">'Case 7'!$M$4</definedName>
    <definedName name="solver_rhs15" localSheetId="4" hidden="1">'Case 1'!$C$4</definedName>
    <definedName name="solver_rhs15" localSheetId="6" hidden="1">'Case 2'!$H$3</definedName>
    <definedName name="solver_rhs15" localSheetId="8" hidden="1">'Case 3'!$C$4</definedName>
    <definedName name="solver_rhs15" localSheetId="10" hidden="1">'Case 4'!$C$4</definedName>
    <definedName name="solver_rhs15" localSheetId="12" hidden="1">'Case 5'!$H$18</definedName>
    <definedName name="solver_rhs15" localSheetId="14" hidden="1">'Case 6'!$H$20</definedName>
    <definedName name="solver_rhs15" localSheetId="16" hidden="1">'Case 7'!$C$4</definedName>
    <definedName name="solver_rhs16" localSheetId="4" hidden="1">'Case 1'!$C$11</definedName>
    <definedName name="solver_rhs16" localSheetId="6" hidden="1">'Case 2'!$B$17</definedName>
    <definedName name="solver_rhs16" localSheetId="8" hidden="1">'Case 3'!$C$11</definedName>
    <definedName name="solver_rhs16" localSheetId="10" hidden="1">'Case 4'!$H$24</definedName>
    <definedName name="solver_rhs16" localSheetId="12" hidden="1">'Case 5'!$H$21</definedName>
    <definedName name="solver_rhs16" localSheetId="14" hidden="1">'Case 6'!$H$21</definedName>
    <definedName name="solver_rhs16" localSheetId="16" hidden="1">'Case 7'!$C$11</definedName>
    <definedName name="solver_rhs17" localSheetId="4" hidden="1">'Case 1'!$C$12</definedName>
    <definedName name="solver_rhs17" localSheetId="6" hidden="1">'Case 2'!$H$4</definedName>
    <definedName name="solver_rhs17" localSheetId="8" hidden="1">'Case 3'!$C$12</definedName>
    <definedName name="solver_rhs17" localSheetId="10" hidden="1">'Case 4'!$H$25</definedName>
    <definedName name="solver_rhs17" localSheetId="12" hidden="1">'Case 5'!$H$24</definedName>
    <definedName name="solver_rhs17" localSheetId="14" hidden="1">'Case 6'!$H$4</definedName>
    <definedName name="solver_rhs17" localSheetId="16" hidden="1">'Case 7'!$C$12</definedName>
    <definedName name="solver_rhs18" localSheetId="4" hidden="1">'Case 1'!$C$3</definedName>
    <definedName name="solver_rhs18" localSheetId="6" hidden="1">'Case 2'!$H$7</definedName>
    <definedName name="solver_rhs18" localSheetId="8" hidden="1">'Case 3'!$C$3</definedName>
    <definedName name="solver_rhs18" localSheetId="10" hidden="1">'Case 4'!$H$4</definedName>
    <definedName name="solver_rhs18" localSheetId="12" hidden="1">'Case 5'!$H$12</definedName>
    <definedName name="solver_rhs18" localSheetId="14" hidden="1">'Case 6'!$H$24</definedName>
    <definedName name="solver_rhs18" localSheetId="16" hidden="1">'Case 7'!$C$3</definedName>
    <definedName name="solver_rhs19" localSheetId="4" hidden="1">'Case 1'!$C$7</definedName>
    <definedName name="solver_rhs19" localSheetId="6" hidden="1">'Case 2'!$H$5</definedName>
    <definedName name="solver_rhs19" localSheetId="8" hidden="1">'Case 3'!$C$7</definedName>
    <definedName name="solver_rhs19" localSheetId="10" hidden="1">'Case 4'!$H$21</definedName>
    <definedName name="solver_rhs19" localSheetId="12" hidden="1">'Case 5'!$C$7</definedName>
    <definedName name="solver_rhs19" localSheetId="14" hidden="1">'Case 6'!$H$25</definedName>
    <definedName name="solver_rhs19" localSheetId="16" hidden="1">'Case 7'!$C$7</definedName>
    <definedName name="solver_rhs2" localSheetId="4" hidden="1">'Case 1'!$H$22</definedName>
    <definedName name="solver_rhs2" localSheetId="6" hidden="1">'Case 2'!$C$11</definedName>
    <definedName name="solver_rhs2" localSheetId="8" hidden="1">'Case 3'!$H$22</definedName>
    <definedName name="solver_rhs2" localSheetId="10" hidden="1">'Case 4'!$C$11</definedName>
    <definedName name="solver_rhs2" localSheetId="12" hidden="1">'Case 5'!$C$11</definedName>
    <definedName name="solver_rhs2" localSheetId="14" hidden="1">'Case 6'!$C$11</definedName>
    <definedName name="solver_rhs2" localSheetId="16" hidden="1">'Case 7'!$H$22</definedName>
    <definedName name="solver_rhs20" localSheetId="4" hidden="1">'Case 1'!$R$6</definedName>
    <definedName name="solver_rhs20" localSheetId="6" hidden="1">'Case 2'!$H$21</definedName>
    <definedName name="solver_rhs20" localSheetId="8" hidden="1">'Case 3'!$R$6</definedName>
    <definedName name="solver_rhs20" localSheetId="10" hidden="1">'Case 4'!$H$5</definedName>
    <definedName name="solver_rhs20" localSheetId="12" hidden="1">'Case 5'!$H$5</definedName>
    <definedName name="solver_rhs20" localSheetId="14" hidden="1">'Case 6'!$H$18</definedName>
    <definedName name="solver_rhs20" localSheetId="16" hidden="1">'Case 7'!$R$6</definedName>
    <definedName name="solver_rhs21" localSheetId="4" hidden="1">'Case 1'!$R$7</definedName>
    <definedName name="solver_rhs21" localSheetId="6" hidden="1">'Case 2'!$H$25</definedName>
    <definedName name="solver_rhs21" localSheetId="8" hidden="1">'Case 3'!$R$7</definedName>
    <definedName name="solver_rhs21" localSheetId="10" hidden="1">'Case 4'!$H$7</definedName>
    <definedName name="solver_rhs21" localSheetId="12" hidden="1">'Case 5'!$H$7</definedName>
    <definedName name="solver_rhs21" localSheetId="14" hidden="1">'Case 6'!$H$5</definedName>
    <definedName name="solver_rhs21" localSheetId="16" hidden="1">'Case 7'!$R$7</definedName>
    <definedName name="solver_rhs22" localSheetId="4" hidden="1">'Case 1'!$R$9</definedName>
    <definedName name="solver_rhs22" localSheetId="6" hidden="1">'Case 2'!$H$24</definedName>
    <definedName name="solver_rhs22" localSheetId="8" hidden="1">'Case 3'!$R$9</definedName>
    <definedName name="solver_rhs22" localSheetId="10" hidden="1">'Case 4'!$B$17</definedName>
    <definedName name="solver_rhs22" localSheetId="12" hidden="1">'Case 5'!$H$4</definedName>
    <definedName name="solver_rhs22" localSheetId="14" hidden="1">'Case 6'!$H$7</definedName>
    <definedName name="solver_rhs22" localSheetId="16" hidden="1">'Case 7'!$R$9</definedName>
    <definedName name="solver_rhs23" localSheetId="4" hidden="1">'Case 1'!$C$10</definedName>
    <definedName name="solver_rhs23" localSheetId="6" hidden="1">'Case 2'!$C$4</definedName>
    <definedName name="solver_rhs23" localSheetId="8" hidden="1">'Case 3'!$C$10</definedName>
    <definedName name="solver_rhs23" localSheetId="10" hidden="1">'Case 4'!$H$3</definedName>
    <definedName name="solver_rhs23" localSheetId="12" hidden="1">'Case 5'!$H$25</definedName>
    <definedName name="solver_rhs23" localSheetId="14" hidden="1">'Case 6'!$H$3</definedName>
    <definedName name="solver_rhs23" localSheetId="16" hidden="1">'Case 7'!$C$10</definedName>
    <definedName name="solver_rhs24" localSheetId="4" hidden="1">'Case 1'!$R$8</definedName>
    <definedName name="solver_rhs24" localSheetId="6" hidden="1">'Case 2'!$C$7</definedName>
    <definedName name="solver_rhs24" localSheetId="8" hidden="1">'Case 3'!$R$8</definedName>
    <definedName name="solver_rhs24" localSheetId="10" hidden="1">'Case 4'!$C$9</definedName>
    <definedName name="solver_rhs24" localSheetId="12" hidden="1">'Case 5'!$C$6</definedName>
    <definedName name="solver_rhs24" localSheetId="14" hidden="1">'Case 6'!$H$12</definedName>
    <definedName name="solver_rhs24" localSheetId="16" hidden="1">'Case 7'!$R$8</definedName>
    <definedName name="solver_rhs25" localSheetId="4" hidden="1">'Case 1'!$M$6</definedName>
    <definedName name="solver_rhs25" localSheetId="6" hidden="1">'Case 2'!$B$16</definedName>
    <definedName name="solver_rhs25" localSheetId="8" hidden="1">'Case 3'!$M$6</definedName>
    <definedName name="solver_rhs25" localSheetId="10" hidden="1">'Case 4'!$B$16</definedName>
    <definedName name="solver_rhs25" localSheetId="12" hidden="1">'Case 5'!$B$16</definedName>
    <definedName name="solver_rhs25" localSheetId="14" hidden="1">'Case 6'!$B$16</definedName>
    <definedName name="solver_rhs25" localSheetId="16" hidden="1">'Case 7'!$M$6</definedName>
    <definedName name="solver_rhs26" localSheetId="4" hidden="1">'Case 1'!$R$5</definedName>
    <definedName name="solver_rhs26" localSheetId="6" hidden="1">'Case 2'!$H$9</definedName>
    <definedName name="solver_rhs26" localSheetId="8" hidden="1">'Case 3'!$R$5</definedName>
    <definedName name="solver_rhs26" localSheetId="10" hidden="1">'Case 4'!$H$9</definedName>
    <definedName name="solver_rhs26" localSheetId="12" hidden="1">'Case 5'!$H$9</definedName>
    <definedName name="solver_rhs26" localSheetId="14" hidden="1">'Case 6'!$H$9</definedName>
    <definedName name="solver_rhs26" localSheetId="16" hidden="1">'Case 7'!$R$23</definedName>
    <definedName name="solver_rhs27" localSheetId="4" hidden="1">'Case 1'!$R$24</definedName>
    <definedName name="solver_rhs27" localSheetId="6" hidden="1">'Case 2'!$M$18</definedName>
    <definedName name="solver_rhs27" localSheetId="8" hidden="1">'Case 3'!$R$24</definedName>
    <definedName name="solver_rhs27" localSheetId="10" hidden="1">'Case 4'!$M$18</definedName>
    <definedName name="solver_rhs27" localSheetId="12" hidden="1">'Case 5'!$M$18</definedName>
    <definedName name="solver_rhs27" localSheetId="14" hidden="1">'Case 6'!$M$18</definedName>
    <definedName name="solver_rhs27" localSheetId="16" hidden="1">'Case 7'!$R$3</definedName>
    <definedName name="solver_rhs28" localSheetId="4" hidden="1">'Case 1'!$R$4</definedName>
    <definedName name="solver_rhs28" localSheetId="6" hidden="1">'Case 2'!$M$19</definedName>
    <definedName name="solver_rhs28" localSheetId="8" hidden="1">'Case 3'!$R$4</definedName>
    <definedName name="solver_rhs28" localSheetId="10" hidden="1">'Case 4'!$M$19</definedName>
    <definedName name="solver_rhs28" localSheetId="12" hidden="1">'Case 5'!$M$19</definedName>
    <definedName name="solver_rhs28" localSheetId="14" hidden="1">'Case 6'!$M$19</definedName>
    <definedName name="solver_rhs28" localSheetId="16" hidden="1">'Case 7'!$R$5</definedName>
    <definedName name="solver_rhs29" localSheetId="4" hidden="1">'Case 1'!$R$23</definedName>
    <definedName name="solver_rhs29" localSheetId="6" hidden="1">'Case 2'!$M$21</definedName>
    <definedName name="solver_rhs29" localSheetId="8" hidden="1">'Case 3'!$R$23</definedName>
    <definedName name="solver_rhs29" localSheetId="10" hidden="1">'Case 4'!$M$21</definedName>
    <definedName name="solver_rhs29" localSheetId="12" hidden="1">'Case 5'!$M$21</definedName>
    <definedName name="solver_rhs29" localSheetId="14" hidden="1">'Case 6'!$M$21</definedName>
    <definedName name="solver_rhs29" localSheetId="16" hidden="1">'Case 7'!$R$24</definedName>
    <definedName name="solver_rhs3" localSheetId="4" hidden="1">'Case 1'!$H$8</definedName>
    <definedName name="solver_rhs3" localSheetId="6" hidden="1">'Case 2'!$C$3</definedName>
    <definedName name="solver_rhs3" localSheetId="8" hidden="1">'Case 3'!$H$8</definedName>
    <definedName name="solver_rhs3" localSheetId="10" hidden="1">'Case 4'!$C$3</definedName>
    <definedName name="solver_rhs3" localSheetId="12" hidden="1">'Case 5'!$C$3</definedName>
    <definedName name="solver_rhs3" localSheetId="14" hidden="1">'Case 6'!$C$3</definedName>
    <definedName name="solver_rhs3" localSheetId="16" hidden="1">'Case 7'!$H$8</definedName>
    <definedName name="solver_rhs30" localSheetId="4" hidden="1">'Case 1'!$R$25</definedName>
    <definedName name="solver_rhs30" localSheetId="6" hidden="1">'Case 2'!$M$7</definedName>
    <definedName name="solver_rhs30" localSheetId="8" hidden="1">'Case 3'!$R$25</definedName>
    <definedName name="solver_rhs30" localSheetId="10" hidden="1">'Case 4'!$R$11</definedName>
    <definedName name="solver_rhs30" localSheetId="12" hidden="1">'Case 5'!$M$22</definedName>
    <definedName name="solver_rhs30" localSheetId="14" hidden="1">'Case 6'!$M$22</definedName>
    <definedName name="solver_rhs30" localSheetId="16" hidden="1">'Case 7'!$R$4</definedName>
    <definedName name="solver_rhs31" localSheetId="4" hidden="1">'Case 1'!$B$19</definedName>
    <definedName name="solver_rhs31" localSheetId="6" hidden="1">'Case 2'!$M$23</definedName>
    <definedName name="solver_rhs31" localSheetId="8" hidden="1">'Case 3'!$B$19</definedName>
    <definedName name="solver_rhs31" localSheetId="10" hidden="1">'Case 4'!$R$10</definedName>
    <definedName name="solver_rhs31" localSheetId="12" hidden="1">'Case 5'!$M$23</definedName>
    <definedName name="solver_rhs31" localSheetId="14" hidden="1">'Case 6'!$M$23</definedName>
    <definedName name="solver_rhs31" localSheetId="16" hidden="1">'Case 7'!$B$19</definedName>
    <definedName name="solver_rhs32" localSheetId="4" hidden="1">'Case 1'!$R$3</definedName>
    <definedName name="solver_rhs32" localSheetId="6" hidden="1">'Case 2'!$M$24</definedName>
    <definedName name="solver_rhs32" localSheetId="8" hidden="1">'Case 3'!$R$3</definedName>
    <definedName name="solver_rhs32" localSheetId="10" hidden="1">'Case 4'!$B$18</definedName>
    <definedName name="solver_rhs32" localSheetId="12" hidden="1">'Case 5'!$B$18</definedName>
    <definedName name="solver_rhs32" localSheetId="14" hidden="1">'Case 6'!$M$24</definedName>
    <definedName name="solver_rhs32" localSheetId="16" hidden="1">'Case 7'!$R$22</definedName>
    <definedName name="solver_rhs33" localSheetId="4" hidden="1">'Case 1'!$R$20</definedName>
    <definedName name="solver_rhs33" localSheetId="6" hidden="1">'Case 2'!$M$25</definedName>
    <definedName name="solver_rhs33" localSheetId="8" hidden="1">'Case 3'!$R$20</definedName>
    <definedName name="solver_rhs33" localSheetId="10" hidden="1">'Case 4'!$M$8</definedName>
    <definedName name="solver_rhs33" localSheetId="12" hidden="1">'Case 5'!$M$24</definedName>
    <definedName name="solver_rhs33" localSheetId="14" hidden="1">'Case 6'!$B$18</definedName>
    <definedName name="solver_rhs33" localSheetId="16" hidden="1">'Case 7'!$R$25</definedName>
    <definedName name="solver_rhs34" localSheetId="4" hidden="1">'Case 1'!$R$21</definedName>
    <definedName name="solver_rhs34" localSheetId="6" hidden="1">'Case 2'!$M$22</definedName>
    <definedName name="solver_rhs34" localSheetId="8" hidden="1">'Case 3'!$R$21</definedName>
    <definedName name="solver_rhs34" localSheetId="10" hidden="1">'Case 4'!$M$9</definedName>
    <definedName name="solver_rhs34" localSheetId="12" hidden="1">'Case 5'!$M$9</definedName>
    <definedName name="solver_rhs34" localSheetId="14" hidden="1">'Case 6'!$M$8</definedName>
    <definedName name="solver_rhs34" localSheetId="16" hidden="1">'Case 7'!$R$21</definedName>
    <definedName name="solver_rhs35" localSheetId="4" hidden="1">'Case 1'!$R$22</definedName>
    <definedName name="solver_rhs35" localSheetId="6" hidden="1">'Case 2'!$M$9</definedName>
    <definedName name="solver_rhs35" localSheetId="8" hidden="1">'Case 3'!$R$22</definedName>
    <definedName name="solver_rhs35" localSheetId="10" hidden="1">'Case 4'!$M$24</definedName>
    <definedName name="solver_rhs35" localSheetId="12" hidden="1">'Case 5'!$M$8</definedName>
    <definedName name="solver_rhs35" localSheetId="14" hidden="1">'Case 6'!$M$7</definedName>
    <definedName name="solver_rhs35" localSheetId="16" hidden="1">'Case 7'!$R$20</definedName>
    <definedName name="solver_rhs36" localSheetId="4" hidden="1">'Case 1'!$R$12</definedName>
    <definedName name="solver_rhs36" localSheetId="6" hidden="1">'Case 2'!$M$8</definedName>
    <definedName name="solver_rhs36" localSheetId="8" hidden="1">'Case 3'!$R$12</definedName>
    <definedName name="solver_rhs36" localSheetId="10" hidden="1">'Case 4'!$M$23</definedName>
    <definedName name="solver_rhs36" localSheetId="12" hidden="1">'Case 5'!$R$10</definedName>
    <definedName name="solver_rhs36" localSheetId="14" hidden="1">'Case 6'!$M$9</definedName>
    <definedName name="solver_rhs36" localSheetId="16" hidden="1">'Case 7'!$R$12</definedName>
    <definedName name="solver_rhs37" localSheetId="4" hidden="1">'Case 1'!$R$19</definedName>
    <definedName name="solver_rhs37" localSheetId="6" hidden="1">'Case 2'!$B$18</definedName>
    <definedName name="solver_rhs37" localSheetId="8" hidden="1">'Case 3'!$R$19</definedName>
    <definedName name="solver_rhs37" localSheetId="10" hidden="1">'Case 4'!$M$22</definedName>
    <definedName name="solver_rhs37" localSheetId="12" hidden="1">'Case 5'!$M$7</definedName>
    <definedName name="solver_rhs37" localSheetId="14" hidden="1">'Case 6'!$M$25</definedName>
    <definedName name="solver_rhs37" localSheetId="16" hidden="1">'Case 7'!$R$19</definedName>
    <definedName name="solver_rhs38" localSheetId="4" hidden="1">'Case 1'!$R$18</definedName>
    <definedName name="solver_rhs38" localSheetId="6" hidden="1">'Case 2'!$R$10</definedName>
    <definedName name="solver_rhs38" localSheetId="8" hidden="1">'Case 3'!$R$18</definedName>
    <definedName name="solver_rhs38" localSheetId="10" hidden="1">'Case 4'!$M$25</definedName>
    <definedName name="solver_rhs38" localSheetId="12" hidden="1">'Case 5'!$R$11</definedName>
    <definedName name="solver_rhs38" localSheetId="14" hidden="1">'Case 6'!$R$11</definedName>
    <definedName name="solver_rhs38" localSheetId="16" hidden="1">'Case 7'!$R$18</definedName>
    <definedName name="solver_rhs39" localSheetId="4" hidden="1">'Case 1'!$M$20</definedName>
    <definedName name="solver_rhs39" localSheetId="6" hidden="1">'Case 2'!$R$11</definedName>
    <definedName name="solver_rhs39" localSheetId="8" hidden="1">'Case 3'!$M$20</definedName>
    <definedName name="solver_rhs39" localSheetId="10" hidden="1">'Case 4'!$M$7</definedName>
    <definedName name="solver_rhs39" localSheetId="12" hidden="1">'Case 5'!$M$25</definedName>
    <definedName name="solver_rhs39" localSheetId="14" hidden="1">'Case 6'!$R$10</definedName>
    <definedName name="solver_rhs39" localSheetId="16" hidden="1">'Case 7'!$M$20</definedName>
    <definedName name="solver_rhs4" localSheetId="4" hidden="1">'Case 1'!$M$10</definedName>
    <definedName name="solver_rhs4" localSheetId="6" hidden="1">'Case 2'!$C$10</definedName>
    <definedName name="solver_rhs4" localSheetId="8" hidden="1">'Case 3'!$M$10</definedName>
    <definedName name="solver_rhs4" localSheetId="10" hidden="1">'Case 4'!$C$10</definedName>
    <definedName name="solver_rhs4" localSheetId="12" hidden="1">'Case 5'!$C$10</definedName>
    <definedName name="solver_rhs4" localSheetId="14" hidden="1">'Case 6'!$C$10</definedName>
    <definedName name="solver_rhs4" localSheetId="16" hidden="1">'Case 7'!$M$10</definedName>
    <definedName name="solver_rhs40" localSheetId="4" hidden="1">'Case 1'!$R$11</definedName>
    <definedName name="solver_rhs40" localSheetId="6" hidden="1">'Case 2'!$M$20</definedName>
    <definedName name="solver_rhs40" localSheetId="8" hidden="1">'Case 3'!$R$11</definedName>
    <definedName name="solver_rhs40" localSheetId="10" hidden="1">'Case 4'!$M$20</definedName>
    <definedName name="solver_rhs40" localSheetId="12" hidden="1">'Case 5'!$M$20</definedName>
    <definedName name="solver_rhs40" localSheetId="14" hidden="1">'Case 6'!$M$20</definedName>
    <definedName name="solver_rhs40" localSheetId="16" hidden="1">'Case 7'!$R$10</definedName>
    <definedName name="solver_rhs41" localSheetId="4" hidden="1">'Case 1'!$R$10</definedName>
    <definedName name="solver_rhs41" localSheetId="6" hidden="1">'Case 2'!$R$18</definedName>
    <definedName name="solver_rhs41" localSheetId="8" hidden="1">'Case 3'!$R$10</definedName>
    <definedName name="solver_rhs41" localSheetId="10" hidden="1">'Case 4'!$R$19</definedName>
    <definedName name="solver_rhs41" localSheetId="12" hidden="1">'Case 5'!$R$19</definedName>
    <definedName name="solver_rhs41" localSheetId="14" hidden="1">'Case 6'!$R$18</definedName>
    <definedName name="solver_rhs41" localSheetId="16" hidden="1">'Case 7'!$R$11</definedName>
    <definedName name="solver_rhs42" localSheetId="4" hidden="1">'Case 1'!$B$18</definedName>
    <definedName name="solver_rhs42" localSheetId="6" hidden="1">'Case 2'!$R$19</definedName>
    <definedName name="solver_rhs42" localSheetId="8" hidden="1">'Case 3'!$B$18</definedName>
    <definedName name="solver_rhs42" localSheetId="10" hidden="1">'Case 4'!$R$18</definedName>
    <definedName name="solver_rhs42" localSheetId="12" hidden="1">'Case 5'!$R$18</definedName>
    <definedName name="solver_rhs42" localSheetId="14" hidden="1">'Case 6'!$R$19</definedName>
    <definedName name="solver_rhs42" localSheetId="16" hidden="1">'Case 7'!$M$25</definedName>
    <definedName name="solver_rhs43" localSheetId="4" hidden="1">'Case 1'!$M$8</definedName>
    <definedName name="solver_rhs43" localSheetId="6" hidden="1">'Case 2'!$R$12</definedName>
    <definedName name="solver_rhs43" localSheetId="8" hidden="1">'Case 3'!$M$8</definedName>
    <definedName name="solver_rhs43" localSheetId="10" hidden="1">'Case 4'!$R$12</definedName>
    <definedName name="solver_rhs43" localSheetId="12" hidden="1">'Case 5'!$R$12</definedName>
    <definedName name="solver_rhs43" localSheetId="14" hidden="1">'Case 6'!$R$12</definedName>
    <definedName name="solver_rhs43" localSheetId="16" hidden="1">'Case 7'!$M$9</definedName>
    <definedName name="solver_rhs44" localSheetId="4" hidden="1">'Case 1'!$M$9</definedName>
    <definedName name="solver_rhs44" localSheetId="6" hidden="1">'Case 2'!$R$22</definedName>
    <definedName name="solver_rhs44" localSheetId="8" hidden="1">'Case 3'!$M$9</definedName>
    <definedName name="solver_rhs44" localSheetId="10" hidden="1">'Case 4'!$R$20</definedName>
    <definedName name="solver_rhs44" localSheetId="12" hidden="1">'Case 5'!$R$20</definedName>
    <definedName name="solver_rhs44" localSheetId="14" hidden="1">'Case 6'!$R$20</definedName>
    <definedName name="solver_rhs44" localSheetId="16" hidden="1">'Case 7'!$M$7</definedName>
    <definedName name="solver_rhs45" localSheetId="4" hidden="1">'Case 1'!$M$22</definedName>
    <definedName name="solver_rhs45" localSheetId="6" hidden="1">'Case 2'!$R$21</definedName>
    <definedName name="solver_rhs45" localSheetId="8" hidden="1">'Case 3'!$M$22</definedName>
    <definedName name="solver_rhs45" localSheetId="10" hidden="1">'Case 4'!$R$5</definedName>
    <definedName name="solver_rhs45" localSheetId="12" hidden="1">'Case 5'!$R$21</definedName>
    <definedName name="solver_rhs45" localSheetId="14" hidden="1">'Case 6'!$R$21</definedName>
    <definedName name="solver_rhs45" localSheetId="16" hidden="1">'Case 7'!$M$8</definedName>
    <definedName name="solver_rhs46" localSheetId="4" hidden="1">'Case 1'!$M$25</definedName>
    <definedName name="solver_rhs46" localSheetId="6" hidden="1">'Case 2'!$R$20</definedName>
    <definedName name="solver_rhs46" localSheetId="8" hidden="1">'Case 3'!$M$25</definedName>
    <definedName name="solver_rhs46" localSheetId="10" hidden="1">'Case 4'!$R$24</definedName>
    <definedName name="solver_rhs46" localSheetId="12" hidden="1">'Case 5'!$R$22</definedName>
    <definedName name="solver_rhs46" localSheetId="14" hidden="1">'Case 6'!$R$25</definedName>
    <definedName name="solver_rhs46" localSheetId="16" hidden="1">'Case 7'!$B$18</definedName>
    <definedName name="solver_rhs47" localSheetId="4" hidden="1">'Case 1'!$M$24</definedName>
    <definedName name="solver_rhs47" localSheetId="6" hidden="1">'Case 2'!$R$3</definedName>
    <definedName name="solver_rhs47" localSheetId="8" hidden="1">'Case 3'!$M$24</definedName>
    <definedName name="solver_rhs47" localSheetId="10" hidden="1">'Case 4'!$R$25</definedName>
    <definedName name="solver_rhs47" localSheetId="12" hidden="1">'Case 5'!$R$3</definedName>
    <definedName name="solver_rhs47" localSheetId="14" hidden="1">'Case 6'!$R$22</definedName>
    <definedName name="solver_rhs47" localSheetId="16" hidden="1">'Case 7'!$M$24</definedName>
    <definedName name="solver_rhs48" localSheetId="4" hidden="1">'Case 1'!$M$23</definedName>
    <definedName name="solver_rhs48" localSheetId="6" hidden="1">'Case 2'!$B$19</definedName>
    <definedName name="solver_rhs48" localSheetId="8" hidden="1">'Case 3'!$M$23</definedName>
    <definedName name="solver_rhs48" localSheetId="10" hidden="1">'Case 4'!$R$3</definedName>
    <definedName name="solver_rhs48" localSheetId="12" hidden="1">'Case 5'!$R$25</definedName>
    <definedName name="solver_rhs48" localSheetId="14" hidden="1">'Case 6'!$B$19</definedName>
    <definedName name="solver_rhs48" localSheetId="16" hidden="1">'Case 7'!$M$23</definedName>
    <definedName name="solver_rhs49" localSheetId="4" hidden="1">'Case 1'!$M$7</definedName>
    <definedName name="solver_rhs49" localSheetId="6" hidden="1">'Case 2'!$R$25</definedName>
    <definedName name="solver_rhs49" localSheetId="8" hidden="1">'Case 3'!$M$7</definedName>
    <definedName name="solver_rhs49" localSheetId="10" hidden="1">'Case 4'!$R$23</definedName>
    <definedName name="solver_rhs49" localSheetId="12" hidden="1">'Case 5'!$R$23</definedName>
    <definedName name="solver_rhs49" localSheetId="14" hidden="1">'Case 6'!$R$4</definedName>
    <definedName name="solver_rhs49" localSheetId="16" hidden="1">'Case 7'!$M$22</definedName>
    <definedName name="solver_rhs5" localSheetId="4" hidden="1">'Case 1'!$H$19</definedName>
    <definedName name="solver_rhs5" localSheetId="6" hidden="1">'Case 2'!$C$8</definedName>
    <definedName name="solver_rhs5" localSheetId="8" hidden="1">'Case 3'!$H$19</definedName>
    <definedName name="solver_rhs5" localSheetId="10" hidden="1">'Case 4'!$C$6</definedName>
    <definedName name="solver_rhs5" localSheetId="12" hidden="1">'Case 5'!$C$4</definedName>
    <definedName name="solver_rhs5" localSheetId="14" hidden="1">'Case 6'!$C$4</definedName>
    <definedName name="solver_rhs5" localSheetId="16" hidden="1">'Case 7'!$H$19</definedName>
    <definedName name="solver_rhs50" localSheetId="4" hidden="1">'Case 1'!$M$21</definedName>
    <definedName name="solver_rhs50" localSheetId="6" hidden="1">'Case 2'!$R$23</definedName>
    <definedName name="solver_rhs50" localSheetId="8" hidden="1">'Case 3'!$M$21</definedName>
    <definedName name="solver_rhs50" localSheetId="10" hidden="1">'Case 4'!$R$4</definedName>
    <definedName name="solver_rhs50" localSheetId="12" hidden="1">'Case 5'!$R$4</definedName>
    <definedName name="solver_rhs50" localSheetId="14" hidden="1">'Case 6'!$R$24</definedName>
    <definedName name="solver_rhs50" localSheetId="16" hidden="1">'Case 7'!$M$21</definedName>
    <definedName name="solver_rhs51" localSheetId="4" hidden="1">'Case 1'!$M$19</definedName>
    <definedName name="solver_rhs51" localSheetId="6" hidden="1">'Case 2'!$R$4</definedName>
    <definedName name="solver_rhs51" localSheetId="8" hidden="1">'Case 3'!$M$19</definedName>
    <definedName name="solver_rhs51" localSheetId="10" hidden="1">'Case 4'!$B$19</definedName>
    <definedName name="solver_rhs51" localSheetId="12" hidden="1">'Case 5'!$B$19</definedName>
    <definedName name="solver_rhs51" localSheetId="14" hidden="1">'Case 6'!$R$5</definedName>
    <definedName name="solver_rhs51" localSheetId="16" hidden="1">'Case 7'!$M$19</definedName>
    <definedName name="solver_rhs52" localSheetId="4" hidden="1">'Case 1'!$M$18</definedName>
    <definedName name="solver_rhs52" localSheetId="6" hidden="1">'Case 2'!$R$24</definedName>
    <definedName name="solver_rhs52" localSheetId="8" hidden="1">'Case 3'!$M$18</definedName>
    <definedName name="solver_rhs52" localSheetId="10" hidden="1">'Case 4'!$R$21</definedName>
    <definedName name="solver_rhs52" localSheetId="12" hidden="1">'Case 5'!$R$5</definedName>
    <definedName name="solver_rhs52" localSheetId="14" hidden="1">'Case 6'!$R$3</definedName>
    <definedName name="solver_rhs52" localSheetId="16" hidden="1">'Case 7'!$M$18</definedName>
    <definedName name="solver_rhs53" localSheetId="4" hidden="1">'Case 1'!$H$9</definedName>
    <definedName name="solver_rhs53" localSheetId="6" hidden="1">'Case 2'!$R$5</definedName>
    <definedName name="solver_rhs53" localSheetId="8" hidden="1">'Case 3'!$H$9</definedName>
    <definedName name="solver_rhs53" localSheetId="10" hidden="1">'Case 4'!$R$22</definedName>
    <definedName name="solver_rhs53" localSheetId="12" hidden="1">'Case 5'!$R$24</definedName>
    <definedName name="solver_rhs53" localSheetId="14" hidden="1">'Case 6'!$R$23</definedName>
    <definedName name="solver_rhs53" localSheetId="16" hidden="1">'Case 7'!$H$9</definedName>
    <definedName name="solver_rhs54" localSheetId="4" hidden="1">'Case 1'!$B$16</definedName>
    <definedName name="solver_rhs54" localSheetId="6" hidden="1">'Case 2'!$M$6</definedName>
    <definedName name="solver_rhs54" localSheetId="8" hidden="1">'Case 3'!$B$16</definedName>
    <definedName name="solver_rhs54" localSheetId="10" hidden="1">'Case 4'!$M$6</definedName>
    <definedName name="solver_rhs54" localSheetId="12" hidden="1">'Case 5'!$M$6</definedName>
    <definedName name="solver_rhs54" localSheetId="14" hidden="1">'Case 6'!$M$6</definedName>
    <definedName name="solver_rhs54" localSheetId="16" hidden="1">'Case 7'!$B$16</definedName>
    <definedName name="solver_rhs55" localSheetId="4" hidden="1">'Case 1'!$C$4</definedName>
    <definedName name="solver_rhs55" localSheetId="6" hidden="1">'Case 2'!$R$8</definedName>
    <definedName name="solver_rhs55" localSheetId="8" hidden="1">'Case 3'!$C$4</definedName>
    <definedName name="solver_rhs55" localSheetId="10" hidden="1">'Case 4'!$R$7</definedName>
    <definedName name="solver_rhs55" localSheetId="12" hidden="1">'Case 5'!$R$7</definedName>
    <definedName name="solver_rhs55" localSheetId="14" hidden="1">'Case 6'!$R$8</definedName>
    <definedName name="solver_rhs55" localSheetId="16" hidden="1">'Case 7'!$H$12</definedName>
    <definedName name="solver_rhs56" localSheetId="4" hidden="1">'Case 1'!$H$24</definedName>
    <definedName name="solver_rhs56" localSheetId="6" hidden="1">'Case 2'!$C$10</definedName>
    <definedName name="solver_rhs56" localSheetId="8" hidden="1">'Case 3'!$H$24</definedName>
    <definedName name="solver_rhs56" localSheetId="10" hidden="1">'Case 4'!$R$9</definedName>
    <definedName name="solver_rhs56" localSheetId="12" hidden="1">'Case 5'!$R$9</definedName>
    <definedName name="solver_rhs56" localSheetId="14" hidden="1">'Case 6'!$C$10</definedName>
    <definedName name="solver_rhs56" localSheetId="16" hidden="1">'Case 7'!$H$3</definedName>
    <definedName name="solver_rhs57" localSheetId="4" hidden="1">'Case 1'!$H$25</definedName>
    <definedName name="solver_rhs57" localSheetId="6" hidden="1">'Case 2'!$R$9</definedName>
    <definedName name="solver_rhs57" localSheetId="8" hidden="1">'Case 3'!$H$25</definedName>
    <definedName name="solver_rhs57" localSheetId="10" hidden="1">'Case 4'!$C$10</definedName>
    <definedName name="solver_rhs57" localSheetId="12" hidden="1">'Case 5'!$C$10</definedName>
    <definedName name="solver_rhs57" localSheetId="14" hidden="1">'Case 6'!$R$9</definedName>
    <definedName name="solver_rhs57" localSheetId="16" hidden="1">'Case 7'!$H$7</definedName>
    <definedName name="solver_rhs58" localSheetId="4" hidden="1">'Case 1'!$H$21</definedName>
    <definedName name="solver_rhs58" localSheetId="6" hidden="1">'Case 2'!$R$7</definedName>
    <definedName name="solver_rhs58" localSheetId="8" hidden="1">'Case 3'!$H$21</definedName>
    <definedName name="solver_rhs58" localSheetId="10" hidden="1">'Case 4'!$R$8</definedName>
    <definedName name="solver_rhs58" localSheetId="12" hidden="1">'Case 5'!$R$8</definedName>
    <definedName name="solver_rhs58" localSheetId="14" hidden="1">'Case 6'!$R$7</definedName>
    <definedName name="solver_rhs58" localSheetId="16" hidden="1">'Case 7'!$H$5</definedName>
    <definedName name="solver_rhs59" localSheetId="4" hidden="1">'Case 1'!$H$5</definedName>
    <definedName name="solver_rhs59" localSheetId="6" hidden="1">'Case 2'!$R$6</definedName>
    <definedName name="solver_rhs59" localSheetId="8" hidden="1">'Case 3'!$H$5</definedName>
    <definedName name="solver_rhs59" localSheetId="10" hidden="1">'Case 4'!$R$6</definedName>
    <definedName name="solver_rhs59" localSheetId="12" hidden="1">'Case 5'!$R$6</definedName>
    <definedName name="solver_rhs59" localSheetId="14" hidden="1">'Case 6'!$R$6</definedName>
    <definedName name="solver_rhs59" localSheetId="16" hidden="1">'Case 7'!$H$18</definedName>
    <definedName name="solver_rhs6" localSheetId="4" hidden="1">'Case 1'!$M$11</definedName>
    <definedName name="solver_rhs6" localSheetId="6" hidden="1">'Case 2'!$C$9</definedName>
    <definedName name="solver_rhs6" localSheetId="8" hidden="1">'Case 3'!$M$11</definedName>
    <definedName name="solver_rhs6" localSheetId="10" hidden="1">'Case 4'!$C$7</definedName>
    <definedName name="solver_rhs6" localSheetId="12" hidden="1">'Case 5'!$C$5</definedName>
    <definedName name="solver_rhs6" localSheetId="14" hidden="1">'Case 6'!$C$5</definedName>
    <definedName name="solver_rhs6" localSheetId="16" hidden="1">'Case 7'!$M$11</definedName>
    <definedName name="solver_rhs60" localSheetId="4" hidden="1">'Case 1'!$H$7</definedName>
    <definedName name="solver_rhs60" localSheetId="6" hidden="1">'Case 2'!$C$7</definedName>
    <definedName name="solver_rhs60" localSheetId="8" hidden="1">'Case 3'!$H$7</definedName>
    <definedName name="solver_rhs60" localSheetId="10" hidden="1">'Case 4'!$C$7</definedName>
    <definedName name="solver_rhs60" localSheetId="12" hidden="1">'Case 5'!$C$7</definedName>
    <definedName name="solver_rhs60" localSheetId="14" hidden="1">'Case 6'!$C$7</definedName>
    <definedName name="solver_rhs60" localSheetId="16" hidden="1">'Case 7'!$H$25</definedName>
    <definedName name="solver_rhs61" localSheetId="4" hidden="1">'Case 1'!$H$4</definedName>
    <definedName name="solver_rhs61" localSheetId="6" hidden="1">'Case 2'!$C$3</definedName>
    <definedName name="solver_rhs61" localSheetId="8" hidden="1">'Case 3'!$H$4</definedName>
    <definedName name="solver_rhs61" localSheetId="10" hidden="1">'Case 4'!$C$3</definedName>
    <definedName name="solver_rhs61" localSheetId="12" hidden="1">'Case 5'!$C$3</definedName>
    <definedName name="solver_rhs61" localSheetId="14" hidden="1">'Case 6'!$C$3</definedName>
    <definedName name="solver_rhs61" localSheetId="16" hidden="1">'Case 7'!$H$24</definedName>
    <definedName name="solver_rhs62" localSheetId="4" hidden="1">'Case 1'!$B$17</definedName>
    <definedName name="solver_rhs62" localSheetId="6" hidden="1">'Case 2'!$C$12</definedName>
    <definedName name="solver_rhs62" localSheetId="8" hidden="1">'Case 3'!$B$17</definedName>
    <definedName name="solver_rhs62" localSheetId="10" hidden="1">'Case 4'!$C$12</definedName>
    <definedName name="solver_rhs62" localSheetId="12" hidden="1">'Case 5'!$C$12</definedName>
    <definedName name="solver_rhs62" localSheetId="14" hidden="1">'Case 6'!$C$12</definedName>
    <definedName name="solver_rhs62" localSheetId="16" hidden="1">'Case 7'!$H$4</definedName>
    <definedName name="solver_rhs63" localSheetId="4" hidden="1">'Case 1'!$H$3</definedName>
    <definedName name="solver_rhs63" localSheetId="6" hidden="1">'Case 2'!$C$11</definedName>
    <definedName name="solver_rhs63" localSheetId="8" hidden="1">'Case 3'!$H$3</definedName>
    <definedName name="solver_rhs63" localSheetId="10" hidden="1">'Case 4'!$C$11</definedName>
    <definedName name="solver_rhs63" localSheetId="12" hidden="1">'Case 5'!$C$11</definedName>
    <definedName name="solver_rhs63" localSheetId="14" hidden="1">'Case 6'!$C$11</definedName>
    <definedName name="solver_rhs63" localSheetId="16" hidden="1">'Case 7'!$H$21</definedName>
    <definedName name="solver_rhs64" localSheetId="4" hidden="1">'Case 1'!$H$12</definedName>
    <definedName name="solver_rhs64" localSheetId="6" hidden="1">'Case 2'!$C$4</definedName>
    <definedName name="solver_rhs64" localSheetId="8" hidden="1">'Case 3'!$H$12</definedName>
    <definedName name="solver_rhs64" localSheetId="10" hidden="1">'Case 4'!$C$4</definedName>
    <definedName name="solver_rhs64" localSheetId="12" hidden="1">'Case 5'!$C$4</definedName>
    <definedName name="solver_rhs64" localSheetId="14" hidden="1">'Case 6'!$C$4</definedName>
    <definedName name="solver_rhs64" localSheetId="16" hidden="1">'Case 7'!$H$20</definedName>
    <definedName name="solver_rhs65" localSheetId="4" hidden="1">'Case 1'!$H$23</definedName>
    <definedName name="solver_rhs65" localSheetId="6" hidden="1">'Case 2'!$M$4</definedName>
    <definedName name="solver_rhs65" localSheetId="8" hidden="1">'Case 3'!$H$23</definedName>
    <definedName name="solver_rhs65" localSheetId="10" hidden="1">'Case 4'!$M$4</definedName>
    <definedName name="solver_rhs65" localSheetId="12" hidden="1">'Case 5'!$M$4</definedName>
    <definedName name="solver_rhs65" localSheetId="14" hidden="1">'Case 6'!$M$4</definedName>
    <definedName name="solver_rhs65" localSheetId="16" hidden="1">'Case 7'!$B$17</definedName>
    <definedName name="solver_rhs66" localSheetId="4" hidden="1">'Case 1'!$H$20</definedName>
    <definedName name="solver_rhs66" localSheetId="6" hidden="1">'Case 2'!$C$9</definedName>
    <definedName name="solver_rhs66" localSheetId="8" hidden="1">'Case 3'!$H$20</definedName>
    <definedName name="solver_rhs66" localSheetId="10" hidden="1">'Case 4'!$C$9</definedName>
    <definedName name="solver_rhs66" localSheetId="12" hidden="1">'Case 5'!$C$9</definedName>
    <definedName name="solver_rhs66" localSheetId="14" hidden="1">'Case 6'!$C$9</definedName>
    <definedName name="solver_rhs66" localSheetId="16" hidden="1">'Case 7'!$C$8</definedName>
    <definedName name="solver_rhs67" localSheetId="4" hidden="1">'Case 1'!$C$7</definedName>
    <definedName name="solver_rhs67" localSheetId="6" hidden="1">'Case 2'!$C$6</definedName>
    <definedName name="solver_rhs67" localSheetId="8" hidden="1">'Case 3'!$C$7</definedName>
    <definedName name="solver_rhs67" localSheetId="10" hidden="1">'Case 4'!$C$6</definedName>
    <definedName name="solver_rhs67" localSheetId="12" hidden="1">'Case 5'!$C$6</definedName>
    <definedName name="solver_rhs67" localSheetId="14" hidden="1">'Case 6'!$C$6</definedName>
    <definedName name="solver_rhs67" localSheetId="16" hidden="1">'Case 7'!$H$10</definedName>
    <definedName name="solver_rhs68" localSheetId="4" hidden="1">'Case 1'!$C$5</definedName>
    <definedName name="solver_rhs68" localSheetId="6" hidden="1">'Case 2'!$C$5</definedName>
    <definedName name="solver_rhs68" localSheetId="8" hidden="1">'Case 3'!$C$5</definedName>
    <definedName name="solver_rhs68" localSheetId="10" hidden="1">'Case 4'!$C$5</definedName>
    <definedName name="solver_rhs68" localSheetId="12" hidden="1">'Case 5'!$C$5</definedName>
    <definedName name="solver_rhs68" localSheetId="14" hidden="1">'Case 6'!$C$5</definedName>
    <definedName name="solver_rhs68" localSheetId="16" hidden="1">'Case 7'!$H$23</definedName>
    <definedName name="solver_rhs69" localSheetId="4" hidden="1">'Case 1'!$H$18</definedName>
    <definedName name="solver_rhs69" localSheetId="6" hidden="1">'Case 2'!$C$8</definedName>
    <definedName name="solver_rhs69" localSheetId="8" hidden="1">'Case 3'!$H$18</definedName>
    <definedName name="solver_rhs69" localSheetId="10" hidden="1">'Case 4'!$C$8</definedName>
    <definedName name="solver_rhs69" localSheetId="12" hidden="1">'Case 5'!$C$8</definedName>
    <definedName name="solver_rhs69" localSheetId="14" hidden="1">'Case 6'!$C$8</definedName>
    <definedName name="solver_rhs69" localSheetId="16" hidden="1">'Case 7'!$H$11</definedName>
    <definedName name="solver_rhs7" localSheetId="4" hidden="1">'Case 1'!$M$12</definedName>
    <definedName name="solver_rhs7" localSheetId="6" hidden="1">'Case 2'!$C$6</definedName>
    <definedName name="solver_rhs7" localSheetId="8" hidden="1">'Case 3'!$M$12</definedName>
    <definedName name="solver_rhs7" localSheetId="10" hidden="1">'Case 4'!$H$12</definedName>
    <definedName name="solver_rhs7" localSheetId="12" hidden="1">'Case 5'!$H$10</definedName>
    <definedName name="solver_rhs7" localSheetId="14" hidden="1">'Case 6'!$C$7</definedName>
    <definedName name="solver_rhs7" localSheetId="16" hidden="1">'Case 7'!$M$12</definedName>
    <definedName name="solver_rhs70" localSheetId="4" hidden="1">'Case 1'!$H$11</definedName>
    <definedName name="solver_rhs70" localSheetId="6" hidden="1">'Case 2'!$M$3</definedName>
    <definedName name="solver_rhs70" localSheetId="8" hidden="1">'Case 3'!$H$11</definedName>
    <definedName name="solver_rhs70" localSheetId="10" hidden="1">'Case 4'!$M$3</definedName>
    <definedName name="solver_rhs70" localSheetId="12" hidden="1">'Case 5'!$M$3</definedName>
    <definedName name="solver_rhs70" localSheetId="14" hidden="1">'Case 6'!$M$3</definedName>
    <definedName name="solver_rhs70" localSheetId="16" hidden="1">'Case 7'!$C$6</definedName>
    <definedName name="solver_rhs71" localSheetId="4" hidden="1">'Case 1'!$H$10</definedName>
    <definedName name="solver_rhs71" localSheetId="6" hidden="1">'Case 2'!$M$5</definedName>
    <definedName name="solver_rhs71" localSheetId="8" hidden="1">'Case 3'!$H$10</definedName>
    <definedName name="solver_rhs71" localSheetId="10" hidden="1">'Case 4'!$M$5</definedName>
    <definedName name="solver_rhs71" localSheetId="12" hidden="1">'Case 5'!$M$5</definedName>
    <definedName name="solver_rhs71" localSheetId="14" hidden="1">'Case 6'!$M$5</definedName>
    <definedName name="solver_rhs71" localSheetId="16" hidden="1">'Case 7'!$C$9</definedName>
    <definedName name="solver_rhs72" localSheetId="4" hidden="1">'Case 1'!$C$6</definedName>
    <definedName name="solver_rhs72" localSheetId="6" hidden="1">'Case 2'!$M$12</definedName>
    <definedName name="solver_rhs72" localSheetId="8" hidden="1">'Case 3'!$C$6</definedName>
    <definedName name="solver_rhs72" localSheetId="10" hidden="1">'Case 4'!$M$12</definedName>
    <definedName name="solver_rhs72" localSheetId="12" hidden="1">'Case 5'!$M$12</definedName>
    <definedName name="solver_rhs72" localSheetId="14" hidden="1">'Case 6'!$M$12</definedName>
    <definedName name="solver_rhs72" localSheetId="16" hidden="1">'Case 7'!$C$7</definedName>
    <definedName name="solver_rhs73" localSheetId="4" hidden="1">'Case 1'!$C$9</definedName>
    <definedName name="solver_rhs73" localSheetId="6" hidden="1">'Case 2'!$M$11</definedName>
    <definedName name="solver_rhs73" localSheetId="8" hidden="1">'Case 3'!$C$9</definedName>
    <definedName name="solver_rhs73" localSheetId="10" hidden="1">'Case 4'!$M$11</definedName>
    <definedName name="solver_rhs73" localSheetId="12" hidden="1">'Case 5'!$M$11</definedName>
    <definedName name="solver_rhs73" localSheetId="14" hidden="1">'Case 6'!$M$11</definedName>
    <definedName name="solver_rhs73" localSheetId="16" hidden="1">'Case 7'!$C$5</definedName>
    <definedName name="solver_rhs74" localSheetId="4" hidden="1">'Case 1'!$C$8</definedName>
    <definedName name="solver_rhs74" localSheetId="6" hidden="1">'Case 2'!$H$19</definedName>
    <definedName name="solver_rhs74" localSheetId="8" hidden="1">'Case 3'!$C$8</definedName>
    <definedName name="solver_rhs74" localSheetId="10" hidden="1">'Case 4'!$H$19</definedName>
    <definedName name="solver_rhs74" localSheetId="12" hidden="1">'Case 5'!$H$19</definedName>
    <definedName name="solver_rhs74" localSheetId="14" hidden="1">'Case 6'!$H$19</definedName>
    <definedName name="solver_rhs74" localSheetId="16" hidden="1">'Case 7'!$C$4</definedName>
    <definedName name="solver_rhs75" localSheetId="4" hidden="1">'Case 1'!$C$10</definedName>
    <definedName name="solver_rhs75" localSheetId="6" hidden="1">'Case 2'!$H$6</definedName>
    <definedName name="solver_rhs75" localSheetId="8" hidden="1">'Case 3'!$C$10</definedName>
    <definedName name="solver_rhs75" localSheetId="10" hidden="1">'Case 4'!$H$6</definedName>
    <definedName name="solver_rhs75" localSheetId="12" hidden="1">'Case 5'!$H$6</definedName>
    <definedName name="solver_rhs75" localSheetId="14" hidden="1">'Case 6'!$H$6</definedName>
    <definedName name="solver_rhs75" localSheetId="16" hidden="1">'Case 7'!$C$10</definedName>
    <definedName name="solver_rhs76" localSheetId="4" hidden="1">'Case 1'!$C$12</definedName>
    <definedName name="solver_rhs76" localSheetId="6" hidden="1">'Case 2'!$H$22</definedName>
    <definedName name="solver_rhs76" localSheetId="8" hidden="1">'Case 3'!$C$12</definedName>
    <definedName name="solver_rhs76" localSheetId="10" hidden="1">'Case 4'!$H$22</definedName>
    <definedName name="solver_rhs76" localSheetId="12" hidden="1">'Case 5'!$H$22</definedName>
    <definedName name="solver_rhs76" localSheetId="14" hidden="1">'Case 6'!$H$22</definedName>
    <definedName name="solver_rhs76" localSheetId="16" hidden="1">'Case 7'!$C$12</definedName>
    <definedName name="solver_rhs77" localSheetId="4" hidden="1">'Case 1'!$C$11</definedName>
    <definedName name="solver_rhs77" localSheetId="6" hidden="1">'Case 2'!$H$8</definedName>
    <definedName name="solver_rhs77" localSheetId="8" hidden="1">'Case 3'!$C$11</definedName>
    <definedName name="solver_rhs77" localSheetId="10" hidden="1">'Case 4'!$H$8</definedName>
    <definedName name="solver_rhs77" localSheetId="12" hidden="1">'Case 5'!$H$8</definedName>
    <definedName name="solver_rhs77" localSheetId="14" hidden="1">'Case 6'!$H$8</definedName>
    <definedName name="solver_rhs77" localSheetId="16" hidden="1">'Case 7'!$C$11</definedName>
    <definedName name="solver_rhs78" localSheetId="4" hidden="1">'Case 1'!$C$3</definedName>
    <definedName name="solver_rhs78" localSheetId="6" hidden="1">'Case 2'!$M$10</definedName>
    <definedName name="solver_rhs78" localSheetId="8" hidden="1">'Case 3'!$C$3</definedName>
    <definedName name="solver_rhs78" localSheetId="10" hidden="1">'Case 4'!$M$10</definedName>
    <definedName name="solver_rhs78" localSheetId="12" hidden="1">'Case 5'!$M$10</definedName>
    <definedName name="solver_rhs78" localSheetId="14" hidden="1">'Case 6'!$M$10</definedName>
    <definedName name="solver_rhs78" localSheetId="16" hidden="1">'Case 7'!$C$3</definedName>
    <definedName name="solver_rhs8" localSheetId="4" hidden="1">'Case 1'!$M$5</definedName>
    <definedName name="solver_rhs8" localSheetId="6" hidden="1">'Case 2'!$H$10</definedName>
    <definedName name="solver_rhs8" localSheetId="8" hidden="1">'Case 3'!$M$5</definedName>
    <definedName name="solver_rhs8" localSheetId="10" hidden="1">'Case 4'!$H$23</definedName>
    <definedName name="solver_rhs8" localSheetId="12" hidden="1">'Case 5'!$C$9</definedName>
    <definedName name="solver_rhs8" localSheetId="14" hidden="1">'Case 6'!$C$9</definedName>
    <definedName name="solver_rhs8" localSheetId="16" hidden="1">'Case 7'!$M$5</definedName>
    <definedName name="solver_rhs9" localSheetId="4" hidden="1">'Case 1'!$M$3</definedName>
    <definedName name="solver_rhs9" localSheetId="6" hidden="1">'Case 2'!$H$11</definedName>
    <definedName name="solver_rhs9" localSheetId="8" hidden="1">'Case 3'!$M$3</definedName>
    <definedName name="solver_rhs9" localSheetId="10" hidden="1">'Case 4'!$H$20</definedName>
    <definedName name="solver_rhs9" localSheetId="12" hidden="1">'Case 5'!$H$11</definedName>
    <definedName name="solver_rhs9" localSheetId="14" hidden="1">'Case 6'!$C$6</definedName>
    <definedName name="solver_rhs9" localSheetId="16" hidden="1">'Case 7'!$M$3</definedName>
    <definedName name="solver_rlx" localSheetId="4" hidden="1">1</definedName>
    <definedName name="solver_rlx" localSheetId="6" hidden="1">1</definedName>
    <definedName name="solver_rlx" localSheetId="8" hidden="1">1</definedName>
    <definedName name="solver_rlx" localSheetId="10" hidden="1">1</definedName>
    <definedName name="solver_rlx" localSheetId="12" hidden="1">1</definedName>
    <definedName name="solver_rlx" localSheetId="14" hidden="1">1</definedName>
    <definedName name="solver_rlx" localSheetId="16" hidden="1">1</definedName>
    <definedName name="solver_rsd" localSheetId="4" hidden="1">0</definedName>
    <definedName name="solver_rsd" localSheetId="6" hidden="1">0</definedName>
    <definedName name="solver_rsd" localSheetId="8" hidden="1">0</definedName>
    <definedName name="solver_rsd" localSheetId="10" hidden="1">0</definedName>
    <definedName name="solver_rsd" localSheetId="12" hidden="1">0</definedName>
    <definedName name="solver_rsd" localSheetId="14" hidden="1">0</definedName>
    <definedName name="solver_rsd" localSheetId="16" hidden="1">0</definedName>
    <definedName name="solver_scl" localSheetId="4" hidden="1">2</definedName>
    <definedName name="solver_scl" localSheetId="6" hidden="1">2</definedName>
    <definedName name="solver_scl" localSheetId="8" hidden="1">2</definedName>
    <definedName name="solver_scl" localSheetId="10" hidden="1">2</definedName>
    <definedName name="solver_scl" localSheetId="12" hidden="1">2</definedName>
    <definedName name="solver_scl" localSheetId="14" hidden="1">2</definedName>
    <definedName name="solver_scl" localSheetId="16" hidden="1">2</definedName>
    <definedName name="solver_sho" localSheetId="4" hidden="1">2</definedName>
    <definedName name="solver_sho" localSheetId="6" hidden="1">2</definedName>
    <definedName name="solver_sho" localSheetId="8" hidden="1">2</definedName>
    <definedName name="solver_sho" localSheetId="10" hidden="1">2</definedName>
    <definedName name="solver_sho" localSheetId="12" hidden="1">2</definedName>
    <definedName name="solver_sho" localSheetId="14" hidden="1">2</definedName>
    <definedName name="solver_sho" localSheetId="16" hidden="1">2</definedName>
    <definedName name="solver_ssz" localSheetId="4" hidden="1">100</definedName>
    <definedName name="solver_ssz" localSheetId="6" hidden="1">100</definedName>
    <definedName name="solver_ssz" localSheetId="8" hidden="1">100</definedName>
    <definedName name="solver_ssz" localSheetId="10" hidden="1">100</definedName>
    <definedName name="solver_ssz" localSheetId="12" hidden="1">100</definedName>
    <definedName name="solver_ssz" localSheetId="14" hidden="1">100</definedName>
    <definedName name="solver_ssz" localSheetId="16" hidden="1">100</definedName>
    <definedName name="solver_tim" localSheetId="4" hidden="1">100</definedName>
    <definedName name="solver_tim" localSheetId="6" hidden="1">100</definedName>
    <definedName name="solver_tim" localSheetId="8" hidden="1">100</definedName>
    <definedName name="solver_tim" localSheetId="10" hidden="1">100</definedName>
    <definedName name="solver_tim" localSheetId="12" hidden="1">100</definedName>
    <definedName name="solver_tim" localSheetId="14" hidden="1">100</definedName>
    <definedName name="solver_tim" localSheetId="16" hidden="1">100</definedName>
    <definedName name="solver_tol" localSheetId="4" hidden="1">0.0001</definedName>
    <definedName name="solver_tol" localSheetId="6" hidden="1">0.0001</definedName>
    <definedName name="solver_tol" localSheetId="8" hidden="1">0.0001</definedName>
    <definedName name="solver_tol" localSheetId="10" hidden="1">0.0001</definedName>
    <definedName name="solver_tol" localSheetId="12" hidden="1">0.0001</definedName>
    <definedName name="solver_tol" localSheetId="14" hidden="1">0.0001</definedName>
    <definedName name="solver_tol" localSheetId="16" hidden="1">0.0001</definedName>
    <definedName name="solver_typ" localSheetId="4" hidden="1">2</definedName>
    <definedName name="solver_typ" localSheetId="6" hidden="1">2</definedName>
    <definedName name="solver_typ" localSheetId="8" hidden="1">2</definedName>
    <definedName name="solver_typ" localSheetId="10" hidden="1">2</definedName>
    <definedName name="solver_typ" localSheetId="12" hidden="1">2</definedName>
    <definedName name="solver_typ" localSheetId="14" hidden="1">2</definedName>
    <definedName name="solver_typ" localSheetId="16" hidden="1">2</definedName>
    <definedName name="solver_val" localSheetId="4" hidden="1">0</definedName>
    <definedName name="solver_val" localSheetId="6" hidden="1">0</definedName>
    <definedName name="solver_val" localSheetId="8" hidden="1">0</definedName>
    <definedName name="solver_val" localSheetId="10" hidden="1">0</definedName>
    <definedName name="solver_val" localSheetId="12" hidden="1">0</definedName>
    <definedName name="solver_val" localSheetId="14" hidden="1">0</definedName>
    <definedName name="solver_val" localSheetId="16" hidden="1">0</definedName>
    <definedName name="solver_ver" localSheetId="4" hidden="1">3</definedName>
    <definedName name="solver_ver" localSheetId="6" hidden="1">3</definedName>
    <definedName name="solver_ver" localSheetId="8" hidden="1">3</definedName>
    <definedName name="solver_ver" localSheetId="10" hidden="1">3</definedName>
    <definedName name="solver_ver" localSheetId="12" hidden="1">3</definedName>
    <definedName name="solver_ver" localSheetId="14" hidden="1">3</definedName>
    <definedName name="solver_ver" localSheetId="16" hidden="1">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2" i="14" l="1"/>
  <c r="B53" i="14" s="1"/>
  <c r="B54" i="14" s="1"/>
  <c r="B55" i="14" s="1"/>
  <c r="B56" i="14" s="1"/>
  <c r="B57" i="14" s="1"/>
  <c r="B58" i="14" s="1"/>
  <c r="B51" i="14"/>
  <c r="B42" i="14"/>
  <c r="B43" i="14" s="1"/>
  <c r="B44" i="14" s="1"/>
  <c r="B45" i="14" s="1"/>
  <c r="B46" i="14" s="1"/>
  <c r="B47" i="14" s="1"/>
  <c r="B48" i="14" s="1"/>
  <c r="B41" i="14"/>
  <c r="B32" i="14"/>
  <c r="B33" i="14" s="1"/>
  <c r="B34" i="14" s="1"/>
  <c r="B35" i="14" s="1"/>
  <c r="B36" i="14" s="1"/>
  <c r="B37" i="14" s="1"/>
  <c r="B38" i="14" s="1"/>
  <c r="B31" i="14"/>
  <c r="E165" i="15" l="1"/>
  <c r="D165" i="15"/>
  <c r="C165" i="15"/>
  <c r="B165" i="15"/>
  <c r="E161" i="15"/>
  <c r="D161" i="15"/>
  <c r="C161" i="15"/>
  <c r="B161" i="15"/>
  <c r="E160" i="15"/>
  <c r="D160" i="15"/>
  <c r="C160" i="15"/>
  <c r="B160" i="15"/>
  <c r="E159" i="15"/>
  <c r="D159" i="15"/>
  <c r="C159" i="15"/>
  <c r="B159" i="15"/>
  <c r="E158" i="15"/>
  <c r="D158" i="15"/>
  <c r="C158" i="15"/>
  <c r="B158" i="15"/>
  <c r="E157" i="15"/>
  <c r="D157" i="15"/>
  <c r="C157" i="15"/>
  <c r="B157" i="15"/>
  <c r="E156" i="15"/>
  <c r="D156" i="15"/>
  <c r="C156" i="15"/>
  <c r="B156" i="15"/>
  <c r="E155" i="15"/>
  <c r="D155" i="15"/>
  <c r="C155" i="15"/>
  <c r="B155" i="15"/>
  <c r="E154" i="15"/>
  <c r="D154" i="15"/>
  <c r="C154" i="15"/>
  <c r="C162" i="15" s="1"/>
  <c r="B154" i="15"/>
  <c r="E162" i="15"/>
  <c r="D162" i="15"/>
  <c r="T26" i="32"/>
  <c r="R26" i="32"/>
  <c r="O26" i="32"/>
  <c r="M26" i="32"/>
  <c r="J26" i="32"/>
  <c r="H26" i="32"/>
  <c r="U25" i="32"/>
  <c r="P25" i="32"/>
  <c r="K25" i="32"/>
  <c r="U24" i="32"/>
  <c r="P24" i="32"/>
  <c r="K24" i="32"/>
  <c r="U23" i="32"/>
  <c r="P23" i="32"/>
  <c r="K23" i="32"/>
  <c r="U22" i="32"/>
  <c r="P22" i="32"/>
  <c r="K22" i="32"/>
  <c r="U21" i="32"/>
  <c r="P21" i="32"/>
  <c r="K21" i="32"/>
  <c r="U20" i="32"/>
  <c r="P20" i="32"/>
  <c r="K20" i="32"/>
  <c r="U19" i="32"/>
  <c r="P19" i="32"/>
  <c r="K19" i="32"/>
  <c r="U18" i="32"/>
  <c r="P18" i="32"/>
  <c r="K18" i="32"/>
  <c r="T13" i="32"/>
  <c r="T28" i="32" s="1"/>
  <c r="R13" i="32"/>
  <c r="O13" i="32"/>
  <c r="M13" i="32"/>
  <c r="J13" i="32"/>
  <c r="H13" i="32"/>
  <c r="E13" i="32"/>
  <c r="C13" i="32"/>
  <c r="W12" i="32"/>
  <c r="U12" i="32"/>
  <c r="P12" i="32"/>
  <c r="K12" i="32"/>
  <c r="F12" i="32"/>
  <c r="W11" i="32"/>
  <c r="U11" i="32"/>
  <c r="P11" i="32"/>
  <c r="K11" i="32"/>
  <c r="F11" i="32"/>
  <c r="W10" i="32"/>
  <c r="U10" i="32"/>
  <c r="P10" i="32"/>
  <c r="K10" i="32"/>
  <c r="F10" i="32"/>
  <c r="W9" i="32"/>
  <c r="U9" i="32"/>
  <c r="P9" i="32"/>
  <c r="K9" i="32"/>
  <c r="F9" i="32"/>
  <c r="W8" i="32"/>
  <c r="U8" i="32"/>
  <c r="P8" i="32"/>
  <c r="K8" i="32"/>
  <c r="F8" i="32"/>
  <c r="W7" i="32"/>
  <c r="U7" i="32"/>
  <c r="P7" i="32"/>
  <c r="K7" i="32"/>
  <c r="F7" i="32"/>
  <c r="W6" i="32"/>
  <c r="U6" i="32"/>
  <c r="P6" i="32"/>
  <c r="K6" i="32"/>
  <c r="F6" i="32"/>
  <c r="W5" i="32"/>
  <c r="U5" i="32"/>
  <c r="P5" i="32"/>
  <c r="K5" i="32"/>
  <c r="F5" i="32"/>
  <c r="W4" i="32"/>
  <c r="U4" i="32"/>
  <c r="P4" i="32"/>
  <c r="K4" i="32"/>
  <c r="F4" i="32"/>
  <c r="W3" i="32"/>
  <c r="U3" i="32"/>
  <c r="P3" i="32"/>
  <c r="K3" i="32"/>
  <c r="F3" i="32"/>
  <c r="W13" i="32" l="1"/>
  <c r="U13" i="32"/>
  <c r="O28" i="32"/>
  <c r="K13" i="32"/>
  <c r="K26" i="32"/>
  <c r="P13" i="32"/>
  <c r="P26" i="32"/>
  <c r="U26" i="32"/>
  <c r="J28" i="32"/>
  <c r="F13" i="32"/>
  <c r="E139" i="15"/>
  <c r="D139" i="15"/>
  <c r="C139" i="15"/>
  <c r="B139" i="15"/>
  <c r="E135" i="15"/>
  <c r="D135" i="15"/>
  <c r="C135" i="15"/>
  <c r="B135" i="15"/>
  <c r="E134" i="15"/>
  <c r="D134" i="15"/>
  <c r="C134" i="15"/>
  <c r="B134" i="15"/>
  <c r="E133" i="15"/>
  <c r="D133" i="15"/>
  <c r="C133" i="15"/>
  <c r="B133" i="15"/>
  <c r="E132" i="15"/>
  <c r="D132" i="15"/>
  <c r="C132" i="15"/>
  <c r="B132" i="15"/>
  <c r="E131" i="15"/>
  <c r="D131" i="15"/>
  <c r="C131" i="15"/>
  <c r="B131" i="15"/>
  <c r="E130" i="15"/>
  <c r="D130" i="15"/>
  <c r="C130" i="15"/>
  <c r="B130" i="15"/>
  <c r="E129" i="15"/>
  <c r="D129" i="15"/>
  <c r="C129" i="15"/>
  <c r="B129" i="15"/>
  <c r="E128" i="15"/>
  <c r="E136" i="15" s="1"/>
  <c r="D128" i="15"/>
  <c r="C128" i="15"/>
  <c r="B128" i="15"/>
  <c r="E113" i="15"/>
  <c r="D113" i="15"/>
  <c r="C113" i="15"/>
  <c r="B113" i="15"/>
  <c r="E109" i="15"/>
  <c r="D109" i="15"/>
  <c r="C109" i="15"/>
  <c r="B109" i="15"/>
  <c r="E108" i="15"/>
  <c r="D108" i="15"/>
  <c r="C108" i="15"/>
  <c r="B108" i="15"/>
  <c r="E107" i="15"/>
  <c r="D107" i="15"/>
  <c r="C107" i="15"/>
  <c r="B107" i="15"/>
  <c r="E106" i="15"/>
  <c r="D106" i="15"/>
  <c r="C106" i="15"/>
  <c r="B106" i="15"/>
  <c r="E105" i="15"/>
  <c r="D105" i="15"/>
  <c r="C105" i="15"/>
  <c r="B105" i="15"/>
  <c r="E104" i="15"/>
  <c r="D104" i="15"/>
  <c r="C104" i="15"/>
  <c r="B104" i="15"/>
  <c r="E103" i="15"/>
  <c r="D103" i="15"/>
  <c r="C103" i="15"/>
  <c r="B103" i="15"/>
  <c r="E102" i="15"/>
  <c r="D102" i="15"/>
  <c r="C102" i="15"/>
  <c r="B102" i="15"/>
  <c r="E88" i="15"/>
  <c r="D88" i="15"/>
  <c r="C88" i="15"/>
  <c r="B88" i="15"/>
  <c r="E84" i="15"/>
  <c r="D84" i="15"/>
  <c r="C84" i="15"/>
  <c r="B84" i="15"/>
  <c r="E83" i="15"/>
  <c r="D83" i="15"/>
  <c r="C83" i="15"/>
  <c r="B83" i="15"/>
  <c r="E82" i="15"/>
  <c r="D82" i="15"/>
  <c r="C82" i="15"/>
  <c r="B82" i="15"/>
  <c r="E81" i="15"/>
  <c r="D81" i="15"/>
  <c r="C81" i="15"/>
  <c r="B81" i="15"/>
  <c r="E80" i="15"/>
  <c r="D80" i="15"/>
  <c r="C80" i="15"/>
  <c r="B80" i="15"/>
  <c r="E79" i="15"/>
  <c r="D79" i="15"/>
  <c r="C79" i="15"/>
  <c r="B79" i="15"/>
  <c r="E78" i="15"/>
  <c r="D78" i="15"/>
  <c r="C78" i="15"/>
  <c r="B78" i="15"/>
  <c r="E77" i="15"/>
  <c r="E85" i="15" s="1"/>
  <c r="D77" i="15"/>
  <c r="D85" i="15" s="1"/>
  <c r="C77" i="15"/>
  <c r="B77" i="15"/>
  <c r="E63" i="15"/>
  <c r="D63" i="15"/>
  <c r="C63" i="15"/>
  <c r="B63" i="15"/>
  <c r="E59" i="15"/>
  <c r="D59" i="15"/>
  <c r="C59" i="15"/>
  <c r="B59" i="15"/>
  <c r="E58" i="15"/>
  <c r="D58" i="15"/>
  <c r="C58" i="15"/>
  <c r="B58" i="15"/>
  <c r="E57" i="15"/>
  <c r="D57" i="15"/>
  <c r="C57" i="15"/>
  <c r="B57" i="15"/>
  <c r="E56" i="15"/>
  <c r="D56" i="15"/>
  <c r="C56" i="15"/>
  <c r="B56" i="15"/>
  <c r="E55" i="15"/>
  <c r="D55" i="15"/>
  <c r="C55" i="15"/>
  <c r="B55" i="15"/>
  <c r="E54" i="15"/>
  <c r="D54" i="15"/>
  <c r="C54" i="15"/>
  <c r="B54" i="15"/>
  <c r="E53" i="15"/>
  <c r="D53" i="15"/>
  <c r="C53" i="15"/>
  <c r="B53" i="15"/>
  <c r="E52" i="15"/>
  <c r="D52" i="15"/>
  <c r="D60" i="15" s="1"/>
  <c r="C52" i="15"/>
  <c r="B52" i="15"/>
  <c r="E38" i="15"/>
  <c r="D38" i="15"/>
  <c r="C38" i="15"/>
  <c r="B38" i="15"/>
  <c r="E34" i="15"/>
  <c r="D34" i="15"/>
  <c r="C34" i="15"/>
  <c r="B34" i="15"/>
  <c r="E33" i="15"/>
  <c r="D33" i="15"/>
  <c r="C33" i="15"/>
  <c r="B33" i="15"/>
  <c r="E32" i="15"/>
  <c r="D32" i="15"/>
  <c r="C32" i="15"/>
  <c r="B32" i="15"/>
  <c r="E31" i="15"/>
  <c r="D31" i="15"/>
  <c r="C31" i="15"/>
  <c r="B31" i="15"/>
  <c r="E30" i="15"/>
  <c r="D30" i="15"/>
  <c r="C30" i="15"/>
  <c r="B30" i="15"/>
  <c r="E29" i="15"/>
  <c r="D29" i="15"/>
  <c r="C29" i="15"/>
  <c r="B29" i="15"/>
  <c r="E28" i="15"/>
  <c r="D28" i="15"/>
  <c r="C28" i="15"/>
  <c r="B28" i="15"/>
  <c r="E27" i="15"/>
  <c r="E35" i="15" s="1"/>
  <c r="D27" i="15"/>
  <c r="C27" i="15"/>
  <c r="B27" i="15"/>
  <c r="E14" i="15"/>
  <c r="D14" i="15"/>
  <c r="C14" i="15"/>
  <c r="B14" i="15"/>
  <c r="E10" i="15"/>
  <c r="D10" i="15"/>
  <c r="C10" i="15"/>
  <c r="B10" i="15"/>
  <c r="E9" i="15"/>
  <c r="D9" i="15"/>
  <c r="C9" i="15"/>
  <c r="B9" i="15"/>
  <c r="E8" i="15"/>
  <c r="D8" i="15"/>
  <c r="C8" i="15"/>
  <c r="B8" i="15"/>
  <c r="E7" i="15"/>
  <c r="D7" i="15"/>
  <c r="C7" i="15"/>
  <c r="B7" i="15"/>
  <c r="E6" i="15"/>
  <c r="D6" i="15"/>
  <c r="C6" i="15"/>
  <c r="B6" i="15"/>
  <c r="E5" i="15"/>
  <c r="D5" i="15"/>
  <c r="C5" i="15"/>
  <c r="B5" i="15"/>
  <c r="E4" i="15"/>
  <c r="D4" i="15"/>
  <c r="C4" i="15"/>
  <c r="B4" i="15"/>
  <c r="E3" i="15"/>
  <c r="D3" i="15"/>
  <c r="C3" i="15"/>
  <c r="B3" i="15"/>
  <c r="B3" i="14"/>
  <c r="B4" i="14" s="1"/>
  <c r="B5" i="14" s="1"/>
  <c r="B6" i="14" s="1"/>
  <c r="B7" i="14" s="1"/>
  <c r="B8" i="14" s="1"/>
  <c r="B9" i="14" s="1"/>
  <c r="B10" i="14" s="1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T26" i="13"/>
  <c r="R26" i="13"/>
  <c r="O26" i="13"/>
  <c r="M26" i="13"/>
  <c r="J26" i="13"/>
  <c r="H26" i="13"/>
  <c r="U25" i="13"/>
  <c r="P25" i="13"/>
  <c r="K25" i="13"/>
  <c r="U24" i="13"/>
  <c r="P24" i="13"/>
  <c r="K24" i="13"/>
  <c r="U23" i="13"/>
  <c r="P23" i="13"/>
  <c r="K23" i="13"/>
  <c r="U22" i="13"/>
  <c r="P22" i="13"/>
  <c r="K22" i="13"/>
  <c r="U21" i="13"/>
  <c r="P21" i="13"/>
  <c r="K21" i="13"/>
  <c r="U20" i="13"/>
  <c r="P20" i="13"/>
  <c r="K20" i="13"/>
  <c r="U19" i="13"/>
  <c r="P19" i="13"/>
  <c r="K19" i="13"/>
  <c r="U18" i="13"/>
  <c r="P18" i="13"/>
  <c r="K18" i="13"/>
  <c r="T13" i="13"/>
  <c r="R13" i="13"/>
  <c r="O13" i="13"/>
  <c r="M13" i="13"/>
  <c r="J13" i="13"/>
  <c r="H13" i="13"/>
  <c r="E13" i="13"/>
  <c r="C13" i="13"/>
  <c r="W12" i="13"/>
  <c r="U12" i="13"/>
  <c r="P12" i="13"/>
  <c r="K12" i="13"/>
  <c r="F12" i="13"/>
  <c r="W11" i="13"/>
  <c r="U11" i="13"/>
  <c r="P11" i="13"/>
  <c r="K11" i="13"/>
  <c r="F11" i="13"/>
  <c r="W10" i="13"/>
  <c r="U10" i="13"/>
  <c r="P10" i="13"/>
  <c r="K10" i="13"/>
  <c r="F10" i="13"/>
  <c r="W9" i="13"/>
  <c r="U9" i="13"/>
  <c r="P9" i="13"/>
  <c r="K9" i="13"/>
  <c r="F9" i="13"/>
  <c r="W8" i="13"/>
  <c r="U8" i="13"/>
  <c r="P8" i="13"/>
  <c r="K8" i="13"/>
  <c r="F8" i="13"/>
  <c r="W7" i="13"/>
  <c r="U7" i="13"/>
  <c r="P7" i="13"/>
  <c r="K7" i="13"/>
  <c r="F7" i="13"/>
  <c r="W6" i="13"/>
  <c r="U6" i="13"/>
  <c r="P6" i="13"/>
  <c r="K6" i="13"/>
  <c r="F6" i="13"/>
  <c r="W5" i="13"/>
  <c r="U5" i="13"/>
  <c r="P5" i="13"/>
  <c r="K5" i="13"/>
  <c r="F5" i="13"/>
  <c r="W4" i="13"/>
  <c r="U4" i="13"/>
  <c r="P4" i="13"/>
  <c r="K4" i="13"/>
  <c r="F4" i="13"/>
  <c r="W3" i="13"/>
  <c r="U3" i="13"/>
  <c r="P3" i="13"/>
  <c r="K3" i="13"/>
  <c r="F3" i="13"/>
  <c r="T26" i="11"/>
  <c r="R26" i="11"/>
  <c r="O26" i="11"/>
  <c r="M26" i="11"/>
  <c r="J26" i="11"/>
  <c r="H26" i="11"/>
  <c r="U25" i="11"/>
  <c r="P25" i="11"/>
  <c r="K25" i="11"/>
  <c r="U24" i="11"/>
  <c r="P24" i="11"/>
  <c r="K24" i="11"/>
  <c r="U23" i="11"/>
  <c r="P23" i="11"/>
  <c r="K23" i="11"/>
  <c r="U22" i="11"/>
  <c r="P22" i="11"/>
  <c r="K22" i="11"/>
  <c r="U21" i="11"/>
  <c r="P21" i="11"/>
  <c r="K21" i="11"/>
  <c r="U20" i="11"/>
  <c r="P20" i="11"/>
  <c r="K20" i="11"/>
  <c r="U19" i="11"/>
  <c r="P19" i="11"/>
  <c r="K19" i="11"/>
  <c r="U18" i="11"/>
  <c r="P18" i="11"/>
  <c r="K18" i="11"/>
  <c r="T13" i="11"/>
  <c r="R13" i="11"/>
  <c r="O13" i="11"/>
  <c r="M13" i="11"/>
  <c r="J13" i="11"/>
  <c r="H13" i="11"/>
  <c r="E13" i="11"/>
  <c r="C13" i="11"/>
  <c r="W12" i="11"/>
  <c r="U12" i="11"/>
  <c r="P12" i="11"/>
  <c r="K12" i="11"/>
  <c r="F12" i="11"/>
  <c r="W11" i="11"/>
  <c r="U11" i="11"/>
  <c r="P11" i="11"/>
  <c r="K11" i="11"/>
  <c r="F11" i="11"/>
  <c r="W10" i="11"/>
  <c r="U10" i="11"/>
  <c r="P10" i="11"/>
  <c r="K10" i="11"/>
  <c r="F10" i="11"/>
  <c r="W9" i="11"/>
  <c r="U9" i="11"/>
  <c r="P9" i="11"/>
  <c r="K9" i="11"/>
  <c r="F9" i="11"/>
  <c r="W8" i="11"/>
  <c r="U8" i="11"/>
  <c r="P8" i="11"/>
  <c r="K8" i="11"/>
  <c r="F8" i="11"/>
  <c r="W7" i="11"/>
  <c r="U7" i="11"/>
  <c r="P7" i="11"/>
  <c r="K7" i="11"/>
  <c r="F7" i="11"/>
  <c r="W6" i="11"/>
  <c r="U6" i="11"/>
  <c r="P6" i="11"/>
  <c r="K6" i="11"/>
  <c r="F6" i="11"/>
  <c r="W5" i="11"/>
  <c r="U5" i="11"/>
  <c r="P5" i="11"/>
  <c r="K5" i="11"/>
  <c r="F5" i="11"/>
  <c r="W4" i="11"/>
  <c r="U4" i="11"/>
  <c r="P4" i="11"/>
  <c r="K4" i="11"/>
  <c r="F4" i="11"/>
  <c r="W3" i="11"/>
  <c r="U3" i="11"/>
  <c r="P3" i="11"/>
  <c r="K3" i="11"/>
  <c r="F3" i="11"/>
  <c r="T26" i="9"/>
  <c r="R26" i="9"/>
  <c r="O26" i="9"/>
  <c r="M26" i="9"/>
  <c r="J26" i="9"/>
  <c r="H26" i="9"/>
  <c r="U25" i="9"/>
  <c r="P25" i="9"/>
  <c r="K25" i="9"/>
  <c r="U24" i="9"/>
  <c r="P24" i="9"/>
  <c r="K24" i="9"/>
  <c r="U23" i="9"/>
  <c r="P23" i="9"/>
  <c r="K23" i="9"/>
  <c r="U22" i="9"/>
  <c r="P22" i="9"/>
  <c r="K22" i="9"/>
  <c r="U21" i="9"/>
  <c r="P21" i="9"/>
  <c r="K21" i="9"/>
  <c r="U20" i="9"/>
  <c r="P20" i="9"/>
  <c r="K20" i="9"/>
  <c r="U19" i="9"/>
  <c r="P19" i="9"/>
  <c r="K19" i="9"/>
  <c r="U18" i="9"/>
  <c r="P18" i="9"/>
  <c r="K18" i="9"/>
  <c r="T13" i="9"/>
  <c r="R13" i="9"/>
  <c r="O13" i="9"/>
  <c r="M13" i="9"/>
  <c r="J13" i="9"/>
  <c r="H13" i="9"/>
  <c r="E13" i="9"/>
  <c r="C13" i="9"/>
  <c r="W12" i="9"/>
  <c r="U12" i="9"/>
  <c r="P12" i="9"/>
  <c r="K12" i="9"/>
  <c r="F12" i="9"/>
  <c r="W11" i="9"/>
  <c r="U11" i="9"/>
  <c r="P11" i="9"/>
  <c r="K11" i="9"/>
  <c r="F11" i="9"/>
  <c r="W10" i="9"/>
  <c r="U10" i="9"/>
  <c r="P10" i="9"/>
  <c r="K10" i="9"/>
  <c r="F10" i="9"/>
  <c r="W9" i="9"/>
  <c r="U9" i="9"/>
  <c r="P9" i="9"/>
  <c r="K9" i="9"/>
  <c r="F9" i="9"/>
  <c r="W8" i="9"/>
  <c r="U8" i="9"/>
  <c r="P8" i="9"/>
  <c r="K8" i="9"/>
  <c r="F8" i="9"/>
  <c r="W7" i="9"/>
  <c r="U7" i="9"/>
  <c r="P7" i="9"/>
  <c r="K7" i="9"/>
  <c r="F7" i="9"/>
  <c r="W6" i="9"/>
  <c r="U6" i="9"/>
  <c r="P6" i="9"/>
  <c r="K6" i="9"/>
  <c r="F6" i="9"/>
  <c r="W5" i="9"/>
  <c r="U5" i="9"/>
  <c r="P5" i="9"/>
  <c r="K5" i="9"/>
  <c r="F5" i="9"/>
  <c r="W4" i="9"/>
  <c r="U4" i="9"/>
  <c r="P4" i="9"/>
  <c r="K4" i="9"/>
  <c r="F4" i="9"/>
  <c r="W3" i="9"/>
  <c r="U3" i="9"/>
  <c r="P3" i="9"/>
  <c r="K3" i="9"/>
  <c r="F3" i="9"/>
  <c r="T26" i="7"/>
  <c r="R26" i="7"/>
  <c r="O26" i="7"/>
  <c r="M26" i="7"/>
  <c r="J26" i="7"/>
  <c r="H26" i="7"/>
  <c r="U25" i="7"/>
  <c r="P25" i="7"/>
  <c r="K25" i="7"/>
  <c r="U24" i="7"/>
  <c r="P24" i="7"/>
  <c r="K24" i="7"/>
  <c r="U23" i="7"/>
  <c r="P23" i="7"/>
  <c r="K23" i="7"/>
  <c r="U22" i="7"/>
  <c r="P22" i="7"/>
  <c r="K22" i="7"/>
  <c r="U21" i="7"/>
  <c r="P21" i="7"/>
  <c r="K21" i="7"/>
  <c r="U20" i="7"/>
  <c r="P20" i="7"/>
  <c r="K20" i="7"/>
  <c r="U19" i="7"/>
  <c r="P19" i="7"/>
  <c r="K19" i="7"/>
  <c r="U18" i="7"/>
  <c r="P18" i="7"/>
  <c r="K18" i="7"/>
  <c r="T13" i="7"/>
  <c r="R13" i="7"/>
  <c r="O13" i="7"/>
  <c r="M13" i="7"/>
  <c r="J13" i="7"/>
  <c r="H13" i="7"/>
  <c r="E13" i="7"/>
  <c r="C13" i="7"/>
  <c r="W12" i="7"/>
  <c r="U12" i="7"/>
  <c r="P12" i="7"/>
  <c r="K12" i="7"/>
  <c r="F12" i="7"/>
  <c r="W11" i="7"/>
  <c r="U11" i="7"/>
  <c r="P11" i="7"/>
  <c r="K11" i="7"/>
  <c r="F11" i="7"/>
  <c r="W10" i="7"/>
  <c r="U10" i="7"/>
  <c r="P10" i="7"/>
  <c r="K10" i="7"/>
  <c r="F10" i="7"/>
  <c r="W9" i="7"/>
  <c r="U9" i="7"/>
  <c r="P9" i="7"/>
  <c r="K9" i="7"/>
  <c r="F9" i="7"/>
  <c r="W8" i="7"/>
  <c r="U8" i="7"/>
  <c r="P8" i="7"/>
  <c r="K8" i="7"/>
  <c r="F8" i="7"/>
  <c r="W7" i="7"/>
  <c r="U7" i="7"/>
  <c r="P7" i="7"/>
  <c r="K7" i="7"/>
  <c r="F7" i="7"/>
  <c r="W6" i="7"/>
  <c r="U6" i="7"/>
  <c r="P6" i="7"/>
  <c r="K6" i="7"/>
  <c r="F6" i="7"/>
  <c r="W5" i="7"/>
  <c r="U5" i="7"/>
  <c r="P5" i="7"/>
  <c r="K5" i="7"/>
  <c r="F5" i="7"/>
  <c r="W4" i="7"/>
  <c r="U4" i="7"/>
  <c r="P4" i="7"/>
  <c r="K4" i="7"/>
  <c r="F4" i="7"/>
  <c r="W3" i="7"/>
  <c r="U3" i="7"/>
  <c r="P3" i="7"/>
  <c r="K3" i="7"/>
  <c r="F3" i="7"/>
  <c r="T26" i="5"/>
  <c r="R26" i="5"/>
  <c r="O26" i="5"/>
  <c r="M26" i="5"/>
  <c r="J26" i="5"/>
  <c r="H26" i="5"/>
  <c r="U25" i="5"/>
  <c r="P25" i="5"/>
  <c r="K25" i="5"/>
  <c r="U24" i="5"/>
  <c r="P24" i="5"/>
  <c r="K24" i="5"/>
  <c r="U23" i="5"/>
  <c r="P23" i="5"/>
  <c r="K23" i="5"/>
  <c r="U22" i="5"/>
  <c r="P22" i="5"/>
  <c r="K22" i="5"/>
  <c r="U21" i="5"/>
  <c r="P21" i="5"/>
  <c r="K21" i="5"/>
  <c r="U20" i="5"/>
  <c r="P20" i="5"/>
  <c r="K20" i="5"/>
  <c r="U19" i="5"/>
  <c r="P19" i="5"/>
  <c r="K19" i="5"/>
  <c r="U18" i="5"/>
  <c r="P18" i="5"/>
  <c r="K18" i="5"/>
  <c r="T13" i="5"/>
  <c r="R13" i="5"/>
  <c r="O13" i="5"/>
  <c r="M13" i="5"/>
  <c r="J13" i="5"/>
  <c r="H13" i="5"/>
  <c r="E13" i="5"/>
  <c r="C13" i="5"/>
  <c r="W12" i="5"/>
  <c r="U12" i="5"/>
  <c r="P12" i="5"/>
  <c r="K12" i="5"/>
  <c r="F12" i="5"/>
  <c r="W11" i="5"/>
  <c r="U11" i="5"/>
  <c r="P11" i="5"/>
  <c r="K11" i="5"/>
  <c r="F11" i="5"/>
  <c r="W10" i="5"/>
  <c r="U10" i="5"/>
  <c r="P10" i="5"/>
  <c r="K10" i="5"/>
  <c r="F10" i="5"/>
  <c r="W9" i="5"/>
  <c r="U9" i="5"/>
  <c r="P9" i="5"/>
  <c r="K9" i="5"/>
  <c r="F9" i="5"/>
  <c r="W8" i="5"/>
  <c r="U8" i="5"/>
  <c r="P8" i="5"/>
  <c r="K8" i="5"/>
  <c r="F8" i="5"/>
  <c r="W7" i="5"/>
  <c r="U7" i="5"/>
  <c r="P7" i="5"/>
  <c r="K7" i="5"/>
  <c r="F7" i="5"/>
  <c r="W6" i="5"/>
  <c r="U6" i="5"/>
  <c r="P6" i="5"/>
  <c r="K6" i="5"/>
  <c r="F6" i="5"/>
  <c r="W5" i="5"/>
  <c r="U5" i="5"/>
  <c r="P5" i="5"/>
  <c r="K5" i="5"/>
  <c r="F5" i="5"/>
  <c r="W4" i="5"/>
  <c r="U4" i="5"/>
  <c r="P4" i="5"/>
  <c r="K4" i="5"/>
  <c r="F4" i="5"/>
  <c r="W3" i="5"/>
  <c r="U3" i="5"/>
  <c r="P3" i="5"/>
  <c r="K3" i="5"/>
  <c r="F3" i="5"/>
  <c r="T26" i="3"/>
  <c r="R26" i="3"/>
  <c r="O26" i="3"/>
  <c r="M26" i="3"/>
  <c r="J26" i="3"/>
  <c r="H26" i="3"/>
  <c r="U25" i="3"/>
  <c r="P25" i="3"/>
  <c r="K25" i="3"/>
  <c r="U24" i="3"/>
  <c r="P24" i="3"/>
  <c r="K24" i="3"/>
  <c r="U23" i="3"/>
  <c r="P23" i="3"/>
  <c r="K23" i="3"/>
  <c r="U22" i="3"/>
  <c r="P22" i="3"/>
  <c r="K22" i="3"/>
  <c r="U21" i="3"/>
  <c r="P21" i="3"/>
  <c r="K21" i="3"/>
  <c r="U20" i="3"/>
  <c r="P20" i="3"/>
  <c r="K20" i="3"/>
  <c r="U19" i="3"/>
  <c r="P19" i="3"/>
  <c r="K19" i="3"/>
  <c r="U18" i="3"/>
  <c r="P18" i="3"/>
  <c r="K18" i="3"/>
  <c r="T13" i="3"/>
  <c r="R13" i="3"/>
  <c r="O13" i="3"/>
  <c r="M13" i="3"/>
  <c r="J13" i="3"/>
  <c r="H13" i="3"/>
  <c r="E13" i="3"/>
  <c r="C13" i="3"/>
  <c r="W12" i="3"/>
  <c r="U12" i="3"/>
  <c r="P12" i="3"/>
  <c r="K12" i="3"/>
  <c r="F12" i="3"/>
  <c r="W11" i="3"/>
  <c r="U11" i="3"/>
  <c r="P11" i="3"/>
  <c r="K11" i="3"/>
  <c r="F11" i="3"/>
  <c r="W10" i="3"/>
  <c r="U10" i="3"/>
  <c r="P10" i="3"/>
  <c r="K10" i="3"/>
  <c r="F10" i="3"/>
  <c r="W9" i="3"/>
  <c r="U9" i="3"/>
  <c r="P9" i="3"/>
  <c r="K9" i="3"/>
  <c r="F9" i="3"/>
  <c r="W8" i="3"/>
  <c r="U8" i="3"/>
  <c r="P8" i="3"/>
  <c r="K8" i="3"/>
  <c r="F8" i="3"/>
  <c r="W7" i="3"/>
  <c r="U7" i="3"/>
  <c r="P7" i="3"/>
  <c r="K7" i="3"/>
  <c r="F7" i="3"/>
  <c r="W6" i="3"/>
  <c r="U6" i="3"/>
  <c r="P6" i="3"/>
  <c r="K6" i="3"/>
  <c r="F6" i="3"/>
  <c r="W5" i="3"/>
  <c r="U5" i="3"/>
  <c r="P5" i="3"/>
  <c r="K5" i="3"/>
  <c r="F5" i="3"/>
  <c r="W4" i="3"/>
  <c r="U4" i="3"/>
  <c r="P4" i="3"/>
  <c r="K4" i="3"/>
  <c r="F4" i="3"/>
  <c r="W3" i="3"/>
  <c r="U3" i="3"/>
  <c r="P3" i="3"/>
  <c r="K3" i="3"/>
  <c r="F3" i="3"/>
  <c r="B21" i="32" l="1"/>
  <c r="D136" i="15"/>
  <c r="C110" i="15"/>
  <c r="E11" i="15"/>
  <c r="C136" i="15"/>
  <c r="F13" i="13"/>
  <c r="W13" i="13"/>
  <c r="U26" i="13"/>
  <c r="P13" i="13"/>
  <c r="K26" i="13"/>
  <c r="P26" i="13"/>
  <c r="K13" i="13"/>
  <c r="U13" i="13"/>
  <c r="O28" i="13"/>
  <c r="J28" i="13"/>
  <c r="T28" i="13"/>
  <c r="E110" i="15"/>
  <c r="D110" i="15"/>
  <c r="F13" i="11"/>
  <c r="U26" i="11"/>
  <c r="W13" i="11"/>
  <c r="K13" i="11"/>
  <c r="P13" i="11"/>
  <c r="K26" i="11"/>
  <c r="P26" i="11"/>
  <c r="U13" i="11"/>
  <c r="O28" i="11"/>
  <c r="J28" i="11"/>
  <c r="T28" i="11"/>
  <c r="J28" i="9"/>
  <c r="T28" i="9"/>
  <c r="O28" i="9"/>
  <c r="C85" i="15"/>
  <c r="U13" i="9"/>
  <c r="W13" i="9"/>
  <c r="U26" i="9"/>
  <c r="K13" i="9"/>
  <c r="F13" i="9"/>
  <c r="P13" i="9"/>
  <c r="K26" i="9"/>
  <c r="P26" i="9"/>
  <c r="C60" i="15"/>
  <c r="F13" i="7"/>
  <c r="W13" i="7"/>
  <c r="U26" i="7"/>
  <c r="E60" i="15"/>
  <c r="P13" i="7"/>
  <c r="K26" i="7"/>
  <c r="P26" i="7"/>
  <c r="K13" i="7"/>
  <c r="U13" i="7"/>
  <c r="O28" i="7"/>
  <c r="J28" i="7"/>
  <c r="T28" i="7"/>
  <c r="T28" i="5"/>
  <c r="C35" i="15"/>
  <c r="O28" i="5"/>
  <c r="J28" i="5"/>
  <c r="P13" i="5"/>
  <c r="K26" i="5"/>
  <c r="P26" i="5"/>
  <c r="D35" i="15"/>
  <c r="U13" i="5"/>
  <c r="F13" i="5"/>
  <c r="W13" i="5"/>
  <c r="U26" i="5"/>
  <c r="K13" i="5"/>
  <c r="D11" i="15"/>
  <c r="C11" i="15"/>
  <c r="K13" i="3"/>
  <c r="U13" i="3"/>
  <c r="O28" i="3"/>
  <c r="J28" i="3"/>
  <c r="T28" i="3"/>
  <c r="F13" i="3"/>
  <c r="W13" i="3"/>
  <c r="U26" i="3"/>
  <c r="P13" i="3"/>
  <c r="K26" i="3"/>
  <c r="P26" i="3"/>
  <c r="B21" i="13" l="1"/>
  <c r="B21" i="11"/>
  <c r="B21" i="9"/>
  <c r="B21" i="7"/>
  <c r="B21" i="5"/>
  <c r="B21" i="3"/>
</calcChain>
</file>

<file path=xl/sharedStrings.xml><?xml version="1.0" encoding="utf-8"?>
<sst xmlns="http://schemas.openxmlformats.org/spreadsheetml/2006/main" count="1868" uniqueCount="240">
  <si>
    <t>Microsoft Excel 15.0 Sensitivity Report</t>
  </si>
  <si>
    <t>Variable Cells</t>
  </si>
  <si>
    <t>Final</t>
  </si>
  <si>
    <t>Reduced</t>
  </si>
  <si>
    <t>Objective</t>
  </si>
  <si>
    <t>Allowable</t>
  </si>
  <si>
    <t>Cell</t>
  </si>
  <si>
    <t>Name</t>
  </si>
  <si>
    <t>Value</t>
  </si>
  <si>
    <t>Cost</t>
  </si>
  <si>
    <t>Coefficient</t>
  </si>
  <si>
    <t>Increase</t>
  </si>
  <si>
    <t>Decrease</t>
  </si>
  <si>
    <t>$E$3</t>
  </si>
  <si>
    <t>G1 Energy Qty</t>
  </si>
  <si>
    <t>$E$4</t>
  </si>
  <si>
    <t>G2 Energy Qty</t>
  </si>
  <si>
    <t>$E$5</t>
  </si>
  <si>
    <t>G3 Energy Qty</t>
  </si>
  <si>
    <t>$E$6</t>
  </si>
  <si>
    <t>G4 Energy Qty</t>
  </si>
  <si>
    <t>$E$7</t>
  </si>
  <si>
    <t>G5 Energy Qty</t>
  </si>
  <si>
    <t>$E$8</t>
  </si>
  <si>
    <t>G6 Energy Qty</t>
  </si>
  <si>
    <t>$E$9</t>
  </si>
  <si>
    <t>G7 Energy Qty</t>
  </si>
  <si>
    <t>$E$10</t>
  </si>
  <si>
    <t>G8 Energy Qty</t>
  </si>
  <si>
    <t>$E$11</t>
  </si>
  <si>
    <t>G9 Energy Qty</t>
  </si>
  <si>
    <t>$E$12</t>
  </si>
  <si>
    <t>Energy Qty</t>
  </si>
  <si>
    <t>$J$3</t>
  </si>
  <si>
    <t>G1 URS Qty</t>
  </si>
  <si>
    <t>$J$4</t>
  </si>
  <si>
    <t>G2 URS Qty</t>
  </si>
  <si>
    <t>$J$5</t>
  </si>
  <si>
    <t>G3 URS Qty</t>
  </si>
  <si>
    <t>$J$6</t>
  </si>
  <si>
    <t>G4 URS Qty</t>
  </si>
  <si>
    <t>$J$7</t>
  </si>
  <si>
    <t>G5 URS Qty</t>
  </si>
  <si>
    <t>$J$8</t>
  </si>
  <si>
    <t>G6 URS Qty</t>
  </si>
  <si>
    <t>$J$9</t>
  </si>
  <si>
    <t>G7 URS Qty</t>
  </si>
  <si>
    <t>$J$10</t>
  </si>
  <si>
    <t>G8 URS Qty</t>
  </si>
  <si>
    <t>$J$11</t>
  </si>
  <si>
    <t>G9 URS Qty</t>
  </si>
  <si>
    <t>$J$12</t>
  </si>
  <si>
    <t>URS Qty</t>
  </si>
  <si>
    <t>$O$3</t>
  </si>
  <si>
    <t>G1 RRS Qty</t>
  </si>
  <si>
    <t>$O$4</t>
  </si>
  <si>
    <t>G2 RRS Qty</t>
  </si>
  <si>
    <t>$O$5</t>
  </si>
  <si>
    <t>G3 RRS Qty</t>
  </si>
  <si>
    <t>$O$6</t>
  </si>
  <si>
    <t>G4 RRS Qty</t>
  </si>
  <si>
    <t>$O$7</t>
  </si>
  <si>
    <t>G5 RRS Qty</t>
  </si>
  <si>
    <t>$O$8</t>
  </si>
  <si>
    <t>G6 RRS Qty</t>
  </si>
  <si>
    <t>$O$9</t>
  </si>
  <si>
    <t>G7 RRS Qty</t>
  </si>
  <si>
    <t>$O$10</t>
  </si>
  <si>
    <t>G8 RRS Qty</t>
  </si>
  <si>
    <t>$O$11</t>
  </si>
  <si>
    <t>G9 RRS Qty</t>
  </si>
  <si>
    <t>$O$12</t>
  </si>
  <si>
    <t>RRS Qty</t>
  </si>
  <si>
    <t>$T$3</t>
  </si>
  <si>
    <t>G1 SOR Qty</t>
  </si>
  <si>
    <t>$T$4</t>
  </si>
  <si>
    <t>G2 SOR Qty</t>
  </si>
  <si>
    <t>$T$5</t>
  </si>
  <si>
    <t>G3 SOR Qty</t>
  </si>
  <si>
    <t>$T$6</t>
  </si>
  <si>
    <t>G4 SOR Qty</t>
  </si>
  <si>
    <t>$T$7</t>
  </si>
  <si>
    <t>G5 SOR Qty</t>
  </si>
  <si>
    <t>$T$8</t>
  </si>
  <si>
    <t>G6 SOR Qty</t>
  </si>
  <si>
    <t>$T$9</t>
  </si>
  <si>
    <t>G7 SOR Qty</t>
  </si>
  <si>
    <t>$T$10</t>
  </si>
  <si>
    <t>G8 SOR Qty</t>
  </si>
  <si>
    <t>$T$11</t>
  </si>
  <si>
    <t>G9 SOR Qty</t>
  </si>
  <si>
    <t>$T$12</t>
  </si>
  <si>
    <t>SOR Qty</t>
  </si>
  <si>
    <t>$J$18</t>
  </si>
  <si>
    <t>RRS Requirement Qty</t>
  </si>
  <si>
    <t>$J$19</t>
  </si>
  <si>
    <t>SOR Requirement Qty</t>
  </si>
  <si>
    <t>$J$20</t>
  </si>
  <si>
    <t>Qty</t>
  </si>
  <si>
    <t>$J$21</t>
  </si>
  <si>
    <t>Objective Function Qty</t>
  </si>
  <si>
    <t>$J$22</t>
  </si>
  <si>
    <t>$J$23</t>
  </si>
  <si>
    <t>Prices Qty</t>
  </si>
  <si>
    <t>$J$24</t>
  </si>
  <si>
    <t>$J$25</t>
  </si>
  <si>
    <t>$O$18</t>
  </si>
  <si>
    <t>$O$19</t>
  </si>
  <si>
    <t>$O$20</t>
  </si>
  <si>
    <t>$O$21</t>
  </si>
  <si>
    <t>$O$22</t>
  </si>
  <si>
    <t>$O$23</t>
  </si>
  <si>
    <t>$O$24</t>
  </si>
  <si>
    <t>$O$25</t>
  </si>
  <si>
    <t>$T$18</t>
  </si>
  <si>
    <t>$T$19</t>
  </si>
  <si>
    <t>$T$20</t>
  </si>
  <si>
    <t>$T$21</t>
  </si>
  <si>
    <t>$T$22</t>
  </si>
  <si>
    <t>$T$23</t>
  </si>
  <si>
    <t>$T$24</t>
  </si>
  <si>
    <t>$T$25</t>
  </si>
  <si>
    <t>Constraints</t>
  </si>
  <si>
    <t>Shadow</t>
  </si>
  <si>
    <t>Constraint</t>
  </si>
  <si>
    <t>Price</t>
  </si>
  <si>
    <t>R.H. Side</t>
  </si>
  <si>
    <t>$J$28</t>
  </si>
  <si>
    <t>URS + Shortage Qty</t>
  </si>
  <si>
    <t>$E$13</t>
  </si>
  <si>
    <t>$O$28</t>
  </si>
  <si>
    <t>RRS + Shortage Qty</t>
  </si>
  <si>
    <t>$T$28</t>
  </si>
  <si>
    <t>SOR + Shortage Qty</t>
  </si>
  <si>
    <t>$W$10</t>
  </si>
  <si>
    <t>$W$7</t>
  </si>
  <si>
    <t>$W$3</t>
  </si>
  <si>
    <t>$W$12</t>
  </si>
  <si>
    <t>$W$11</t>
  </si>
  <si>
    <t>$W$4</t>
  </si>
  <si>
    <t>$W$9</t>
  </si>
  <si>
    <t>$W$6</t>
  </si>
  <si>
    <t>$W$5</t>
  </si>
  <si>
    <t>$W$8</t>
  </si>
  <si>
    <t>URS Offers</t>
  </si>
  <si>
    <t>RRS Offers</t>
  </si>
  <si>
    <t>SOR Offers</t>
  </si>
  <si>
    <t>Quantity</t>
  </si>
  <si>
    <t>Energy Cost</t>
  </si>
  <si>
    <t>URS Cost</t>
  </si>
  <si>
    <t>RRS Cost</t>
  </si>
  <si>
    <t>SOR Cost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</si>
  <si>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</si>
  <si>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</si>
  <si>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</si>
  <si>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</si>
  <si>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</si>
  <si>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</si>
  <si>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</si>
  <si>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</si>
  <si>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</si>
  <si>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Demand</t>
  </si>
  <si>
    <t>URS Shortage</t>
  </si>
  <si>
    <t>RRS Shortage</t>
  </si>
  <si>
    <t>SOR Shortage</t>
  </si>
  <si>
    <t>URS Requirement</t>
  </si>
  <si>
    <t>Res Shortage Cost</t>
  </si>
  <si>
    <t>RRS Requirement</t>
  </si>
  <si>
    <t>SOR Requirement</t>
  </si>
  <si>
    <t>Objective Function</t>
  </si>
  <si>
    <t>Prices</t>
  </si>
  <si>
    <t>Energy</t>
  </si>
  <si>
    <t>URS</t>
  </si>
  <si>
    <t>RRS</t>
  </si>
  <si>
    <t>SOR</t>
  </si>
  <si>
    <t>URS + Shortage</t>
  </si>
  <si>
    <t>RRS + Shortage</t>
  </si>
  <si>
    <t>SOR + Shortage</t>
  </si>
  <si>
    <t>ENE</t>
  </si>
  <si>
    <t>Award</t>
  </si>
  <si>
    <t>Req</t>
  </si>
  <si>
    <t>Total Awarded Capacity</t>
  </si>
  <si>
    <t>HSL/Energy Offers</t>
  </si>
  <si>
    <t>Worksheet: [RT Co-Optimization_ORDC_Decomp_2.xlsx]Case 1</t>
  </si>
  <si>
    <t>G6 Total Awarded Capacity</t>
  </si>
  <si>
    <t>G3 Total Awarded Capacity</t>
  </si>
  <si>
    <t>G4 Total Awarded Capacity</t>
  </si>
  <si>
    <t>G7 Total Awarded Capacity</t>
  </si>
  <si>
    <t>G2 Total Awarded Capacity</t>
  </si>
  <si>
    <t>G9 Total Awarded Capacity</t>
  </si>
  <si>
    <t>G1 Total Awarded Capacity</t>
  </si>
  <si>
    <t>G5 Total Awarded Capacity</t>
  </si>
  <si>
    <t>G8 Total Awarded Capacity</t>
  </si>
  <si>
    <t>Worksheet: [RT Co-Optimization_ORDC_Decomp_2.xlsx]Case 2</t>
  </si>
  <si>
    <t>Worksheet: [RT Co-Optimization_ORDC_Decomp_2.xlsx]Case 3</t>
  </si>
  <si>
    <t>Worksheet: [RT Co-Optimization_ORDC_Decomp_2.xlsx]Case 4</t>
  </si>
  <si>
    <t>Worksheet: [RT Co-Optimization_ORDC_Decomp_2.xlsx]Case 5</t>
  </si>
  <si>
    <t>Worksheet: [RT Co-Optimization_ORDC_Decomp_2.xlsx]Case 6</t>
  </si>
  <si>
    <t>Report Created: 5/17/2017 12:22:38 PM</t>
  </si>
  <si>
    <t>Report Created: 5/17/2017 12:24:19 PM</t>
  </si>
  <si>
    <t>Report Created: 5/17/2017 12:25:06 PM</t>
  </si>
  <si>
    <t>Report Created: 5/17/2017 12:25:37 PM</t>
  </si>
  <si>
    <t>Report Created: 5/17/2017 12:26:06 PM</t>
  </si>
  <si>
    <t>CASE 1</t>
  </si>
  <si>
    <t>CASE 2</t>
  </si>
  <si>
    <t>CASE 3</t>
  </si>
  <si>
    <t>CASE 4</t>
  </si>
  <si>
    <t>CASE 5</t>
  </si>
  <si>
    <t>CASE 6</t>
  </si>
  <si>
    <t>Report Created: 5/17/2017 1:12:00 PM</t>
  </si>
  <si>
    <t>Worksheet: [RT Co-Optimization_ORDC_Decomp_2.xlsx]Case 7</t>
  </si>
  <si>
    <t>Report Created: 5/17/2017 1:26:56 PM</t>
  </si>
  <si>
    <t>CASE 7</t>
  </si>
  <si>
    <t>Assumptions</t>
  </si>
  <si>
    <t>VOLL = $9,000</t>
  </si>
  <si>
    <t>Offer Cap = $2,000</t>
  </si>
  <si>
    <t>Max Reserve Demand Curve Value = $7000.99</t>
  </si>
  <si>
    <t>No Congestion</t>
  </si>
  <si>
    <t>Generators available from 0 to HSL for Energy, available in quantities offered for each A/S</t>
  </si>
  <si>
    <t>A/S Demand Curves</t>
  </si>
  <si>
    <t>All RRS provided from generators for the purpose of this example</t>
  </si>
  <si>
    <t>NSRS represented as SOR (Spinning Online Reserves from the whitepaper, basically online NSRS)</t>
  </si>
  <si>
    <t>170 MW of URS and 1,830 MW of RRS are priced at $7,000.99</t>
  </si>
  <si>
    <t>Approx 100 MW of URS and 100 MW of RRS are priced at values that approximate the steps of the CURRENT PBPC</t>
  </si>
  <si>
    <t>The remaining RRS is priced at values that approximate the existing ORDC from 1,930 to 2,300 MW</t>
  </si>
  <si>
    <t>The maximum value on the SOR demand curve is $1,425 and extends for 3,000 MW (beyond the 1,375 MW requirement)</t>
  </si>
  <si>
    <t>Cases</t>
  </si>
  <si>
    <t>All Cases have the same A/S demand curves (in the optimization, A/S shortages are represented as a cost)</t>
  </si>
  <si>
    <t>Cases 1-6 only change the Demand as an input (cell B16), with energy dispatch, reserve schedules and prices changing with outputs</t>
  </si>
  <si>
    <t>G1 represents the sum of 50,000 MW of infra-marginal generation</t>
  </si>
  <si>
    <t>G2-G8 represent online generation with increasing energy offers and identical A/S offer quantities</t>
  </si>
  <si>
    <t>G9 represents a quick-start unit that can only provide energy or SOR</t>
  </si>
  <si>
    <t>There is a field for a Capacity Offer Price for each reserve that is set to $0 in these examples</t>
  </si>
  <si>
    <t>Tab 'Reserve Demand Curves CHT' shows charts with the resulting individual and aggregate A/S demand curves</t>
  </si>
  <si>
    <t>Designed to illustrate the energy and A/S pricing results with RTC under A/S surplus and shortage conditions by decomposing the current ORDC</t>
  </si>
  <si>
    <t>into a reserve demand curve for each A/S</t>
  </si>
  <si>
    <t>Designed to approximate the 2017 Summer Peak A/S requirements (URS = 270, RRS = 2,300, NSRS = 1,375)</t>
  </si>
  <si>
    <t>Simulating a different time period would require decomposing the applicable ORDC into the individual A/S product demand curves</t>
  </si>
  <si>
    <t>Case 7 inputs are the same as Case 6 except for changes to the Energy Offers for G5, G6, G7, G8</t>
  </si>
  <si>
    <t>Tab 'Results Summary' contains tabular and graphical summaries of the SOLVER Linear Program results for all Cases.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</si>
</sst>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color theme="9" tint="-0.249977111117893"/>
      <name val="Arial"/>
      <family val="2"/>
    </font>
    <font>
      <sz val="10"/>
      <color theme="0"/>
      <name val="Arial"/>
      <family val="2"/>
    </font>
    <font>
      <b/>
      <sz val="10"/>
      <color indexed="12"/>
      <name val="Arial"/>
      <family val="2"/>
    </font>
    <font>
      <b/>
      <sz val="10"/>
      <color theme="9" tint="-0.249977111117893"/>
      <name val="Arial"/>
      <family val="2"/>
    </font>
    <font>
      <b/>
      <u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indexed="18"/>
      <name val="Calibri"/>
      <family val="2"/>
      <scheme val="minor"/>
    </font>
    <font>
      <b/>
      <sz val="11"/>
      <color indexed="18"/>
      <name val="Calibri"/>
      <family val="2"/>
      <scheme val="minor"/>
    </font>
    <font>
      <b/>
      <sz val="11"/>
      <color indexed="1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</borders>
  <cellStyleXfs count="5">
    <xf numFmtId="0" fontId="0" fillId="0" borderId="0"/>
    <xf numFmtId="0" fontId="3" fillId="0" borderId="0"/>
    <xf numFmtId="44" fontId="3" fillId="0" borderId="0" applyFont="0" applyFill="0" applyBorder="0" applyAlignment="0" applyProtection="0"/>
    <xf numFmtId="0" fontId="1" fillId="0" borderId="0"/>
    <xf numFmtId="0" fontId="1" fillId="0" borderId="0"/>
  </cellStyleXfs>
  <cellXfs count="38">
    <xf numFmtId="0" fontId="0" fillId="0" borderId="0" xfId="0"/>
    <xf numFmtId="0" fontId="4" fillId="0" borderId="0" xfId="1" applyFont="1"/>
    <xf numFmtId="0" fontId="3" fillId="0" borderId="0" xfId="1"/>
    <xf numFmtId="0" fontId="3" fillId="0" borderId="0" xfId="1" applyFont="1"/>
    <xf numFmtId="0" fontId="3" fillId="2" borderId="0" xfId="1" applyFill="1"/>
    <xf numFmtId="1" fontId="5" fillId="0" borderId="0" xfId="1" applyNumberFormat="1" applyFont="1"/>
    <xf numFmtId="0" fontId="6" fillId="0" borderId="0" xfId="1" applyFont="1"/>
    <xf numFmtId="1" fontId="3" fillId="0" borderId="0" xfId="1" applyNumberFormat="1"/>
    <xf numFmtId="0" fontId="7" fillId="3" borderId="0" xfId="1" applyFont="1" applyFill="1"/>
    <xf numFmtId="0" fontId="8" fillId="0" borderId="0" xfId="1" applyFont="1"/>
    <xf numFmtId="0" fontId="9" fillId="0" borderId="0" xfId="1" applyFont="1"/>
    <xf numFmtId="0" fontId="5" fillId="0" borderId="0" xfId="1" applyFont="1"/>
    <xf numFmtId="0" fontId="3" fillId="4" borderId="0" xfId="1" applyFill="1"/>
    <xf numFmtId="0" fontId="3" fillId="5" borderId="0" xfId="1" applyFill="1"/>
    <xf numFmtId="0" fontId="10" fillId="0" borderId="0" xfId="1" applyFont="1"/>
    <xf numFmtId="164" fontId="3" fillId="0" borderId="0" xfId="1" applyNumberFormat="1"/>
    <xf numFmtId="0" fontId="3" fillId="0" borderId="0" xfId="1" applyAlignment="1">
      <alignment horizontal="right"/>
    </xf>
    <xf numFmtId="0" fontId="1" fillId="0" borderId="0" xfId="3"/>
    <xf numFmtId="0" fontId="11" fillId="7" borderId="0" xfId="4" applyFont="1" applyFill="1"/>
    <xf numFmtId="0" fontId="1" fillId="7" borderId="0" xfId="4" applyFill="1"/>
    <xf numFmtId="0" fontId="1" fillId="0" borderId="0" xfId="4"/>
    <xf numFmtId="0" fontId="2" fillId="0" borderId="0" xfId="4" applyFont="1"/>
    <xf numFmtId="1" fontId="1" fillId="0" borderId="0" xfId="4" applyNumberFormat="1"/>
    <xf numFmtId="0" fontId="1" fillId="0" borderId="0" xfId="4" applyFont="1"/>
    <xf numFmtId="44" fontId="1" fillId="0" borderId="0" xfId="4" applyNumberFormat="1"/>
    <xf numFmtId="0" fontId="4" fillId="0" borderId="0" xfId="1" applyFont="1" applyAlignment="1">
      <alignment horizontal="center" wrapText="1"/>
    </xf>
    <xf numFmtId="0" fontId="2" fillId="0" borderId="0" xfId="0" applyFont="1"/>
    <xf numFmtId="0" fontId="0" fillId="0" borderId="3" xfId="0" applyFill="1" applyBorder="1" applyAlignment="1"/>
    <xf numFmtId="0" fontId="0" fillId="0" borderId="4" xfId="0" applyFill="1" applyBorder="1" applyAlignment="1"/>
    <xf numFmtId="0" fontId="12" fillId="0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8" fontId="0" fillId="6" borderId="0" xfId="2" applyNumberFormat="1" applyFont="1" applyFill="1"/>
    <xf numFmtId="0" fontId="13" fillId="0" borderId="1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1" fontId="3" fillId="2" borderId="0" xfId="1" applyNumberFormat="1" applyFill="1"/>
    <xf numFmtId="0" fontId="14" fillId="0" borderId="1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8" fontId="1" fillId="0" borderId="0" xfId="4" applyNumberFormat="1"/>
  </cellXfs>
  <cellStyles count="5">
    <cellStyle name="Currency 2" xfId="2"/>
    <cellStyle name="Normal" xfId="0" builtinId="0"/>
    <cellStyle name="Normal 2" xfId="1"/>
    <cellStyle name="Normal 2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Aggregate Reserve Demand Curve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'Reserve Demand Curves CHT'!$B$2:$B$26</c:f>
              <c:numCache>
                <c:formatCode>General</c:formatCode>
                <c:ptCount val="25"/>
                <c:pt idx="0">
                  <c:v>0</c:v>
                </c:pt>
                <c:pt idx="1">
                  <c:v>170</c:v>
                </c:pt>
                <c:pt idx="2">
                  <c:v>2000</c:v>
                </c:pt>
                <c:pt idx="3">
                  <c:v>2010</c:v>
                </c:pt>
                <c:pt idx="4">
                  <c:v>2110</c:v>
                </c:pt>
                <c:pt idx="5">
                  <c:v>2125</c:v>
                </c:pt>
                <c:pt idx="6">
                  <c:v>2225</c:v>
                </c:pt>
                <c:pt idx="7">
                  <c:v>2240</c:v>
                </c:pt>
                <c:pt idx="8">
                  <c:v>2295</c:v>
                </c:pt>
                <c:pt idx="9">
                  <c:v>2310</c:v>
                </c:pt>
                <c:pt idx="10">
                  <c:v>2365</c:v>
                </c:pt>
                <c:pt idx="11">
                  <c:v>2740</c:v>
                </c:pt>
                <c:pt idx="12">
                  <c:v>2755</c:v>
                </c:pt>
                <c:pt idx="13">
                  <c:v>2810</c:v>
                </c:pt>
                <c:pt idx="14">
                  <c:v>2825</c:v>
                </c:pt>
                <c:pt idx="15">
                  <c:v>2880</c:v>
                </c:pt>
                <c:pt idx="16">
                  <c:v>3255</c:v>
                </c:pt>
                <c:pt idx="17">
                  <c:v>3270</c:v>
                </c:pt>
                <c:pt idx="18">
                  <c:v>3320</c:v>
                </c:pt>
                <c:pt idx="19">
                  <c:v>3695</c:v>
                </c:pt>
                <c:pt idx="20">
                  <c:v>4070</c:v>
                </c:pt>
                <c:pt idx="21">
                  <c:v>4445</c:v>
                </c:pt>
                <c:pt idx="22">
                  <c:v>4820</c:v>
                </c:pt>
                <c:pt idx="23">
                  <c:v>5195</c:v>
                </c:pt>
                <c:pt idx="24">
                  <c:v>5570</c:v>
                </c:pt>
              </c:numCache>
            </c:numRef>
          </c:xVal>
          <c:yVal>
            <c:numRef>
              <c:f>'Reserve Demand Curves CHT'!$C$2:$C$26</c:f>
              <c:numCache>
                <c:formatCode>General</c:formatCode>
                <c:ptCount val="25"/>
                <c:pt idx="0">
                  <c:v>7000.99</c:v>
                </c:pt>
                <c:pt idx="1">
                  <c:v>7000.99</c:v>
                </c:pt>
                <c:pt idx="2">
                  <c:v>7000.99</c:v>
                </c:pt>
                <c:pt idx="3">
                  <c:v>4500</c:v>
                </c:pt>
                <c:pt idx="4">
                  <c:v>4500</c:v>
                </c:pt>
                <c:pt idx="5">
                  <c:v>3500</c:v>
                </c:pt>
                <c:pt idx="6">
                  <c:v>3500</c:v>
                </c:pt>
                <c:pt idx="7">
                  <c:v>2500</c:v>
                </c:pt>
                <c:pt idx="8">
                  <c:v>2500</c:v>
                </c:pt>
                <c:pt idx="9">
                  <c:v>1500</c:v>
                </c:pt>
                <c:pt idx="10">
                  <c:v>1500</c:v>
                </c:pt>
                <c:pt idx="11">
                  <c:v>1425</c:v>
                </c:pt>
                <c:pt idx="12">
                  <c:v>1000</c:v>
                </c:pt>
                <c:pt idx="13">
                  <c:v>1000</c:v>
                </c:pt>
                <c:pt idx="14">
                  <c:v>500</c:v>
                </c:pt>
                <c:pt idx="15">
                  <c:v>500</c:v>
                </c:pt>
                <c:pt idx="16">
                  <c:v>422</c:v>
                </c:pt>
                <c:pt idx="17">
                  <c:v>250</c:v>
                </c:pt>
                <c:pt idx="18">
                  <c:v>250</c:v>
                </c:pt>
                <c:pt idx="19">
                  <c:v>139</c:v>
                </c:pt>
                <c:pt idx="20">
                  <c:v>46</c:v>
                </c:pt>
                <c:pt idx="21">
                  <c:v>13</c:v>
                </c:pt>
                <c:pt idx="22">
                  <c:v>3</c:v>
                </c:pt>
                <c:pt idx="23">
                  <c:v>0.6</c:v>
                </c:pt>
                <c:pt idx="24">
                  <c:v>0.1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0872280"/>
        <c:axId val="300872672"/>
      </c:scatterChart>
      <c:valAx>
        <c:axId val="300872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0872672"/>
        <c:crosses val="autoZero"/>
        <c:crossBetween val="midCat"/>
      </c:valAx>
      <c:valAx>
        <c:axId val="30087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08722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Awards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'Results Summary'!$C$2:$E$2</c:f>
              <c:strCache>
                <c:ptCount val="3"/>
                <c:pt idx="0">
                  <c:v>URS</c:v>
                </c:pt>
                <c:pt idx="1">
                  <c:v>RRS</c:v>
                </c:pt>
                <c:pt idx="2">
                  <c:v>SOR</c:v>
                </c:pt>
              </c:strCache>
            </c:strRef>
          </c:cat>
          <c:val>
            <c:numRef>
              <c:f>'Results Summary'!$C$60:$E$60</c:f>
              <c:numCache>
                <c:formatCode>General</c:formatCode>
                <c:ptCount val="3"/>
                <c:pt idx="0">
                  <c:v>270</c:v>
                </c:pt>
                <c:pt idx="1">
                  <c:v>2300</c:v>
                </c:pt>
                <c:pt idx="2">
                  <c:v>1430</c:v>
                </c:pt>
              </c:numCache>
            </c:numRef>
          </c:val>
        </c:ser>
        <c:ser>
          <c:idx val="1"/>
          <c:order val="1"/>
          <c:tx>
            <c:v>Requirements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'Results Summary'!$C$2:$E$2</c:f>
              <c:strCache>
                <c:ptCount val="3"/>
                <c:pt idx="0">
                  <c:v>URS</c:v>
                </c:pt>
                <c:pt idx="1">
                  <c:v>RRS</c:v>
                </c:pt>
                <c:pt idx="2">
                  <c:v>SOR</c:v>
                </c:pt>
              </c:strCache>
            </c:strRef>
          </c:cat>
          <c:val>
            <c:numRef>
              <c:f>'Results Summary'!$C$61:$E$61</c:f>
              <c:numCache>
                <c:formatCode>General</c:formatCode>
                <c:ptCount val="3"/>
                <c:pt idx="0">
                  <c:v>270</c:v>
                </c:pt>
                <c:pt idx="1">
                  <c:v>2300</c:v>
                </c:pt>
                <c:pt idx="2">
                  <c:v>1375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1238200"/>
        <c:axId val="301238592"/>
      </c:barChart>
      <c:catAx>
        <c:axId val="301238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1238592"/>
        <c:crosses val="autoZero"/>
        <c:auto val="1"/>
        <c:lblAlgn val="ctr"/>
        <c:lblOffset val="100"/>
        <c:noMultiLvlLbl val="0"/>
      </c:catAx>
      <c:valAx>
        <c:axId val="301238592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1238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'Results Summary'!$B$2:$E$2</c:f>
              <c:strCache>
                <c:ptCount val="4"/>
                <c:pt idx="0">
                  <c:v>ENE</c:v>
                </c:pt>
                <c:pt idx="1">
                  <c:v>URS</c:v>
                </c:pt>
                <c:pt idx="2">
                  <c:v>RRS</c:v>
                </c:pt>
                <c:pt idx="3">
                  <c:v>SOR</c:v>
                </c:pt>
              </c:strCache>
            </c:strRef>
          </c:cat>
          <c:val>
            <c:numRef>
              <c:f>'Results Summary'!$B$63:$E$63</c:f>
              <c:numCache>
                <c:formatCode>_("$"* #,##0.00_);_("$"* \(#,##0.00\);_("$"* "-"??_);_(@_)</c:formatCode>
                <c:ptCount val="4"/>
                <c:pt idx="0">
                  <c:v>106</c:v>
                </c:pt>
                <c:pt idx="1">
                  <c:v>71</c:v>
                </c:pt>
                <c:pt idx="2">
                  <c:v>66</c:v>
                </c:pt>
                <c:pt idx="3">
                  <c:v>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1239376"/>
        <c:axId val="301239768"/>
      </c:barChart>
      <c:catAx>
        <c:axId val="30123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1239768"/>
        <c:crosses val="autoZero"/>
        <c:auto val="1"/>
        <c:lblAlgn val="ctr"/>
        <c:lblOffset val="100"/>
        <c:noMultiLvlLbl val="0"/>
      </c:catAx>
      <c:valAx>
        <c:axId val="301239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123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'Results Summary'!$B$2</c:f>
              <c:strCache>
                <c:ptCount val="1"/>
                <c:pt idx="0">
                  <c:v>ENE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'Results Summary'!$A$77:$A$84</c:f>
              <c:strCache>
                <c:ptCount val="8"/>
                <c:pt idx="0">
                  <c:v>G2</c:v>
                </c:pt>
                <c:pt idx="1">
                  <c:v>G3</c:v>
                </c:pt>
                <c:pt idx="2">
                  <c:v>G4</c:v>
                </c:pt>
                <c:pt idx="3">
                  <c:v>G5</c:v>
                </c:pt>
                <c:pt idx="4">
                  <c:v>G6</c:v>
                </c:pt>
                <c:pt idx="5">
                  <c:v>G7</c:v>
                </c:pt>
                <c:pt idx="6">
                  <c:v>G8</c:v>
                </c:pt>
                <c:pt idx="7">
                  <c:v>G9</c:v>
                </c:pt>
              </c:strCache>
            </c:strRef>
          </c:cat>
          <c:val>
            <c:numRef>
              <c:f>'Results Summary'!$B$77:$B$84</c:f>
              <c:numCache>
                <c:formatCode>0</c:formatCode>
                <c:ptCount val="8"/>
                <c:pt idx="0">
                  <c:v>1000</c:v>
                </c:pt>
                <c:pt idx="1">
                  <c:v>1000</c:v>
                </c:pt>
                <c:pt idx="2">
                  <c:v>835</c:v>
                </c:pt>
                <c:pt idx="3">
                  <c:v>450</c:v>
                </c:pt>
                <c:pt idx="4">
                  <c:v>450</c:v>
                </c:pt>
                <c:pt idx="5">
                  <c:v>450</c:v>
                </c:pt>
                <c:pt idx="6">
                  <c:v>450</c:v>
                </c:pt>
                <c:pt idx="7">
                  <c:v>365</c:v>
                </c:pt>
              </c:numCache>
            </c:numRef>
          </c:val>
        </c:ser>
        <c:ser>
          <c:idx val="1"/>
          <c:order val="1"/>
          <c:tx>
            <c:strRef>
              <c:f>'Results Summary'!$C$2</c:f>
              <c:strCache>
                <c:ptCount val="1"/>
                <c:pt idx="0">
                  <c:v>URS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'Results Summary'!$A$77:$A$84</c:f>
              <c:strCache>
                <c:ptCount val="8"/>
                <c:pt idx="0">
                  <c:v>G2</c:v>
                </c:pt>
                <c:pt idx="1">
                  <c:v>G3</c:v>
                </c:pt>
                <c:pt idx="2">
                  <c:v>G4</c:v>
                </c:pt>
                <c:pt idx="3">
                  <c:v>G5</c:v>
                </c:pt>
                <c:pt idx="4">
                  <c:v>G6</c:v>
                </c:pt>
                <c:pt idx="5">
                  <c:v>G7</c:v>
                </c:pt>
                <c:pt idx="6">
                  <c:v>G8</c:v>
                </c:pt>
                <c:pt idx="7">
                  <c:v>G9</c:v>
                </c:pt>
              </c:strCache>
            </c:strRef>
          </c:cat>
          <c:val>
            <c:numRef>
              <c:f>'Results Summary'!$C$77:$C$84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25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'Results Summary'!$D$2</c:f>
              <c:strCache>
                <c:ptCount val="1"/>
                <c:pt idx="0">
                  <c:v>RRS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'Results Summary'!$A$77:$A$84</c:f>
              <c:strCache>
                <c:ptCount val="8"/>
                <c:pt idx="0">
                  <c:v>G2</c:v>
                </c:pt>
                <c:pt idx="1">
                  <c:v>G3</c:v>
                </c:pt>
                <c:pt idx="2">
                  <c:v>G4</c:v>
                </c:pt>
                <c:pt idx="3">
                  <c:v>G5</c:v>
                </c:pt>
                <c:pt idx="4">
                  <c:v>G6</c:v>
                </c:pt>
                <c:pt idx="5">
                  <c:v>G7</c:v>
                </c:pt>
                <c:pt idx="6">
                  <c:v>G8</c:v>
                </c:pt>
                <c:pt idx="7">
                  <c:v>G9</c:v>
                </c:pt>
              </c:strCache>
            </c:strRef>
          </c:cat>
          <c:val>
            <c:numRef>
              <c:f>'Results Summary'!$D$77:$D$84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140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'Results Summary'!$E$2</c:f>
              <c:strCache>
                <c:ptCount val="1"/>
                <c:pt idx="0">
                  <c:v>SOR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'Results Summary'!$A$77:$A$84</c:f>
              <c:strCache>
                <c:ptCount val="8"/>
                <c:pt idx="0">
                  <c:v>G2</c:v>
                </c:pt>
                <c:pt idx="1">
                  <c:v>G3</c:v>
                </c:pt>
                <c:pt idx="2">
                  <c:v>G4</c:v>
                </c:pt>
                <c:pt idx="3">
                  <c:v>G5</c:v>
                </c:pt>
                <c:pt idx="4">
                  <c:v>G6</c:v>
                </c:pt>
                <c:pt idx="5">
                  <c:v>G7</c:v>
                </c:pt>
                <c:pt idx="6">
                  <c:v>G8</c:v>
                </c:pt>
                <c:pt idx="7">
                  <c:v>G9</c:v>
                </c:pt>
              </c:strCache>
            </c:strRef>
          </c:cat>
          <c:val>
            <c:numRef>
              <c:f>'Results Summary'!$E$77:$E$84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4700120"/>
        <c:axId val="304700512"/>
      </c:barChart>
      <c:catAx>
        <c:axId val="304700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700512"/>
        <c:crosses val="autoZero"/>
        <c:auto val="1"/>
        <c:lblAlgn val="ctr"/>
        <c:lblOffset val="100"/>
        <c:noMultiLvlLbl val="0"/>
      </c:catAx>
      <c:valAx>
        <c:axId val="304700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7001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Awards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'Results Summary'!$C$2:$E$2</c:f>
              <c:strCache>
                <c:ptCount val="3"/>
                <c:pt idx="0">
                  <c:v>URS</c:v>
                </c:pt>
                <c:pt idx="1">
                  <c:v>RRS</c:v>
                </c:pt>
                <c:pt idx="2">
                  <c:v>SOR</c:v>
                </c:pt>
              </c:strCache>
            </c:strRef>
          </c:cat>
          <c:val>
            <c:numRef>
              <c:f>'Results Summary'!$C$85:$E$85</c:f>
              <c:numCache>
                <c:formatCode>General</c:formatCode>
                <c:ptCount val="3"/>
                <c:pt idx="0">
                  <c:v>225</c:v>
                </c:pt>
                <c:pt idx="1">
                  <c:v>2140</c:v>
                </c:pt>
                <c:pt idx="2">
                  <c:v>635</c:v>
                </c:pt>
              </c:numCache>
            </c:numRef>
          </c:val>
        </c:ser>
        <c:ser>
          <c:idx val="1"/>
          <c:order val="1"/>
          <c:tx>
            <c:v>Requirements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'Results Summary'!$C$2:$E$2</c:f>
              <c:strCache>
                <c:ptCount val="3"/>
                <c:pt idx="0">
                  <c:v>URS</c:v>
                </c:pt>
                <c:pt idx="1">
                  <c:v>RRS</c:v>
                </c:pt>
                <c:pt idx="2">
                  <c:v>SOR</c:v>
                </c:pt>
              </c:strCache>
            </c:strRef>
          </c:cat>
          <c:val>
            <c:numRef>
              <c:f>'Results Summary'!$C$86:$E$86</c:f>
              <c:numCache>
                <c:formatCode>General</c:formatCode>
                <c:ptCount val="3"/>
                <c:pt idx="0">
                  <c:v>270</c:v>
                </c:pt>
                <c:pt idx="1">
                  <c:v>2300</c:v>
                </c:pt>
                <c:pt idx="2">
                  <c:v>1375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4701688"/>
        <c:axId val="304702080"/>
      </c:barChart>
      <c:catAx>
        <c:axId val="304701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702080"/>
        <c:crosses val="autoZero"/>
        <c:auto val="1"/>
        <c:lblAlgn val="ctr"/>
        <c:lblOffset val="100"/>
        <c:noMultiLvlLbl val="0"/>
      </c:catAx>
      <c:valAx>
        <c:axId val="304702080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701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'Results Summary'!$B$2:$E$2</c:f>
              <c:strCache>
                <c:ptCount val="4"/>
                <c:pt idx="0">
                  <c:v>ENE</c:v>
                </c:pt>
                <c:pt idx="1">
                  <c:v>URS</c:v>
                </c:pt>
                <c:pt idx="2">
                  <c:v>RRS</c:v>
                </c:pt>
                <c:pt idx="3">
                  <c:v>SOR</c:v>
                </c:pt>
              </c:strCache>
            </c:strRef>
          </c:cat>
          <c:val>
            <c:numRef>
              <c:f>'Results Summary'!$B$88:$E$88</c:f>
              <c:numCache>
                <c:formatCode>_("$"* #,##0.00_);_("$"* \(#,##0.00\);_("$"* "-"??_);_(@_)</c:formatCode>
                <c:ptCount val="4"/>
                <c:pt idx="0">
                  <c:v>1222</c:v>
                </c:pt>
                <c:pt idx="1">
                  <c:v>1182</c:v>
                </c:pt>
                <c:pt idx="2">
                  <c:v>1182</c:v>
                </c:pt>
                <c:pt idx="3">
                  <c:v>422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4702864"/>
        <c:axId val="304703256"/>
      </c:barChart>
      <c:catAx>
        <c:axId val="30470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703256"/>
        <c:crosses val="autoZero"/>
        <c:auto val="1"/>
        <c:lblAlgn val="ctr"/>
        <c:lblOffset val="100"/>
        <c:noMultiLvlLbl val="0"/>
      </c:catAx>
      <c:valAx>
        <c:axId val="304703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702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'Results Summary'!$B$2</c:f>
              <c:strCache>
                <c:ptCount val="1"/>
                <c:pt idx="0">
                  <c:v>ENE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'Results Summary'!$A$102:$A$109</c:f>
              <c:strCache>
                <c:ptCount val="8"/>
                <c:pt idx="0">
                  <c:v>G2</c:v>
                </c:pt>
                <c:pt idx="1">
                  <c:v>G3</c:v>
                </c:pt>
                <c:pt idx="2">
                  <c:v>G4</c:v>
                </c:pt>
                <c:pt idx="3">
                  <c:v>G5</c:v>
                </c:pt>
                <c:pt idx="4">
                  <c:v>G6</c:v>
                </c:pt>
                <c:pt idx="5">
                  <c:v>G7</c:v>
                </c:pt>
                <c:pt idx="6">
                  <c:v>G8</c:v>
                </c:pt>
                <c:pt idx="7">
                  <c:v>G9</c:v>
                </c:pt>
              </c:strCache>
            </c:strRef>
          </c:cat>
          <c:val>
            <c:numRef>
              <c:f>'Results Summary'!$B$102:$B$109</c:f>
              <c:numCache>
                <c:formatCode>0</c:formatCode>
                <c:ptCount val="8"/>
                <c:pt idx="0">
                  <c:v>1000</c:v>
                </c:pt>
                <c:pt idx="1">
                  <c:v>1000</c:v>
                </c:pt>
                <c:pt idx="2">
                  <c:v>905</c:v>
                </c:pt>
                <c:pt idx="3">
                  <c:v>450</c:v>
                </c:pt>
                <c:pt idx="4">
                  <c:v>450</c:v>
                </c:pt>
                <c:pt idx="5">
                  <c:v>450</c:v>
                </c:pt>
                <c:pt idx="6">
                  <c:v>450</c:v>
                </c:pt>
                <c:pt idx="7">
                  <c:v>795</c:v>
                </c:pt>
              </c:numCache>
            </c:numRef>
          </c:val>
        </c:ser>
        <c:ser>
          <c:idx val="1"/>
          <c:order val="1"/>
          <c:tx>
            <c:strRef>
              <c:f>'Results Summary'!$C$2</c:f>
              <c:strCache>
                <c:ptCount val="1"/>
                <c:pt idx="0">
                  <c:v>URS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'Results Summary'!$A$102:$A$109</c:f>
              <c:strCache>
                <c:ptCount val="8"/>
                <c:pt idx="0">
                  <c:v>G2</c:v>
                </c:pt>
                <c:pt idx="1">
                  <c:v>G3</c:v>
                </c:pt>
                <c:pt idx="2">
                  <c:v>G4</c:v>
                </c:pt>
                <c:pt idx="3">
                  <c:v>G5</c:v>
                </c:pt>
                <c:pt idx="4">
                  <c:v>G6</c:v>
                </c:pt>
                <c:pt idx="5">
                  <c:v>G7</c:v>
                </c:pt>
                <c:pt idx="6">
                  <c:v>G8</c:v>
                </c:pt>
                <c:pt idx="7">
                  <c:v>G9</c:v>
                </c:pt>
              </c:strCache>
            </c:strRef>
          </c:cat>
          <c:val>
            <c:numRef>
              <c:f>'Results Summary'!$C$102:$C$109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'Results Summary'!$D$2</c:f>
              <c:strCache>
                <c:ptCount val="1"/>
                <c:pt idx="0">
                  <c:v>RRS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'Results Summary'!$A$102:$A$109</c:f>
              <c:strCache>
                <c:ptCount val="8"/>
                <c:pt idx="0">
                  <c:v>G2</c:v>
                </c:pt>
                <c:pt idx="1">
                  <c:v>G3</c:v>
                </c:pt>
                <c:pt idx="2">
                  <c:v>G4</c:v>
                </c:pt>
                <c:pt idx="3">
                  <c:v>G5</c:v>
                </c:pt>
                <c:pt idx="4">
                  <c:v>G6</c:v>
                </c:pt>
                <c:pt idx="5">
                  <c:v>G7</c:v>
                </c:pt>
                <c:pt idx="6">
                  <c:v>G8</c:v>
                </c:pt>
                <c:pt idx="7">
                  <c:v>G9</c:v>
                </c:pt>
              </c:strCache>
            </c:strRef>
          </c:cat>
          <c:val>
            <c:numRef>
              <c:f>'Results Summary'!$D$102:$D$109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85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'Results Summary'!$E$2</c:f>
              <c:strCache>
                <c:ptCount val="1"/>
                <c:pt idx="0">
                  <c:v>SOR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'Results Summary'!$A$102:$A$109</c:f>
              <c:strCache>
                <c:ptCount val="8"/>
                <c:pt idx="0">
                  <c:v>G2</c:v>
                </c:pt>
                <c:pt idx="1">
                  <c:v>G3</c:v>
                </c:pt>
                <c:pt idx="2">
                  <c:v>G4</c:v>
                </c:pt>
                <c:pt idx="3">
                  <c:v>G5</c:v>
                </c:pt>
                <c:pt idx="4">
                  <c:v>G6</c:v>
                </c:pt>
                <c:pt idx="5">
                  <c:v>G7</c:v>
                </c:pt>
                <c:pt idx="6">
                  <c:v>G8</c:v>
                </c:pt>
                <c:pt idx="7">
                  <c:v>G9</c:v>
                </c:pt>
              </c:strCache>
            </c:strRef>
          </c:cat>
          <c:val>
            <c:numRef>
              <c:f>'Results Summary'!$E$102:$E$109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3501712"/>
        <c:axId val="303502104"/>
      </c:barChart>
      <c:catAx>
        <c:axId val="303501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502104"/>
        <c:crosses val="autoZero"/>
        <c:auto val="1"/>
        <c:lblAlgn val="ctr"/>
        <c:lblOffset val="100"/>
        <c:noMultiLvlLbl val="0"/>
      </c:catAx>
      <c:valAx>
        <c:axId val="303502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5017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Awards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'Results Summary'!$C$2:$E$2</c:f>
              <c:strCache>
                <c:ptCount val="3"/>
                <c:pt idx="0">
                  <c:v>URS</c:v>
                </c:pt>
                <c:pt idx="1">
                  <c:v>RRS</c:v>
                </c:pt>
                <c:pt idx="2">
                  <c:v>SOR</c:v>
                </c:pt>
              </c:strCache>
            </c:strRef>
          </c:cat>
          <c:val>
            <c:numRef>
              <c:f>'Results Summary'!$C$110:$E$110</c:f>
              <c:numCache>
                <c:formatCode>General</c:formatCode>
                <c:ptCount val="3"/>
                <c:pt idx="0">
                  <c:v>210</c:v>
                </c:pt>
                <c:pt idx="1">
                  <c:v>2085</c:v>
                </c:pt>
                <c:pt idx="2">
                  <c:v>205</c:v>
                </c:pt>
              </c:numCache>
            </c:numRef>
          </c:val>
        </c:ser>
        <c:ser>
          <c:idx val="1"/>
          <c:order val="1"/>
          <c:tx>
            <c:v>Requirements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'Results Summary'!$C$2:$E$2</c:f>
              <c:strCache>
                <c:ptCount val="3"/>
                <c:pt idx="0">
                  <c:v>URS</c:v>
                </c:pt>
                <c:pt idx="1">
                  <c:v>RRS</c:v>
                </c:pt>
                <c:pt idx="2">
                  <c:v>SOR</c:v>
                </c:pt>
              </c:strCache>
            </c:strRef>
          </c:cat>
          <c:val>
            <c:numRef>
              <c:f>'Results Summary'!$C$111:$E$111</c:f>
              <c:numCache>
                <c:formatCode>General</c:formatCode>
                <c:ptCount val="3"/>
                <c:pt idx="0">
                  <c:v>270</c:v>
                </c:pt>
                <c:pt idx="1">
                  <c:v>2300</c:v>
                </c:pt>
                <c:pt idx="2">
                  <c:v>1375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3503280"/>
        <c:axId val="303503672"/>
      </c:barChart>
      <c:catAx>
        <c:axId val="30350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503672"/>
        <c:crosses val="autoZero"/>
        <c:auto val="1"/>
        <c:lblAlgn val="ctr"/>
        <c:lblOffset val="100"/>
        <c:noMultiLvlLbl val="0"/>
      </c:catAx>
      <c:valAx>
        <c:axId val="303503672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503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'Results Summary'!$B$2:$E$2</c:f>
              <c:strCache>
                <c:ptCount val="4"/>
                <c:pt idx="0">
                  <c:v>ENE</c:v>
                </c:pt>
                <c:pt idx="1">
                  <c:v>URS</c:v>
                </c:pt>
                <c:pt idx="2">
                  <c:v>RRS</c:v>
                </c:pt>
                <c:pt idx="3">
                  <c:v>SOR</c:v>
                </c:pt>
              </c:strCache>
            </c:strRef>
          </c:cat>
          <c:val>
            <c:numRef>
              <c:f>'Results Summary'!$B$113:$E$113</c:f>
              <c:numCache>
                <c:formatCode>_("$"* #,##0.00_);_("$"* \(#,##0.00\);_("$"* "-"??_);_(@_)</c:formatCode>
                <c:ptCount val="4"/>
                <c:pt idx="0">
                  <c:v>2225</c:v>
                </c:pt>
                <c:pt idx="1">
                  <c:v>2185</c:v>
                </c:pt>
                <c:pt idx="2">
                  <c:v>2185</c:v>
                </c:pt>
                <c:pt idx="3">
                  <c:v>1425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3504456"/>
        <c:axId val="303504848"/>
      </c:barChart>
      <c:catAx>
        <c:axId val="303504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504848"/>
        <c:crosses val="autoZero"/>
        <c:auto val="1"/>
        <c:lblAlgn val="ctr"/>
        <c:lblOffset val="100"/>
        <c:noMultiLvlLbl val="0"/>
      </c:catAx>
      <c:valAx>
        <c:axId val="30350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504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'Results Summary'!$B$2</c:f>
              <c:strCache>
                <c:ptCount val="1"/>
                <c:pt idx="0">
                  <c:v>ENE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'Results Summary'!$A$128:$A$135</c:f>
              <c:strCache>
                <c:ptCount val="8"/>
                <c:pt idx="0">
                  <c:v>G2</c:v>
                </c:pt>
                <c:pt idx="1">
                  <c:v>G3</c:v>
                </c:pt>
                <c:pt idx="2">
                  <c:v>G4</c:v>
                </c:pt>
                <c:pt idx="3">
                  <c:v>G5</c:v>
                </c:pt>
                <c:pt idx="4">
                  <c:v>G6</c:v>
                </c:pt>
                <c:pt idx="5">
                  <c:v>G7</c:v>
                </c:pt>
                <c:pt idx="6">
                  <c:v>G8</c:v>
                </c:pt>
                <c:pt idx="7">
                  <c:v>G9</c:v>
                </c:pt>
              </c:strCache>
            </c:strRef>
          </c:cat>
          <c:val>
            <c:numRef>
              <c:f>'Results Summary'!$B$128:$B$135</c:f>
              <c:numCache>
                <c:formatCode>0</c:formatCode>
                <c:ptCount val="8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660</c:v>
                </c:pt>
                <c:pt idx="4">
                  <c:v>450</c:v>
                </c:pt>
                <c:pt idx="5">
                  <c:v>450</c:v>
                </c:pt>
                <c:pt idx="6">
                  <c:v>450</c:v>
                </c:pt>
                <c:pt idx="7">
                  <c:v>1000</c:v>
                </c:pt>
              </c:numCache>
            </c:numRef>
          </c:val>
        </c:ser>
        <c:ser>
          <c:idx val="1"/>
          <c:order val="1"/>
          <c:tx>
            <c:strRef>
              <c:f>'Results Summary'!$C$2</c:f>
              <c:strCache>
                <c:ptCount val="1"/>
                <c:pt idx="0">
                  <c:v>URS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'Results Summary'!$A$128:$A$135</c:f>
              <c:strCache>
                <c:ptCount val="8"/>
                <c:pt idx="0">
                  <c:v>G2</c:v>
                </c:pt>
                <c:pt idx="1">
                  <c:v>G3</c:v>
                </c:pt>
                <c:pt idx="2">
                  <c:v>G4</c:v>
                </c:pt>
                <c:pt idx="3">
                  <c:v>G5</c:v>
                </c:pt>
                <c:pt idx="4">
                  <c:v>G6</c:v>
                </c:pt>
                <c:pt idx="5">
                  <c:v>G7</c:v>
                </c:pt>
                <c:pt idx="6">
                  <c:v>G8</c:v>
                </c:pt>
                <c:pt idx="7">
                  <c:v>G9</c:v>
                </c:pt>
              </c:strCache>
            </c:strRef>
          </c:cat>
          <c:val>
            <c:numRef>
              <c:f>'Results Summary'!$C$128:$C$135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'Results Summary'!$D$2</c:f>
              <c:strCache>
                <c:ptCount val="1"/>
                <c:pt idx="0">
                  <c:v>RRS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'Results Summary'!$A$128:$A$135</c:f>
              <c:strCache>
                <c:ptCount val="8"/>
                <c:pt idx="0">
                  <c:v>G2</c:v>
                </c:pt>
                <c:pt idx="1">
                  <c:v>G3</c:v>
                </c:pt>
                <c:pt idx="2">
                  <c:v>G4</c:v>
                </c:pt>
                <c:pt idx="3">
                  <c:v>G5</c:v>
                </c:pt>
                <c:pt idx="4">
                  <c:v>G6</c:v>
                </c:pt>
                <c:pt idx="5">
                  <c:v>G7</c:v>
                </c:pt>
                <c:pt idx="6">
                  <c:v>G8</c:v>
                </c:pt>
                <c:pt idx="7">
                  <c:v>G9</c:v>
                </c:pt>
              </c:strCache>
            </c:strRef>
          </c:cat>
          <c:val>
            <c:numRef>
              <c:f>'Results Summary'!$D$128:$D$135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330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'Results Summary'!$E$2</c:f>
              <c:strCache>
                <c:ptCount val="1"/>
                <c:pt idx="0">
                  <c:v>SOR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'Results Summary'!$A$128:$A$135</c:f>
              <c:strCache>
                <c:ptCount val="8"/>
                <c:pt idx="0">
                  <c:v>G2</c:v>
                </c:pt>
                <c:pt idx="1">
                  <c:v>G3</c:v>
                </c:pt>
                <c:pt idx="2">
                  <c:v>G4</c:v>
                </c:pt>
                <c:pt idx="3">
                  <c:v>G5</c:v>
                </c:pt>
                <c:pt idx="4">
                  <c:v>G6</c:v>
                </c:pt>
                <c:pt idx="5">
                  <c:v>G7</c:v>
                </c:pt>
                <c:pt idx="6">
                  <c:v>G8</c:v>
                </c:pt>
                <c:pt idx="7">
                  <c:v>G9</c:v>
                </c:pt>
              </c:strCache>
            </c:strRef>
          </c:cat>
          <c:val>
            <c:numRef>
              <c:f>'Results Summary'!$E$128:$E$135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3739824"/>
        <c:axId val="303740216"/>
      </c:barChart>
      <c:catAx>
        <c:axId val="30373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740216"/>
        <c:crosses val="autoZero"/>
        <c:auto val="1"/>
        <c:lblAlgn val="ctr"/>
        <c:lblOffset val="100"/>
        <c:noMultiLvlLbl val="0"/>
      </c:catAx>
      <c:valAx>
        <c:axId val="303740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7398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Awards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'Results Summary'!$C$2:$E$2</c:f>
              <c:strCache>
                <c:ptCount val="3"/>
                <c:pt idx="0">
                  <c:v>URS</c:v>
                </c:pt>
                <c:pt idx="1">
                  <c:v>RRS</c:v>
                </c:pt>
                <c:pt idx="2">
                  <c:v>SOR</c:v>
                </c:pt>
              </c:strCache>
            </c:strRef>
          </c:cat>
          <c:val>
            <c:numRef>
              <c:f>'Results Summary'!$C$136:$E$136</c:f>
              <c:numCache>
                <c:formatCode>General</c:formatCode>
                <c:ptCount val="3"/>
                <c:pt idx="0">
                  <c:v>160</c:v>
                </c:pt>
                <c:pt idx="1">
                  <c:v>1830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v>Requirements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'Results Summary'!$C$2:$E$2</c:f>
              <c:strCache>
                <c:ptCount val="3"/>
                <c:pt idx="0">
                  <c:v>URS</c:v>
                </c:pt>
                <c:pt idx="1">
                  <c:v>RRS</c:v>
                </c:pt>
                <c:pt idx="2">
                  <c:v>SOR</c:v>
                </c:pt>
              </c:strCache>
            </c:strRef>
          </c:cat>
          <c:val>
            <c:numRef>
              <c:f>'Results Summary'!$C$137:$E$137</c:f>
              <c:numCache>
                <c:formatCode>General</c:formatCode>
                <c:ptCount val="3"/>
                <c:pt idx="0">
                  <c:v>270</c:v>
                </c:pt>
                <c:pt idx="1">
                  <c:v>2300</c:v>
                </c:pt>
                <c:pt idx="2">
                  <c:v>1375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3741392"/>
        <c:axId val="303741784"/>
      </c:barChart>
      <c:catAx>
        <c:axId val="30374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741784"/>
        <c:crosses val="autoZero"/>
        <c:auto val="1"/>
        <c:lblAlgn val="ctr"/>
        <c:lblOffset val="100"/>
        <c:noMultiLvlLbl val="0"/>
      </c:catAx>
      <c:valAx>
        <c:axId val="303741784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741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Individual Reserve Demand Curves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URS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'Reserve Demand Curves CHT'!$B$30:$B$38</c:f>
              <c:numCache>
                <c:formatCode>General</c:formatCode>
                <c:ptCount val="9"/>
                <c:pt idx="0">
                  <c:v>0</c:v>
                </c:pt>
                <c:pt idx="1">
                  <c:v>170</c:v>
                </c:pt>
                <c:pt idx="2">
                  <c:v>180</c:v>
                </c:pt>
                <c:pt idx="3">
                  <c:v>195</c:v>
                </c:pt>
                <c:pt idx="4">
                  <c:v>210</c:v>
                </c:pt>
                <c:pt idx="5">
                  <c:v>225</c:v>
                </c:pt>
                <c:pt idx="6">
                  <c:v>240</c:v>
                </c:pt>
                <c:pt idx="7">
                  <c:v>255</c:v>
                </c:pt>
                <c:pt idx="8">
                  <c:v>270</c:v>
                </c:pt>
              </c:numCache>
            </c:numRef>
          </c:xVal>
          <c:yVal>
            <c:numRef>
              <c:f>'Reserve Demand Curves CHT'!$C$30:$C$38</c:f>
              <c:numCache>
                <c:formatCode>General</c:formatCode>
                <c:ptCount val="9"/>
                <c:pt idx="0">
                  <c:v>7000.99</c:v>
                </c:pt>
                <c:pt idx="1">
                  <c:v>7000.99</c:v>
                </c:pt>
                <c:pt idx="2">
                  <c:v>4500</c:v>
                </c:pt>
                <c:pt idx="3">
                  <c:v>3500</c:v>
                </c:pt>
                <c:pt idx="4">
                  <c:v>2500</c:v>
                </c:pt>
                <c:pt idx="5">
                  <c:v>1500</c:v>
                </c:pt>
                <c:pt idx="6">
                  <c:v>1000</c:v>
                </c:pt>
                <c:pt idx="7">
                  <c:v>500</c:v>
                </c:pt>
                <c:pt idx="8">
                  <c:v>250</c:v>
                </c:pt>
              </c:numCache>
            </c:numRef>
          </c:yVal>
          <c:smooth val="0"/>
        </c:ser>
        <c:ser>
          <c:idx val="1"/>
          <c:order val="1"/>
          <c:tx>
            <c:v>RRS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'Reserve Demand Curves CHT'!$B$40:$B$48</c:f>
              <c:numCache>
                <c:formatCode>General</c:formatCode>
                <c:ptCount val="9"/>
                <c:pt idx="0">
                  <c:v>0</c:v>
                </c:pt>
                <c:pt idx="1">
                  <c:v>1830</c:v>
                </c:pt>
                <c:pt idx="2">
                  <c:v>1930</c:v>
                </c:pt>
                <c:pt idx="3">
                  <c:v>2030</c:v>
                </c:pt>
                <c:pt idx="4">
                  <c:v>2085</c:v>
                </c:pt>
                <c:pt idx="5">
                  <c:v>2140</c:v>
                </c:pt>
                <c:pt idx="6">
                  <c:v>2195</c:v>
                </c:pt>
                <c:pt idx="7">
                  <c:v>2250</c:v>
                </c:pt>
                <c:pt idx="8">
                  <c:v>2300</c:v>
                </c:pt>
              </c:numCache>
            </c:numRef>
          </c:xVal>
          <c:yVal>
            <c:numRef>
              <c:f>'Reserve Demand Curves CHT'!$C$40:$C$48</c:f>
              <c:numCache>
                <c:formatCode>General</c:formatCode>
                <c:ptCount val="9"/>
                <c:pt idx="0">
                  <c:v>7000.99</c:v>
                </c:pt>
                <c:pt idx="1">
                  <c:v>7000.99</c:v>
                </c:pt>
                <c:pt idx="2">
                  <c:v>4500</c:v>
                </c:pt>
                <c:pt idx="3">
                  <c:v>3500</c:v>
                </c:pt>
                <c:pt idx="4">
                  <c:v>2500</c:v>
                </c:pt>
                <c:pt idx="5">
                  <c:v>1500</c:v>
                </c:pt>
                <c:pt idx="6">
                  <c:v>1000</c:v>
                </c:pt>
                <c:pt idx="7">
                  <c:v>500</c:v>
                </c:pt>
                <c:pt idx="8">
                  <c:v>250</c:v>
                </c:pt>
              </c:numCache>
            </c:numRef>
          </c:yVal>
          <c:smooth val="0"/>
        </c:ser>
        <c:ser>
          <c:idx val="2"/>
          <c:order val="2"/>
          <c:tx>
            <c:v>SOR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'Reserve Demand Curves CHT'!$B$50:$B$58</c:f>
              <c:numCache>
                <c:formatCode>General</c:formatCode>
                <c:ptCount val="9"/>
                <c:pt idx="0">
                  <c:v>0</c:v>
                </c:pt>
                <c:pt idx="1">
                  <c:v>375.000001</c:v>
                </c:pt>
                <c:pt idx="2">
                  <c:v>750.000001</c:v>
                </c:pt>
                <c:pt idx="3">
                  <c:v>1125.0000009999999</c:v>
                </c:pt>
                <c:pt idx="4">
                  <c:v>1500.0000009999999</c:v>
                </c:pt>
                <c:pt idx="5">
                  <c:v>1875.0000009999999</c:v>
                </c:pt>
                <c:pt idx="6">
                  <c:v>2250.0000009999999</c:v>
                </c:pt>
                <c:pt idx="7">
                  <c:v>2625.0000009999999</c:v>
                </c:pt>
                <c:pt idx="8">
                  <c:v>3000.0000009999999</c:v>
                </c:pt>
              </c:numCache>
            </c:numRef>
          </c:xVal>
          <c:yVal>
            <c:numRef>
              <c:f>'Reserve Demand Curves CHT'!$C$50:$C$58</c:f>
              <c:numCache>
                <c:formatCode>General</c:formatCode>
                <c:ptCount val="9"/>
                <c:pt idx="0">
                  <c:v>1425</c:v>
                </c:pt>
                <c:pt idx="1">
                  <c:v>1425</c:v>
                </c:pt>
                <c:pt idx="2">
                  <c:v>422</c:v>
                </c:pt>
                <c:pt idx="3">
                  <c:v>139</c:v>
                </c:pt>
                <c:pt idx="4">
                  <c:v>46</c:v>
                </c:pt>
                <c:pt idx="5">
                  <c:v>13</c:v>
                </c:pt>
                <c:pt idx="6">
                  <c:v>3</c:v>
                </c:pt>
                <c:pt idx="7">
                  <c:v>0.6</c:v>
                </c:pt>
                <c:pt idx="8">
                  <c:v>0.1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2639040"/>
        <c:axId val="302639432"/>
      </c:scatterChart>
      <c:valAx>
        <c:axId val="302639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639432"/>
        <c:crosses val="autoZero"/>
        <c:crossBetween val="midCat"/>
      </c:valAx>
      <c:valAx>
        <c:axId val="302639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6390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'Results Summary'!$B$2:$E$2</c:f>
              <c:strCache>
                <c:ptCount val="4"/>
                <c:pt idx="0">
                  <c:v>ENE</c:v>
                </c:pt>
                <c:pt idx="1">
                  <c:v>URS</c:v>
                </c:pt>
                <c:pt idx="2">
                  <c:v>RRS</c:v>
                </c:pt>
                <c:pt idx="3">
                  <c:v>SOR</c:v>
                </c:pt>
              </c:strCache>
            </c:strRef>
          </c:cat>
          <c:val>
            <c:numRef>
              <c:f>'Results Summary'!$B$139:$E$139</c:f>
              <c:numCache>
                <c:formatCode>_("$"* #,##0.00_);_("$"* \(#,##0.00\);_("$"* "-"??_);_(@_)</c:formatCode>
                <c:ptCount val="4"/>
                <c:pt idx="0">
                  <c:v>7045.99</c:v>
                </c:pt>
                <c:pt idx="1">
                  <c:v>7000.99</c:v>
                </c:pt>
                <c:pt idx="2">
                  <c:v>7000.99</c:v>
                </c:pt>
                <c:pt idx="3">
                  <c:v>1425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3742568"/>
        <c:axId val="303742960"/>
      </c:barChart>
      <c:catAx>
        <c:axId val="303742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742960"/>
        <c:crosses val="autoZero"/>
        <c:auto val="1"/>
        <c:lblAlgn val="ctr"/>
        <c:lblOffset val="100"/>
        <c:noMultiLvlLbl val="0"/>
      </c:catAx>
      <c:valAx>
        <c:axId val="303742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742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'Results Summary'!$B$2</c:f>
              <c:strCache>
                <c:ptCount val="1"/>
                <c:pt idx="0">
                  <c:v>ENE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'Results Summary'!$A$154:$A$161</c:f>
              <c:strCache>
                <c:ptCount val="8"/>
                <c:pt idx="0">
                  <c:v>G2</c:v>
                </c:pt>
                <c:pt idx="1">
                  <c:v>G3</c:v>
                </c:pt>
                <c:pt idx="2">
                  <c:v>G4</c:v>
                </c:pt>
                <c:pt idx="3">
                  <c:v>G5</c:v>
                </c:pt>
                <c:pt idx="4">
                  <c:v>G6</c:v>
                </c:pt>
                <c:pt idx="5">
                  <c:v>G7</c:v>
                </c:pt>
                <c:pt idx="6">
                  <c:v>G8</c:v>
                </c:pt>
                <c:pt idx="7">
                  <c:v>G9</c:v>
                </c:pt>
              </c:strCache>
            </c:strRef>
          </c:cat>
          <c:val>
            <c:numRef>
              <c:f>'Results Summary'!$B$154:$B$161</c:f>
              <c:numCache>
                <c:formatCode>0</c:formatCode>
                <c:ptCount val="8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450</c:v>
                </c:pt>
                <c:pt idx="4">
                  <c:v>450</c:v>
                </c:pt>
                <c:pt idx="5">
                  <c:v>450</c:v>
                </c:pt>
                <c:pt idx="6">
                  <c:v>660</c:v>
                </c:pt>
                <c:pt idx="7">
                  <c:v>1000</c:v>
                </c:pt>
              </c:numCache>
            </c:numRef>
          </c:val>
        </c:ser>
        <c:ser>
          <c:idx val="1"/>
          <c:order val="1"/>
          <c:tx>
            <c:strRef>
              <c:f>'Results Summary'!$C$2</c:f>
              <c:strCache>
                <c:ptCount val="1"/>
                <c:pt idx="0">
                  <c:v>URS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'Results Summary'!$A$154:$A$161</c:f>
              <c:strCache>
                <c:ptCount val="8"/>
                <c:pt idx="0">
                  <c:v>G2</c:v>
                </c:pt>
                <c:pt idx="1">
                  <c:v>G3</c:v>
                </c:pt>
                <c:pt idx="2">
                  <c:v>G4</c:v>
                </c:pt>
                <c:pt idx="3">
                  <c:v>G5</c:v>
                </c:pt>
                <c:pt idx="4">
                  <c:v>G6</c:v>
                </c:pt>
                <c:pt idx="5">
                  <c:v>G7</c:v>
                </c:pt>
                <c:pt idx="6">
                  <c:v>G8</c:v>
                </c:pt>
                <c:pt idx="7">
                  <c:v>G9</c:v>
                </c:pt>
              </c:strCache>
            </c:strRef>
          </c:cat>
          <c:val>
            <c:numRef>
              <c:f>'Results Summary'!$C$154:$C$161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10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'Results Summary'!$D$2</c:f>
              <c:strCache>
                <c:ptCount val="1"/>
                <c:pt idx="0">
                  <c:v>RRS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'Results Summary'!$A$154:$A$161</c:f>
              <c:strCache>
                <c:ptCount val="8"/>
                <c:pt idx="0">
                  <c:v>G2</c:v>
                </c:pt>
                <c:pt idx="1">
                  <c:v>G3</c:v>
                </c:pt>
                <c:pt idx="2">
                  <c:v>G4</c:v>
                </c:pt>
                <c:pt idx="3">
                  <c:v>G5</c:v>
                </c:pt>
                <c:pt idx="4">
                  <c:v>G6</c:v>
                </c:pt>
                <c:pt idx="5">
                  <c:v>G7</c:v>
                </c:pt>
                <c:pt idx="6">
                  <c:v>G8</c:v>
                </c:pt>
                <c:pt idx="7">
                  <c:v>G9</c:v>
                </c:pt>
              </c:strCache>
            </c:strRef>
          </c:cat>
          <c:val>
            <c:numRef>
              <c:f>'Results Summary'!$D$154:$D$161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330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'Results Summary'!$E$2</c:f>
              <c:strCache>
                <c:ptCount val="1"/>
                <c:pt idx="0">
                  <c:v>SOR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'Results Summary'!$A$154:$A$161</c:f>
              <c:strCache>
                <c:ptCount val="8"/>
                <c:pt idx="0">
                  <c:v>G2</c:v>
                </c:pt>
                <c:pt idx="1">
                  <c:v>G3</c:v>
                </c:pt>
                <c:pt idx="2">
                  <c:v>G4</c:v>
                </c:pt>
                <c:pt idx="3">
                  <c:v>G5</c:v>
                </c:pt>
                <c:pt idx="4">
                  <c:v>G6</c:v>
                </c:pt>
                <c:pt idx="5">
                  <c:v>G7</c:v>
                </c:pt>
                <c:pt idx="6">
                  <c:v>G8</c:v>
                </c:pt>
                <c:pt idx="7">
                  <c:v>G9</c:v>
                </c:pt>
              </c:strCache>
            </c:strRef>
          </c:cat>
          <c:val>
            <c:numRef>
              <c:f>'Results Summary'!$E$154:$E$161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3866736"/>
        <c:axId val="303867128"/>
      </c:barChart>
      <c:catAx>
        <c:axId val="303866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867128"/>
        <c:crosses val="autoZero"/>
        <c:auto val="1"/>
        <c:lblAlgn val="ctr"/>
        <c:lblOffset val="100"/>
        <c:noMultiLvlLbl val="0"/>
      </c:catAx>
      <c:valAx>
        <c:axId val="30386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8667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Awards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'Results Summary'!$C$2:$E$2</c:f>
              <c:strCache>
                <c:ptCount val="3"/>
                <c:pt idx="0">
                  <c:v>URS</c:v>
                </c:pt>
                <c:pt idx="1">
                  <c:v>RRS</c:v>
                </c:pt>
                <c:pt idx="2">
                  <c:v>SOR</c:v>
                </c:pt>
              </c:strCache>
            </c:strRef>
          </c:cat>
          <c:val>
            <c:numRef>
              <c:f>'Results Summary'!$C$162:$E$162</c:f>
              <c:numCache>
                <c:formatCode>General</c:formatCode>
                <c:ptCount val="3"/>
                <c:pt idx="0">
                  <c:v>160</c:v>
                </c:pt>
                <c:pt idx="1">
                  <c:v>1830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v>Requirements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'Results Summary'!$C$2:$E$2</c:f>
              <c:strCache>
                <c:ptCount val="3"/>
                <c:pt idx="0">
                  <c:v>URS</c:v>
                </c:pt>
                <c:pt idx="1">
                  <c:v>RRS</c:v>
                </c:pt>
                <c:pt idx="2">
                  <c:v>SOR</c:v>
                </c:pt>
              </c:strCache>
            </c:strRef>
          </c:cat>
          <c:val>
            <c:numRef>
              <c:f>'Results Summary'!$C$163:$E$163</c:f>
              <c:numCache>
                <c:formatCode>General</c:formatCode>
                <c:ptCount val="3"/>
                <c:pt idx="0">
                  <c:v>270</c:v>
                </c:pt>
                <c:pt idx="1">
                  <c:v>2300</c:v>
                </c:pt>
                <c:pt idx="2">
                  <c:v>1375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7936008"/>
        <c:axId val="357936400"/>
      </c:barChart>
      <c:catAx>
        <c:axId val="357936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936400"/>
        <c:crosses val="autoZero"/>
        <c:auto val="1"/>
        <c:lblAlgn val="ctr"/>
        <c:lblOffset val="100"/>
        <c:noMultiLvlLbl val="0"/>
      </c:catAx>
      <c:valAx>
        <c:axId val="357936400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936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'Results Summary'!$B$2:$E$2</c:f>
              <c:strCache>
                <c:ptCount val="4"/>
                <c:pt idx="0">
                  <c:v>ENE</c:v>
                </c:pt>
                <c:pt idx="1">
                  <c:v>URS</c:v>
                </c:pt>
                <c:pt idx="2">
                  <c:v>RRS</c:v>
                </c:pt>
                <c:pt idx="3">
                  <c:v>SOR</c:v>
                </c:pt>
              </c:strCache>
            </c:strRef>
          </c:cat>
          <c:val>
            <c:numRef>
              <c:f>'Results Summary'!$B$165:$E$165</c:f>
              <c:numCache>
                <c:formatCode>"$"#,##0.00_);[Red]\("$"#,##0.00\)</c:formatCode>
                <c:ptCount val="4"/>
                <c:pt idx="0">
                  <c:v>9000.99</c:v>
                </c:pt>
                <c:pt idx="1">
                  <c:v>7000.99</c:v>
                </c:pt>
                <c:pt idx="2">
                  <c:v>7000.99</c:v>
                </c:pt>
                <c:pt idx="3">
                  <c:v>1425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7936792"/>
        <c:axId val="357937184"/>
      </c:barChart>
      <c:catAx>
        <c:axId val="357936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937184"/>
        <c:crosses val="autoZero"/>
        <c:auto val="1"/>
        <c:lblAlgn val="ctr"/>
        <c:lblOffset val="100"/>
        <c:noMultiLvlLbl val="0"/>
      </c:catAx>
      <c:valAx>
        <c:axId val="35793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936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'Results Summary'!$B$2</c:f>
              <c:strCache>
                <c:ptCount val="1"/>
                <c:pt idx="0">
                  <c:v>ENE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'Results Summary'!$A$3:$A$10</c:f>
              <c:strCache>
                <c:ptCount val="8"/>
                <c:pt idx="0">
                  <c:v>G2</c:v>
                </c:pt>
                <c:pt idx="1">
                  <c:v>G3</c:v>
                </c:pt>
                <c:pt idx="2">
                  <c:v>G4</c:v>
                </c:pt>
                <c:pt idx="3">
                  <c:v>G5</c:v>
                </c:pt>
                <c:pt idx="4">
                  <c:v>G6</c:v>
                </c:pt>
                <c:pt idx="5">
                  <c:v>G7</c:v>
                </c:pt>
                <c:pt idx="6">
                  <c:v>G8</c:v>
                </c:pt>
                <c:pt idx="7">
                  <c:v>G9</c:v>
                </c:pt>
              </c:strCache>
            </c:strRef>
          </c:cat>
          <c:val>
            <c:numRef>
              <c:f>'Results Summary'!$B$3:$B$10</c:f>
              <c:numCache>
                <c:formatCode>0</c:formatCode>
                <c:ptCount val="8"/>
                <c:pt idx="0">
                  <c:v>1000</c:v>
                </c:pt>
                <c:pt idx="1">
                  <c:v>980</c:v>
                </c:pt>
                <c:pt idx="2">
                  <c:v>20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'Results Summary'!$C$2</c:f>
              <c:strCache>
                <c:ptCount val="1"/>
                <c:pt idx="0">
                  <c:v>URS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'Results Summary'!$A$3:$A$10</c:f>
              <c:strCache>
                <c:ptCount val="8"/>
                <c:pt idx="0">
                  <c:v>G2</c:v>
                </c:pt>
                <c:pt idx="1">
                  <c:v>G3</c:v>
                </c:pt>
                <c:pt idx="2">
                  <c:v>G4</c:v>
                </c:pt>
                <c:pt idx="3">
                  <c:v>G5</c:v>
                </c:pt>
                <c:pt idx="4">
                  <c:v>G6</c:v>
                </c:pt>
                <c:pt idx="5">
                  <c:v>G7</c:v>
                </c:pt>
                <c:pt idx="6">
                  <c:v>G8</c:v>
                </c:pt>
                <c:pt idx="7">
                  <c:v>G9</c:v>
                </c:pt>
              </c:strCache>
            </c:strRef>
          </c:cat>
          <c:val>
            <c:numRef>
              <c:f>'Results Summary'!$C$3:$C$10</c:f>
              <c:numCache>
                <c:formatCode>0</c:formatCode>
                <c:ptCount val="8"/>
                <c:pt idx="0">
                  <c:v>0</c:v>
                </c:pt>
                <c:pt idx="1">
                  <c:v>20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'Results Summary'!$D$2</c:f>
              <c:strCache>
                <c:ptCount val="1"/>
                <c:pt idx="0">
                  <c:v>RRS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'Results Summary'!$A$3:$A$10</c:f>
              <c:strCache>
                <c:ptCount val="8"/>
                <c:pt idx="0">
                  <c:v>G2</c:v>
                </c:pt>
                <c:pt idx="1">
                  <c:v>G3</c:v>
                </c:pt>
                <c:pt idx="2">
                  <c:v>G4</c:v>
                </c:pt>
                <c:pt idx="3">
                  <c:v>G5</c:v>
                </c:pt>
                <c:pt idx="4">
                  <c:v>G6</c:v>
                </c:pt>
                <c:pt idx="5">
                  <c:v>G7</c:v>
                </c:pt>
                <c:pt idx="6">
                  <c:v>G8</c:v>
                </c:pt>
                <c:pt idx="7">
                  <c:v>G9</c:v>
                </c:pt>
              </c:strCache>
            </c:strRef>
          </c:cat>
          <c:val>
            <c:numRef>
              <c:f>'Results Summary'!$D$3:$D$10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300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'Results Summary'!$E$2</c:f>
              <c:strCache>
                <c:ptCount val="1"/>
                <c:pt idx="0">
                  <c:v>SOR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'Results Summary'!$A$3:$A$10</c:f>
              <c:strCache>
                <c:ptCount val="8"/>
                <c:pt idx="0">
                  <c:v>G2</c:v>
                </c:pt>
                <c:pt idx="1">
                  <c:v>G3</c:v>
                </c:pt>
                <c:pt idx="2">
                  <c:v>G4</c:v>
                </c:pt>
                <c:pt idx="3">
                  <c:v>G5</c:v>
                </c:pt>
                <c:pt idx="4">
                  <c:v>G6</c:v>
                </c:pt>
                <c:pt idx="5">
                  <c:v>G7</c:v>
                </c:pt>
                <c:pt idx="6">
                  <c:v>G8</c:v>
                </c:pt>
                <c:pt idx="7">
                  <c:v>G9</c:v>
                </c:pt>
              </c:strCache>
            </c:strRef>
          </c:cat>
          <c:val>
            <c:numRef>
              <c:f>'Results Summary'!$E$3:$E$10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430</c:v>
                </c:pt>
                <c:pt idx="3">
                  <c:v>450</c:v>
                </c:pt>
                <c:pt idx="4">
                  <c:v>450</c:v>
                </c:pt>
                <c:pt idx="5">
                  <c:v>20</c:v>
                </c:pt>
                <c:pt idx="6">
                  <c:v>650</c:v>
                </c:pt>
                <c:pt idx="7">
                  <c:v>1000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2640216"/>
        <c:axId val="302640608"/>
      </c:barChart>
      <c:catAx>
        <c:axId val="302640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640608"/>
        <c:crosses val="autoZero"/>
        <c:auto val="1"/>
        <c:lblAlgn val="ctr"/>
        <c:lblOffset val="100"/>
        <c:noMultiLvlLbl val="0"/>
      </c:catAx>
      <c:valAx>
        <c:axId val="302640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6402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Awards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'Results Summary'!$C$2:$E$2</c:f>
              <c:strCache>
                <c:ptCount val="3"/>
                <c:pt idx="0">
                  <c:v>URS</c:v>
                </c:pt>
                <c:pt idx="1">
                  <c:v>RRS</c:v>
                </c:pt>
                <c:pt idx="2">
                  <c:v>SOR</c:v>
                </c:pt>
              </c:strCache>
            </c:strRef>
          </c:cat>
          <c:val>
            <c:numRef>
              <c:f>'Results Summary'!$C$11:$E$11</c:f>
              <c:numCache>
                <c:formatCode>General</c:formatCode>
                <c:ptCount val="3"/>
                <c:pt idx="0">
                  <c:v>270</c:v>
                </c:pt>
                <c:pt idx="1">
                  <c:v>2300</c:v>
                </c:pt>
                <c:pt idx="2">
                  <c:v>3000</c:v>
                </c:pt>
              </c:numCache>
            </c:numRef>
          </c:val>
        </c:ser>
        <c:ser>
          <c:idx val="1"/>
          <c:order val="1"/>
          <c:tx>
            <c:v>Requirements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'Results Summary'!$C$2:$E$2</c:f>
              <c:strCache>
                <c:ptCount val="3"/>
                <c:pt idx="0">
                  <c:v>URS</c:v>
                </c:pt>
                <c:pt idx="1">
                  <c:v>RRS</c:v>
                </c:pt>
                <c:pt idx="2">
                  <c:v>SOR</c:v>
                </c:pt>
              </c:strCache>
            </c:strRef>
          </c:cat>
          <c:val>
            <c:numRef>
              <c:f>'Results Summary'!$C$12:$E$12</c:f>
              <c:numCache>
                <c:formatCode>General</c:formatCode>
                <c:ptCount val="3"/>
                <c:pt idx="0">
                  <c:v>270</c:v>
                </c:pt>
                <c:pt idx="1">
                  <c:v>2300</c:v>
                </c:pt>
                <c:pt idx="2">
                  <c:v>1375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0479688"/>
        <c:axId val="304946280"/>
      </c:barChart>
      <c:catAx>
        <c:axId val="21047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946280"/>
        <c:crosses val="autoZero"/>
        <c:auto val="1"/>
        <c:lblAlgn val="ctr"/>
        <c:lblOffset val="100"/>
        <c:noMultiLvlLbl val="0"/>
      </c:catAx>
      <c:valAx>
        <c:axId val="304946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47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'Results Summary'!$B$2:$E$2</c:f>
              <c:strCache>
                <c:ptCount val="4"/>
                <c:pt idx="0">
                  <c:v>ENE</c:v>
                </c:pt>
                <c:pt idx="1">
                  <c:v>URS</c:v>
                </c:pt>
                <c:pt idx="2">
                  <c:v>RRS</c:v>
                </c:pt>
                <c:pt idx="3">
                  <c:v>SOR</c:v>
                </c:pt>
              </c:strCache>
            </c:strRef>
          </c:cat>
          <c:val>
            <c:numRef>
              <c:f>'Results Summary'!$B$14:$E$14</c:f>
              <c:numCache>
                <c:formatCode>_("$"* #,##0.00_);_("$"* \(#,##0.00\);_("$"* "-"??_);_(@_)</c:formatCode>
                <c:ptCount val="4"/>
                <c:pt idx="0">
                  <c:v>40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4947456"/>
        <c:axId val="304947848"/>
      </c:barChart>
      <c:catAx>
        <c:axId val="30494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947848"/>
        <c:crosses val="autoZero"/>
        <c:auto val="1"/>
        <c:lblAlgn val="ctr"/>
        <c:lblOffset val="100"/>
        <c:noMultiLvlLbl val="0"/>
      </c:catAx>
      <c:valAx>
        <c:axId val="304947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947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'Results Summary'!$B$2</c:f>
              <c:strCache>
                <c:ptCount val="1"/>
                <c:pt idx="0">
                  <c:v>ENE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'Results Summary'!$A$27:$A$34</c:f>
              <c:strCache>
                <c:ptCount val="8"/>
                <c:pt idx="0">
                  <c:v>G2</c:v>
                </c:pt>
                <c:pt idx="1">
                  <c:v>G3</c:v>
                </c:pt>
                <c:pt idx="2">
                  <c:v>G4</c:v>
                </c:pt>
                <c:pt idx="3">
                  <c:v>G5</c:v>
                </c:pt>
                <c:pt idx="4">
                  <c:v>G6</c:v>
                </c:pt>
                <c:pt idx="5">
                  <c:v>G7</c:v>
                </c:pt>
                <c:pt idx="6">
                  <c:v>G8</c:v>
                </c:pt>
                <c:pt idx="7">
                  <c:v>G9</c:v>
                </c:pt>
              </c:strCache>
            </c:strRef>
          </c:cat>
          <c:val>
            <c:numRef>
              <c:f>'Results Summary'!$B$27:$B$34</c:f>
              <c:numCache>
                <c:formatCode>0</c:formatCode>
                <c:ptCount val="8"/>
                <c:pt idx="0">
                  <c:v>1000</c:v>
                </c:pt>
                <c:pt idx="1">
                  <c:v>980</c:v>
                </c:pt>
                <c:pt idx="2">
                  <c:v>650</c:v>
                </c:pt>
                <c:pt idx="3">
                  <c:v>370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'Results Summary'!$C$2</c:f>
              <c:strCache>
                <c:ptCount val="1"/>
                <c:pt idx="0">
                  <c:v>URS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'Results Summary'!$A$27:$A$34</c:f>
              <c:strCache>
                <c:ptCount val="8"/>
                <c:pt idx="0">
                  <c:v>G2</c:v>
                </c:pt>
                <c:pt idx="1">
                  <c:v>G3</c:v>
                </c:pt>
                <c:pt idx="2">
                  <c:v>G4</c:v>
                </c:pt>
                <c:pt idx="3">
                  <c:v>G5</c:v>
                </c:pt>
                <c:pt idx="4">
                  <c:v>G6</c:v>
                </c:pt>
                <c:pt idx="5">
                  <c:v>G7</c:v>
                </c:pt>
                <c:pt idx="6">
                  <c:v>G8</c:v>
                </c:pt>
                <c:pt idx="7">
                  <c:v>G9</c:v>
                </c:pt>
              </c:strCache>
            </c:strRef>
          </c:cat>
          <c:val>
            <c:numRef>
              <c:f>'Results Summary'!$C$27:$C$34</c:f>
              <c:numCache>
                <c:formatCode>0</c:formatCode>
                <c:ptCount val="8"/>
                <c:pt idx="0">
                  <c:v>0</c:v>
                </c:pt>
                <c:pt idx="1">
                  <c:v>20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'Results Summary'!$D$2</c:f>
              <c:strCache>
                <c:ptCount val="1"/>
                <c:pt idx="0">
                  <c:v>RRS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'Results Summary'!$A$27:$A$34</c:f>
              <c:strCache>
                <c:ptCount val="8"/>
                <c:pt idx="0">
                  <c:v>G2</c:v>
                </c:pt>
                <c:pt idx="1">
                  <c:v>G3</c:v>
                </c:pt>
                <c:pt idx="2">
                  <c:v>G4</c:v>
                </c:pt>
                <c:pt idx="3">
                  <c:v>G5</c:v>
                </c:pt>
                <c:pt idx="4">
                  <c:v>G6</c:v>
                </c:pt>
                <c:pt idx="5">
                  <c:v>G7</c:v>
                </c:pt>
                <c:pt idx="6">
                  <c:v>G8</c:v>
                </c:pt>
                <c:pt idx="7">
                  <c:v>G9</c:v>
                </c:pt>
              </c:strCache>
            </c:strRef>
          </c:cat>
          <c:val>
            <c:numRef>
              <c:f>'Results Summary'!$D$27:$D$34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300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'Results Summary'!$E$2</c:f>
              <c:strCache>
                <c:ptCount val="1"/>
                <c:pt idx="0">
                  <c:v>SOR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'Results Summary'!$A$27:$A$34</c:f>
              <c:strCache>
                <c:ptCount val="8"/>
                <c:pt idx="0">
                  <c:v>G2</c:v>
                </c:pt>
                <c:pt idx="1">
                  <c:v>G3</c:v>
                </c:pt>
                <c:pt idx="2">
                  <c:v>G4</c:v>
                </c:pt>
                <c:pt idx="3">
                  <c:v>G5</c:v>
                </c:pt>
                <c:pt idx="4">
                  <c:v>G6</c:v>
                </c:pt>
                <c:pt idx="5">
                  <c:v>G7</c:v>
                </c:pt>
                <c:pt idx="6">
                  <c:v>G8</c:v>
                </c:pt>
                <c:pt idx="7">
                  <c:v>G9</c:v>
                </c:pt>
              </c:strCache>
            </c:strRef>
          </c:cat>
          <c:val>
            <c:numRef>
              <c:f>'Results Summary'!$E$27:$E$34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80</c:v>
                </c:pt>
                <c:pt idx="4">
                  <c:v>450</c:v>
                </c:pt>
                <c:pt idx="5">
                  <c:v>450</c:v>
                </c:pt>
                <c:pt idx="6">
                  <c:v>450</c:v>
                </c:pt>
                <c:pt idx="7">
                  <c:v>1000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2638648"/>
        <c:axId val="302638256"/>
      </c:barChart>
      <c:catAx>
        <c:axId val="302638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638256"/>
        <c:crosses val="autoZero"/>
        <c:auto val="1"/>
        <c:lblAlgn val="ctr"/>
        <c:lblOffset val="100"/>
        <c:noMultiLvlLbl val="0"/>
      </c:catAx>
      <c:valAx>
        <c:axId val="302638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6386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Awards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'Results Summary'!$C$2:$E$2</c:f>
              <c:strCache>
                <c:ptCount val="3"/>
                <c:pt idx="0">
                  <c:v>URS</c:v>
                </c:pt>
                <c:pt idx="1">
                  <c:v>RRS</c:v>
                </c:pt>
                <c:pt idx="2">
                  <c:v>SOR</c:v>
                </c:pt>
              </c:strCache>
            </c:strRef>
          </c:cat>
          <c:val>
            <c:numRef>
              <c:f>'Results Summary'!$C$35:$E$35</c:f>
              <c:numCache>
                <c:formatCode>General</c:formatCode>
                <c:ptCount val="3"/>
                <c:pt idx="0">
                  <c:v>270</c:v>
                </c:pt>
                <c:pt idx="1">
                  <c:v>2300</c:v>
                </c:pt>
                <c:pt idx="2">
                  <c:v>2430</c:v>
                </c:pt>
              </c:numCache>
            </c:numRef>
          </c:val>
        </c:ser>
        <c:ser>
          <c:idx val="1"/>
          <c:order val="1"/>
          <c:tx>
            <c:v>Requirements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'Results Summary'!$C$2:$E$2</c:f>
              <c:strCache>
                <c:ptCount val="3"/>
                <c:pt idx="0">
                  <c:v>URS</c:v>
                </c:pt>
                <c:pt idx="1">
                  <c:v>RRS</c:v>
                </c:pt>
                <c:pt idx="2">
                  <c:v>SOR</c:v>
                </c:pt>
              </c:strCache>
            </c:strRef>
          </c:cat>
          <c:val>
            <c:numRef>
              <c:f>'Results Summary'!$C$36:$E$36</c:f>
              <c:numCache>
                <c:formatCode>General</c:formatCode>
                <c:ptCount val="3"/>
                <c:pt idx="0">
                  <c:v>270</c:v>
                </c:pt>
                <c:pt idx="1">
                  <c:v>2300</c:v>
                </c:pt>
                <c:pt idx="2">
                  <c:v>1375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4949024"/>
        <c:axId val="304949416"/>
      </c:barChart>
      <c:catAx>
        <c:axId val="30494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949416"/>
        <c:crosses val="autoZero"/>
        <c:auto val="1"/>
        <c:lblAlgn val="ctr"/>
        <c:lblOffset val="100"/>
        <c:noMultiLvlLbl val="0"/>
      </c:catAx>
      <c:valAx>
        <c:axId val="304949416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949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'Results Summary'!$B$2:$E$2</c:f>
              <c:strCache>
                <c:ptCount val="4"/>
                <c:pt idx="0">
                  <c:v>ENE</c:v>
                </c:pt>
                <c:pt idx="1">
                  <c:v>URS</c:v>
                </c:pt>
                <c:pt idx="2">
                  <c:v>RRS</c:v>
                </c:pt>
                <c:pt idx="3">
                  <c:v>SOR</c:v>
                </c:pt>
              </c:strCache>
            </c:strRef>
          </c:cat>
          <c:val>
            <c:numRef>
              <c:f>'Results Summary'!$B$38:$E$38</c:f>
              <c:numCache>
                <c:formatCode>_("$"* #,##0.00_);_("$"* \(#,##0.00\);_("$"* "-"??_);_(@_)</c:formatCode>
                <c:ptCount val="4"/>
                <c:pt idx="0">
                  <c:v>45.6</c:v>
                </c:pt>
                <c:pt idx="1">
                  <c:v>10.6</c:v>
                </c:pt>
                <c:pt idx="2">
                  <c:v>5.6</c:v>
                </c:pt>
                <c:pt idx="3">
                  <c:v>0.6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4947064"/>
        <c:axId val="300873456"/>
      </c:barChart>
      <c:catAx>
        <c:axId val="304947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0873456"/>
        <c:crosses val="autoZero"/>
        <c:auto val="1"/>
        <c:lblAlgn val="ctr"/>
        <c:lblOffset val="100"/>
        <c:noMultiLvlLbl val="0"/>
      </c:catAx>
      <c:valAx>
        <c:axId val="30087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947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'Results Summary'!$B$2</c:f>
              <c:strCache>
                <c:ptCount val="1"/>
                <c:pt idx="0">
                  <c:v>ENE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'Results Summary'!$A$52:$A$59</c:f>
              <c:strCache>
                <c:ptCount val="8"/>
                <c:pt idx="0">
                  <c:v>G2</c:v>
                </c:pt>
                <c:pt idx="1">
                  <c:v>G3</c:v>
                </c:pt>
                <c:pt idx="2">
                  <c:v>G4</c:v>
                </c:pt>
                <c:pt idx="3">
                  <c:v>G5</c:v>
                </c:pt>
                <c:pt idx="4">
                  <c:v>G6</c:v>
                </c:pt>
                <c:pt idx="5">
                  <c:v>G7</c:v>
                </c:pt>
                <c:pt idx="6">
                  <c:v>G8</c:v>
                </c:pt>
                <c:pt idx="7">
                  <c:v>G9</c:v>
                </c:pt>
              </c:strCache>
            </c:strRef>
          </c:cat>
          <c:val>
            <c:numRef>
              <c:f>'Results Summary'!$B$52:$B$59</c:f>
              <c:numCache>
                <c:formatCode>0</c:formatCode>
                <c:ptCount val="8"/>
                <c:pt idx="0">
                  <c:v>1000</c:v>
                </c:pt>
                <c:pt idx="1">
                  <c:v>980</c:v>
                </c:pt>
                <c:pt idx="2">
                  <c:v>650</c:v>
                </c:pt>
                <c:pt idx="3">
                  <c:v>450</c:v>
                </c:pt>
                <c:pt idx="4">
                  <c:v>450</c:v>
                </c:pt>
                <c:pt idx="5">
                  <c:v>450</c:v>
                </c:pt>
                <c:pt idx="6">
                  <c:v>20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'Results Summary'!$C$2</c:f>
              <c:strCache>
                <c:ptCount val="1"/>
                <c:pt idx="0">
                  <c:v>URS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'Results Summary'!$A$52:$A$59</c:f>
              <c:strCache>
                <c:ptCount val="8"/>
                <c:pt idx="0">
                  <c:v>G2</c:v>
                </c:pt>
                <c:pt idx="1">
                  <c:v>G3</c:v>
                </c:pt>
                <c:pt idx="2">
                  <c:v>G4</c:v>
                </c:pt>
                <c:pt idx="3">
                  <c:v>G5</c:v>
                </c:pt>
                <c:pt idx="4">
                  <c:v>G6</c:v>
                </c:pt>
                <c:pt idx="5">
                  <c:v>G7</c:v>
                </c:pt>
                <c:pt idx="6">
                  <c:v>G8</c:v>
                </c:pt>
                <c:pt idx="7">
                  <c:v>G9</c:v>
                </c:pt>
              </c:strCache>
            </c:strRef>
          </c:cat>
          <c:val>
            <c:numRef>
              <c:f>'Results Summary'!$C$52:$C$59</c:f>
              <c:numCache>
                <c:formatCode>0</c:formatCode>
                <c:ptCount val="8"/>
                <c:pt idx="0">
                  <c:v>0</c:v>
                </c:pt>
                <c:pt idx="1">
                  <c:v>20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'Results Summary'!$D$2</c:f>
              <c:strCache>
                <c:ptCount val="1"/>
                <c:pt idx="0">
                  <c:v>RRS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'Results Summary'!$A$52:$A$59</c:f>
              <c:strCache>
                <c:ptCount val="8"/>
                <c:pt idx="0">
                  <c:v>G2</c:v>
                </c:pt>
                <c:pt idx="1">
                  <c:v>G3</c:v>
                </c:pt>
                <c:pt idx="2">
                  <c:v>G4</c:v>
                </c:pt>
                <c:pt idx="3">
                  <c:v>G5</c:v>
                </c:pt>
                <c:pt idx="4">
                  <c:v>G6</c:v>
                </c:pt>
                <c:pt idx="5">
                  <c:v>G7</c:v>
                </c:pt>
                <c:pt idx="6">
                  <c:v>G8</c:v>
                </c:pt>
                <c:pt idx="7">
                  <c:v>G9</c:v>
                </c:pt>
              </c:strCache>
            </c:strRef>
          </c:cat>
          <c:val>
            <c:numRef>
              <c:f>'Results Summary'!$D$52:$D$59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300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'Results Summary'!$E$2</c:f>
              <c:strCache>
                <c:ptCount val="1"/>
                <c:pt idx="0">
                  <c:v>SOR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'Results Summary'!$A$52:$A$59</c:f>
              <c:strCache>
                <c:ptCount val="8"/>
                <c:pt idx="0">
                  <c:v>G2</c:v>
                </c:pt>
                <c:pt idx="1">
                  <c:v>G3</c:v>
                </c:pt>
                <c:pt idx="2">
                  <c:v>G4</c:v>
                </c:pt>
                <c:pt idx="3">
                  <c:v>G5</c:v>
                </c:pt>
                <c:pt idx="4">
                  <c:v>G6</c:v>
                </c:pt>
                <c:pt idx="5">
                  <c:v>G7</c:v>
                </c:pt>
                <c:pt idx="6">
                  <c:v>G8</c:v>
                </c:pt>
                <c:pt idx="7">
                  <c:v>G9</c:v>
                </c:pt>
              </c:strCache>
            </c:strRef>
          </c:cat>
          <c:val>
            <c:numRef>
              <c:f>'Results Summary'!$E$52:$E$59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430</c:v>
                </c:pt>
                <c:pt idx="7">
                  <c:v>1000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1236632"/>
        <c:axId val="301237024"/>
      </c:barChart>
      <c:catAx>
        <c:axId val="301236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1237024"/>
        <c:crosses val="autoZero"/>
        <c:auto val="1"/>
        <c:lblAlgn val="ctr"/>
        <c:lblOffset val="100"/>
        <c:noMultiLvlLbl val="0"/>
      </c:catAx>
      <c:valAx>
        <c:axId val="301237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12366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13" Type="http://schemas.openxmlformats.org/officeDocument/2006/relationships/chart" Target="../charts/chart15.xml"/><Relationship Id="rId18" Type="http://schemas.openxmlformats.org/officeDocument/2006/relationships/chart" Target="../charts/chart20.xml"/><Relationship Id="rId3" Type="http://schemas.openxmlformats.org/officeDocument/2006/relationships/chart" Target="../charts/chart5.xml"/><Relationship Id="rId21" Type="http://schemas.openxmlformats.org/officeDocument/2006/relationships/chart" Target="../charts/chart23.xml"/><Relationship Id="rId7" Type="http://schemas.openxmlformats.org/officeDocument/2006/relationships/chart" Target="../charts/chart9.xml"/><Relationship Id="rId12" Type="http://schemas.openxmlformats.org/officeDocument/2006/relationships/chart" Target="../charts/chart14.xml"/><Relationship Id="rId17" Type="http://schemas.openxmlformats.org/officeDocument/2006/relationships/chart" Target="../charts/chart19.xml"/><Relationship Id="rId2" Type="http://schemas.openxmlformats.org/officeDocument/2006/relationships/chart" Target="../charts/chart4.xml"/><Relationship Id="rId16" Type="http://schemas.openxmlformats.org/officeDocument/2006/relationships/chart" Target="../charts/chart18.xml"/><Relationship Id="rId20" Type="http://schemas.openxmlformats.org/officeDocument/2006/relationships/chart" Target="../charts/chart22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11" Type="http://schemas.openxmlformats.org/officeDocument/2006/relationships/chart" Target="../charts/chart13.xml"/><Relationship Id="rId5" Type="http://schemas.openxmlformats.org/officeDocument/2006/relationships/chart" Target="../charts/chart7.xml"/><Relationship Id="rId15" Type="http://schemas.openxmlformats.org/officeDocument/2006/relationships/chart" Target="../charts/chart17.xml"/><Relationship Id="rId10" Type="http://schemas.openxmlformats.org/officeDocument/2006/relationships/chart" Target="../charts/chart12.xml"/><Relationship Id="rId19" Type="http://schemas.openxmlformats.org/officeDocument/2006/relationships/chart" Target="../charts/chart21.xml"/><Relationship Id="rId4" Type="http://schemas.openxmlformats.org/officeDocument/2006/relationships/chart" Target="../charts/chart6.xml"/><Relationship Id="rId9" Type="http://schemas.openxmlformats.org/officeDocument/2006/relationships/chart" Target="../charts/chart11.xml"/><Relationship Id="rId1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312420</xdr:colOff>
      <xdr:row>1</xdr:row>
      <xdr:rowOff>72390</xdr:rowOff>
    </xdr:from>
    <xdr:to>
      <xdr:col>10</xdr:col>
      <xdr:colOff>403860</xdr:colOff>
      <xdr:row>15</xdr:row>
      <xdr:rowOff>45720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60961</xdr:colOff>
      <xdr:row>1</xdr:row>
      <xdr:rowOff>76201</xdr:rowOff>
    </xdr:from>
    <xdr:to>
      <xdr:col>18</xdr:col>
      <xdr:colOff>556261</xdr:colOff>
      <xdr:row>15</xdr:row>
      <xdr:rowOff>22860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60960</xdr:rowOff>
    </xdr:from>
    <xdr:to>
      <xdr:col>15</xdr:col>
      <xdr:colOff>464820</xdr:colOff>
      <xdr:row>23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502920</xdr:colOff>
      <xdr:row>1</xdr:row>
      <xdr:rowOff>60960</xdr:rowOff>
    </xdr:from>
    <xdr:to>
      <xdr:col>23</xdr:col>
      <xdr:colOff>182880</xdr:colOff>
      <xdr:row>12</xdr:row>
      <xdr:rowOff>114300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502920</xdr:colOff>
      <xdr:row>13</xdr:row>
      <xdr:rowOff>7620</xdr:rowOff>
    </xdr:from>
    <xdr:to>
      <xdr:col>23</xdr:col>
      <xdr:colOff>160020</xdr:colOff>
      <xdr:row>23</xdr:row>
      <xdr:rowOff>15240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25</xdr:row>
      <xdr:rowOff>106680</xdr:rowOff>
    </xdr:from>
    <xdr:to>
      <xdr:col>15</xdr:col>
      <xdr:colOff>464820</xdr:colOff>
      <xdr:row>47</xdr:row>
      <xdr:rowOff>19050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563880</xdr:colOff>
      <xdr:row>25</xdr:row>
      <xdr:rowOff>99060</xdr:rowOff>
    </xdr:from>
    <xdr:to>
      <xdr:col>23</xdr:col>
      <xdr:colOff>243840</xdr:colOff>
      <xdr:row>36</xdr:row>
      <xdr:rowOff>106680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586740</xdr:colOff>
      <xdr:row>37</xdr:row>
      <xdr:rowOff>45720</xdr:rowOff>
    </xdr:from>
    <xdr:to>
      <xdr:col>23</xdr:col>
      <xdr:colOff>243840</xdr:colOff>
      <xdr:row>47</xdr:row>
      <xdr:rowOff>53340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50</xdr:row>
      <xdr:rowOff>106680</xdr:rowOff>
    </xdr:from>
    <xdr:to>
      <xdr:col>15</xdr:col>
      <xdr:colOff>464820</xdr:colOff>
      <xdr:row>72</xdr:row>
      <xdr:rowOff>19050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563880</xdr:colOff>
      <xdr:row>50</xdr:row>
      <xdr:rowOff>99060</xdr:rowOff>
    </xdr:from>
    <xdr:to>
      <xdr:col>23</xdr:col>
      <xdr:colOff>243840</xdr:colOff>
      <xdr:row>61</xdr:row>
      <xdr:rowOff>106680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586740</xdr:colOff>
      <xdr:row>62</xdr:row>
      <xdr:rowOff>45720</xdr:rowOff>
    </xdr:from>
    <xdr:to>
      <xdr:col>23</xdr:col>
      <xdr:colOff>243840</xdr:colOff>
      <xdr:row>72</xdr:row>
      <xdr:rowOff>53340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7620</xdr:colOff>
      <xdr:row>75</xdr:row>
      <xdr:rowOff>114300</xdr:rowOff>
    </xdr:from>
    <xdr:to>
      <xdr:col>15</xdr:col>
      <xdr:colOff>472440</xdr:colOff>
      <xdr:row>97</xdr:row>
      <xdr:rowOff>26670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571500</xdr:colOff>
      <xdr:row>75</xdr:row>
      <xdr:rowOff>106680</xdr:rowOff>
    </xdr:from>
    <xdr:to>
      <xdr:col>23</xdr:col>
      <xdr:colOff>251460</xdr:colOff>
      <xdr:row>86</xdr:row>
      <xdr:rowOff>114300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594360</xdr:colOff>
      <xdr:row>87</xdr:row>
      <xdr:rowOff>53340</xdr:rowOff>
    </xdr:from>
    <xdr:to>
      <xdr:col>23</xdr:col>
      <xdr:colOff>251460</xdr:colOff>
      <xdr:row>97</xdr:row>
      <xdr:rowOff>60960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15240</xdr:colOff>
      <xdr:row>100</xdr:row>
      <xdr:rowOff>114300</xdr:rowOff>
    </xdr:from>
    <xdr:to>
      <xdr:col>15</xdr:col>
      <xdr:colOff>480060</xdr:colOff>
      <xdr:row>122</xdr:row>
      <xdr:rowOff>26670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15</xdr:col>
      <xdr:colOff>579120</xdr:colOff>
      <xdr:row>100</xdr:row>
      <xdr:rowOff>106680</xdr:rowOff>
    </xdr:from>
    <xdr:to>
      <xdr:col>23</xdr:col>
      <xdr:colOff>259080</xdr:colOff>
      <xdr:row>111</xdr:row>
      <xdr:rowOff>114300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601980</xdr:colOff>
      <xdr:row>112</xdr:row>
      <xdr:rowOff>53340</xdr:rowOff>
    </xdr:from>
    <xdr:to>
      <xdr:col>23</xdr:col>
      <xdr:colOff>259080</xdr:colOff>
      <xdr:row>122</xdr:row>
      <xdr:rowOff>60960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7620</xdr:colOff>
      <xdr:row>126</xdr:row>
      <xdr:rowOff>106680</xdr:rowOff>
    </xdr:from>
    <xdr:to>
      <xdr:col>15</xdr:col>
      <xdr:colOff>472440</xdr:colOff>
      <xdr:row>148</xdr:row>
      <xdr:rowOff>19050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15</xdr:col>
      <xdr:colOff>571500</xdr:colOff>
      <xdr:row>126</xdr:row>
      <xdr:rowOff>99060</xdr:rowOff>
    </xdr:from>
    <xdr:to>
      <xdr:col>23</xdr:col>
      <xdr:colOff>251460</xdr:colOff>
      <xdr:row>137</xdr:row>
      <xdr:rowOff>106680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15</xdr:col>
      <xdr:colOff>594360</xdr:colOff>
      <xdr:row>138</xdr:row>
      <xdr:rowOff>45720</xdr:rowOff>
    </xdr:from>
    <xdr:to>
      <xdr:col>23</xdr:col>
      <xdr:colOff>251460</xdr:colOff>
      <xdr:row>148</xdr:row>
      <xdr:rowOff>53340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</xdr:col>
      <xdr:colOff>0</xdr:colOff>
      <xdr:row>152</xdr:row>
      <xdr:rowOff>121920</xdr:rowOff>
    </xdr:from>
    <xdr:to>
      <xdr:col>15</xdr:col>
      <xdr:colOff>464820</xdr:colOff>
      <xdr:row>174</xdr:row>
      <xdr:rowOff>34290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15</xdr:col>
      <xdr:colOff>563880</xdr:colOff>
      <xdr:row>152</xdr:row>
      <xdr:rowOff>114300</xdr:rowOff>
    </xdr:from>
    <xdr:to>
      <xdr:col>23</xdr:col>
      <xdr:colOff>243840</xdr:colOff>
      <xdr:row>163</xdr:row>
      <xdr:rowOff>121920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15</xdr:col>
      <xdr:colOff>586740</xdr:colOff>
      <xdr:row>164</xdr:row>
      <xdr:rowOff>60960</xdr:rowOff>
    </xdr:from>
    <xdr:to>
      <xdr:col>23</xdr:col>
      <xdr:colOff>243840</xdr:colOff>
      <xdr:row>174</xdr:row>
      <xdr:rowOff>68580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C27"/>
  <sheetViews>
    <sheetView tabSelected="1" workbookViewId="0"/>
  </sheetViews>
  <sheetFormatPr defaultRowHeight="14.4" x14ac:dyDescent="0.3"/>
  <cols>
    <col min="1" max="1" width="4.88671875" customWidth="1"/>
    <col min="2" max="2" width="3.77734375" customWidth="1"/>
  </cols>
  <sheetData>
    <row r="1" spans="1:3" x14ac:dyDescent="0.3">
      <c r="A1" s="26">
        <v>1</v>
      </c>
      <c r="B1" s="26" t="s">
        <v>234</v>
      </c>
    </row>
    <row r="2" spans="1:3" x14ac:dyDescent="0.3">
      <c r="A2" s="26"/>
      <c r="B2" s="26" t="s">
        <v>235</v>
      </c>
    </row>
    <row r="3" spans="1:3" x14ac:dyDescent="0.3">
      <c r="A3" s="26">
        <v>2</v>
      </c>
      <c r="B3" s="26" t="s">
        <v>213</v>
      </c>
    </row>
    <row r="4" spans="1:3" x14ac:dyDescent="0.3">
      <c r="C4" t="s">
        <v>214</v>
      </c>
    </row>
    <row r="5" spans="1:3" x14ac:dyDescent="0.3">
      <c r="C5" t="s">
        <v>215</v>
      </c>
    </row>
    <row r="6" spans="1:3" x14ac:dyDescent="0.3">
      <c r="C6" t="s">
        <v>216</v>
      </c>
    </row>
    <row r="7" spans="1:3" x14ac:dyDescent="0.3">
      <c r="C7" t="s">
        <v>217</v>
      </c>
    </row>
    <row r="8" spans="1:3" x14ac:dyDescent="0.3">
      <c r="C8" t="s">
        <v>218</v>
      </c>
    </row>
    <row r="9" spans="1:3" x14ac:dyDescent="0.3">
      <c r="C9" t="s">
        <v>220</v>
      </c>
    </row>
    <row r="10" spans="1:3" x14ac:dyDescent="0.3">
      <c r="A10" s="26">
        <v>3</v>
      </c>
      <c r="B10" s="26" t="s">
        <v>219</v>
      </c>
    </row>
    <row r="11" spans="1:3" x14ac:dyDescent="0.3">
      <c r="C11" t="s">
        <v>236</v>
      </c>
    </row>
    <row r="12" spans="1:3" x14ac:dyDescent="0.3">
      <c r="C12" t="s">
        <v>237</v>
      </c>
    </row>
    <row r="13" spans="1:3" x14ac:dyDescent="0.3">
      <c r="C13" t="s">
        <v>221</v>
      </c>
    </row>
    <row r="14" spans="1:3" x14ac:dyDescent="0.3">
      <c r="C14" t="s">
        <v>222</v>
      </c>
    </row>
    <row r="15" spans="1:3" x14ac:dyDescent="0.3">
      <c r="C15" t="s">
        <v>223</v>
      </c>
    </row>
    <row r="16" spans="1:3" x14ac:dyDescent="0.3">
      <c r="C16" t="s">
        <v>224</v>
      </c>
    </row>
    <row r="17" spans="1:3" x14ac:dyDescent="0.3">
      <c r="C17" t="s">
        <v>225</v>
      </c>
    </row>
    <row r="18" spans="1:3" x14ac:dyDescent="0.3">
      <c r="C18" t="s">
        <v>233</v>
      </c>
    </row>
    <row r="19" spans="1:3" x14ac:dyDescent="0.3">
      <c r="A19" s="26">
        <v>4</v>
      </c>
      <c r="B19" s="26" t="s">
        <v>226</v>
      </c>
    </row>
    <row r="20" spans="1:3" x14ac:dyDescent="0.3">
      <c r="C20" t="s">
        <v>229</v>
      </c>
    </row>
    <row r="21" spans="1:3" x14ac:dyDescent="0.3">
      <c r="C21" t="s">
        <v>230</v>
      </c>
    </row>
    <row r="22" spans="1:3" x14ac:dyDescent="0.3">
      <c r="C22" t="s">
        <v>231</v>
      </c>
    </row>
    <row r="23" spans="1:3" x14ac:dyDescent="0.3">
      <c r="C23" t="s">
        <v>232</v>
      </c>
    </row>
    <row r="24" spans="1:3" x14ac:dyDescent="0.3">
      <c r="C24" t="s">
        <v>227</v>
      </c>
    </row>
    <row r="25" spans="1:3" x14ac:dyDescent="0.3">
      <c r="C25" t="s">
        <v>228</v>
      </c>
    </row>
    <row r="26" spans="1:3" x14ac:dyDescent="0.3">
      <c r="C26" t="s">
        <v>238</v>
      </c>
    </row>
    <row r="27" spans="1:3" x14ac:dyDescent="0.3">
      <c r="C27" t="s">
        <v>239</v>
      </c>
    </row>
  </sheetData>
  <pageMargins left="0.25" right="0.25" top="0.75" bottom="0.75" header="0.3" footer="0.3"/>
  <pageSetup scale="8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showGridLines="0" topLeftCell="A61" workbookViewId="0"/>
  </sheetViews>
  <sheetFormatPr defaultRowHeight="14.4" x14ac:dyDescent="0.3"/>
  <cols>
    <col min="1" max="1" width="2.33203125" customWidth="1"/>
    <col min="2" max="2" width="6.77734375" bestFit="1" customWidth="1"/>
    <col min="3" max="3" width="23.33203125" bestFit="1" customWidth="1"/>
    <col min="4" max="4" width="6" bestFit="1" customWidth="1"/>
    <col min="5" max="5" width="8.33203125" bestFit="1" customWidth="1"/>
    <col min="6" max="6" width="10.109375" bestFit="1" customWidth="1"/>
    <col min="7" max="8" width="9.21875" bestFit="1" customWidth="1"/>
  </cols>
  <sheetData>
    <row r="1" spans="1:8" x14ac:dyDescent="0.3">
      <c r="A1" s="26" t="s">
        <v>0</v>
      </c>
    </row>
    <row r="2" spans="1:8" x14ac:dyDescent="0.3">
      <c r="A2" s="26" t="s">
        <v>195</v>
      </c>
    </row>
    <row r="3" spans="1:8" x14ac:dyDescent="0.3">
      <c r="A3" s="26" t="s">
        <v>201</v>
      </c>
    </row>
    <row r="6" spans="1:8" ht="15" thickBot="1" x14ac:dyDescent="0.35">
      <c r="A6" t="s">
        <v>1</v>
      </c>
    </row>
    <row r="7" spans="1:8" x14ac:dyDescent="0.3">
      <c r="B7" s="29"/>
      <c r="C7" s="29"/>
      <c r="D7" s="29" t="s">
        <v>2</v>
      </c>
      <c r="E7" s="29" t="s">
        <v>3</v>
      </c>
      <c r="F7" s="29" t="s">
        <v>4</v>
      </c>
      <c r="G7" s="29" t="s">
        <v>5</v>
      </c>
      <c r="H7" s="29" t="s">
        <v>5</v>
      </c>
    </row>
    <row r="8" spans="1:8" ht="15" thickBot="1" x14ac:dyDescent="0.35">
      <c r="B8" s="30" t="s">
        <v>6</v>
      </c>
      <c r="C8" s="30" t="s">
        <v>7</v>
      </c>
      <c r="D8" s="30" t="s">
        <v>8</v>
      </c>
      <c r="E8" s="30" t="s">
        <v>9</v>
      </c>
      <c r="F8" s="30" t="s">
        <v>10</v>
      </c>
      <c r="G8" s="30" t="s">
        <v>11</v>
      </c>
      <c r="H8" s="30" t="s">
        <v>12</v>
      </c>
    </row>
    <row r="9" spans="1:8" x14ac:dyDescent="0.3">
      <c r="B9" s="27" t="s">
        <v>13</v>
      </c>
      <c r="C9" s="27" t="s">
        <v>14</v>
      </c>
      <c r="D9" s="27">
        <v>50000</v>
      </c>
      <c r="E9" s="27">
        <v>-15</v>
      </c>
      <c r="F9" s="27">
        <v>25</v>
      </c>
      <c r="G9" s="27">
        <v>15</v>
      </c>
      <c r="H9" s="27">
        <v>1E+30</v>
      </c>
    </row>
    <row r="10" spans="1:8" x14ac:dyDescent="0.3">
      <c r="B10" s="27" t="s">
        <v>15</v>
      </c>
      <c r="C10" s="27" t="s">
        <v>16</v>
      </c>
      <c r="D10" s="27">
        <v>1000</v>
      </c>
      <c r="E10" s="27">
        <v>0</v>
      </c>
      <c r="F10" s="27">
        <v>30</v>
      </c>
      <c r="G10" s="27">
        <v>10</v>
      </c>
      <c r="H10" s="27">
        <v>1E+30</v>
      </c>
    </row>
    <row r="11" spans="1:8" x14ac:dyDescent="0.3">
      <c r="B11" s="27" t="s">
        <v>17</v>
      </c>
      <c r="C11" s="27" t="s">
        <v>18</v>
      </c>
      <c r="D11" s="27">
        <v>1000</v>
      </c>
      <c r="E11" s="27">
        <v>0</v>
      </c>
      <c r="F11" s="27">
        <v>35</v>
      </c>
      <c r="G11" s="27">
        <v>5</v>
      </c>
      <c r="H11" s="27">
        <v>1E+30</v>
      </c>
    </row>
    <row r="12" spans="1:8" x14ac:dyDescent="0.3">
      <c r="B12" s="27" t="s">
        <v>19</v>
      </c>
      <c r="C12" s="27" t="s">
        <v>20</v>
      </c>
      <c r="D12" s="27">
        <v>835</v>
      </c>
      <c r="E12" s="27">
        <v>0</v>
      </c>
      <c r="F12" s="27">
        <v>40</v>
      </c>
      <c r="G12" s="27">
        <v>5</v>
      </c>
      <c r="H12" s="27">
        <v>5</v>
      </c>
    </row>
    <row r="13" spans="1:8" x14ac:dyDescent="0.3">
      <c r="B13" s="27" t="s">
        <v>21</v>
      </c>
      <c r="C13" s="27" t="s">
        <v>22</v>
      </c>
      <c r="D13" s="27">
        <v>450</v>
      </c>
      <c r="E13" s="27">
        <v>0</v>
      </c>
      <c r="F13" s="27">
        <v>45</v>
      </c>
      <c r="G13" s="27">
        <v>755</v>
      </c>
      <c r="H13" s="27">
        <v>5</v>
      </c>
    </row>
    <row r="14" spans="1:8" x14ac:dyDescent="0.3">
      <c r="B14" s="27" t="s">
        <v>23</v>
      </c>
      <c r="C14" s="27" t="s">
        <v>24</v>
      </c>
      <c r="D14" s="27">
        <v>450</v>
      </c>
      <c r="E14" s="27">
        <v>0</v>
      </c>
      <c r="F14" s="27">
        <v>50</v>
      </c>
      <c r="G14" s="27">
        <v>750</v>
      </c>
      <c r="H14" s="27">
        <v>10</v>
      </c>
    </row>
    <row r="15" spans="1:8" x14ac:dyDescent="0.3">
      <c r="B15" s="27" t="s">
        <v>25</v>
      </c>
      <c r="C15" s="27" t="s">
        <v>26</v>
      </c>
      <c r="D15" s="27">
        <v>450</v>
      </c>
      <c r="E15" s="27">
        <v>0</v>
      </c>
      <c r="F15" s="27">
        <v>55</v>
      </c>
      <c r="G15" s="27">
        <v>745</v>
      </c>
      <c r="H15" s="27">
        <v>15</v>
      </c>
    </row>
    <row r="16" spans="1:8" x14ac:dyDescent="0.3">
      <c r="B16" s="27" t="s">
        <v>27</v>
      </c>
      <c r="C16" s="27" t="s">
        <v>28</v>
      </c>
      <c r="D16" s="27">
        <v>450</v>
      </c>
      <c r="E16" s="27">
        <v>0</v>
      </c>
      <c r="F16" s="27">
        <v>60</v>
      </c>
      <c r="G16" s="27">
        <v>740</v>
      </c>
      <c r="H16" s="27">
        <v>20</v>
      </c>
    </row>
    <row r="17" spans="2:8" x14ac:dyDescent="0.3">
      <c r="B17" s="27" t="s">
        <v>29</v>
      </c>
      <c r="C17" s="27" t="s">
        <v>30</v>
      </c>
      <c r="D17" s="27">
        <v>365</v>
      </c>
      <c r="E17" s="27">
        <v>0</v>
      </c>
      <c r="F17" s="27">
        <v>800</v>
      </c>
      <c r="G17" s="27">
        <v>318</v>
      </c>
      <c r="H17" s="27">
        <v>182</v>
      </c>
    </row>
    <row r="18" spans="2:8" x14ac:dyDescent="0.3">
      <c r="B18" s="27" t="s">
        <v>31</v>
      </c>
      <c r="C18" s="27" t="s">
        <v>32</v>
      </c>
      <c r="D18" s="27">
        <v>0</v>
      </c>
      <c r="E18" s="27">
        <v>7779</v>
      </c>
      <c r="F18" s="27">
        <v>9001</v>
      </c>
      <c r="G18" s="27">
        <v>1E+30</v>
      </c>
      <c r="H18" s="27">
        <v>7779</v>
      </c>
    </row>
    <row r="19" spans="2:8" x14ac:dyDescent="0.3">
      <c r="B19" s="27" t="s">
        <v>33</v>
      </c>
      <c r="C19" s="27" t="s">
        <v>34</v>
      </c>
      <c r="D19" s="27">
        <v>0</v>
      </c>
      <c r="E19" s="27">
        <v>0</v>
      </c>
      <c r="F19" s="27">
        <v>0</v>
      </c>
      <c r="G19" s="27">
        <v>1E+30</v>
      </c>
      <c r="H19" s="27">
        <v>0</v>
      </c>
    </row>
    <row r="20" spans="2:8" x14ac:dyDescent="0.3">
      <c r="B20" s="27" t="s">
        <v>35</v>
      </c>
      <c r="C20" s="27" t="s">
        <v>36</v>
      </c>
      <c r="D20" s="27">
        <v>0</v>
      </c>
      <c r="E20" s="27">
        <v>10</v>
      </c>
      <c r="F20" s="27">
        <v>0</v>
      </c>
      <c r="G20" s="27">
        <v>1E+30</v>
      </c>
      <c r="H20" s="27">
        <v>10</v>
      </c>
    </row>
    <row r="21" spans="2:8" x14ac:dyDescent="0.3">
      <c r="B21" s="27" t="s">
        <v>37</v>
      </c>
      <c r="C21" s="27" t="s">
        <v>38</v>
      </c>
      <c r="D21" s="27">
        <v>0</v>
      </c>
      <c r="E21" s="27">
        <v>5</v>
      </c>
      <c r="F21" s="27">
        <v>0</v>
      </c>
      <c r="G21" s="27">
        <v>1E+30</v>
      </c>
      <c r="H21" s="27">
        <v>5</v>
      </c>
    </row>
    <row r="22" spans="2:8" x14ac:dyDescent="0.3">
      <c r="B22" s="27" t="s">
        <v>39</v>
      </c>
      <c r="C22" s="27" t="s">
        <v>40</v>
      </c>
      <c r="D22" s="27">
        <v>25</v>
      </c>
      <c r="E22" s="27">
        <v>0</v>
      </c>
      <c r="F22" s="27">
        <v>0</v>
      </c>
      <c r="G22" s="27">
        <v>0</v>
      </c>
      <c r="H22" s="27">
        <v>5</v>
      </c>
    </row>
    <row r="23" spans="2:8" x14ac:dyDescent="0.3">
      <c r="B23" s="27" t="s">
        <v>41</v>
      </c>
      <c r="C23" s="27" t="s">
        <v>42</v>
      </c>
      <c r="D23" s="27">
        <v>50</v>
      </c>
      <c r="E23" s="27">
        <v>-5</v>
      </c>
      <c r="F23" s="27">
        <v>0</v>
      </c>
      <c r="G23" s="27">
        <v>5</v>
      </c>
      <c r="H23" s="27">
        <v>1E+30</v>
      </c>
    </row>
    <row r="24" spans="2:8" x14ac:dyDescent="0.3">
      <c r="B24" s="27" t="s">
        <v>43</v>
      </c>
      <c r="C24" s="27" t="s">
        <v>44</v>
      </c>
      <c r="D24" s="27">
        <v>50</v>
      </c>
      <c r="E24" s="27">
        <v>-10</v>
      </c>
      <c r="F24" s="27">
        <v>0</v>
      </c>
      <c r="G24" s="27">
        <v>10</v>
      </c>
      <c r="H24" s="27">
        <v>1E+30</v>
      </c>
    </row>
    <row r="25" spans="2:8" x14ac:dyDescent="0.3">
      <c r="B25" s="27" t="s">
        <v>45</v>
      </c>
      <c r="C25" s="27" t="s">
        <v>46</v>
      </c>
      <c r="D25" s="27">
        <v>50</v>
      </c>
      <c r="E25" s="27">
        <v>-15</v>
      </c>
      <c r="F25" s="27">
        <v>0</v>
      </c>
      <c r="G25" s="27">
        <v>15</v>
      </c>
      <c r="H25" s="27">
        <v>1E+30</v>
      </c>
    </row>
    <row r="26" spans="2:8" x14ac:dyDescent="0.3">
      <c r="B26" s="27" t="s">
        <v>47</v>
      </c>
      <c r="C26" s="27" t="s">
        <v>48</v>
      </c>
      <c r="D26" s="27">
        <v>50</v>
      </c>
      <c r="E26" s="27">
        <v>-20</v>
      </c>
      <c r="F26" s="27">
        <v>0</v>
      </c>
      <c r="G26" s="27">
        <v>20</v>
      </c>
      <c r="H26" s="27">
        <v>1E+30</v>
      </c>
    </row>
    <row r="27" spans="2:8" x14ac:dyDescent="0.3">
      <c r="B27" s="27" t="s">
        <v>49</v>
      </c>
      <c r="C27" s="27" t="s">
        <v>50</v>
      </c>
      <c r="D27" s="27">
        <v>0</v>
      </c>
      <c r="E27" s="27">
        <v>-760</v>
      </c>
      <c r="F27" s="27">
        <v>0</v>
      </c>
      <c r="G27" s="27">
        <v>1E+30</v>
      </c>
      <c r="H27" s="27">
        <v>760</v>
      </c>
    </row>
    <row r="28" spans="2:8" x14ac:dyDescent="0.3">
      <c r="B28" s="27" t="s">
        <v>51</v>
      </c>
      <c r="C28" s="27" t="s">
        <v>52</v>
      </c>
      <c r="D28" s="27">
        <v>0</v>
      </c>
      <c r="E28" s="27">
        <v>-1182</v>
      </c>
      <c r="F28" s="27">
        <v>0</v>
      </c>
      <c r="G28" s="27">
        <v>1E+30</v>
      </c>
      <c r="H28" s="27">
        <v>1182</v>
      </c>
    </row>
    <row r="29" spans="2:8" x14ac:dyDescent="0.3">
      <c r="B29" s="27" t="s">
        <v>53</v>
      </c>
      <c r="C29" s="27" t="s">
        <v>54</v>
      </c>
      <c r="D29" s="27">
        <v>0</v>
      </c>
      <c r="E29" s="27">
        <v>0</v>
      </c>
      <c r="F29" s="27">
        <v>0</v>
      </c>
      <c r="G29" s="27">
        <v>0</v>
      </c>
      <c r="H29" s="27">
        <v>15</v>
      </c>
    </row>
    <row r="30" spans="2:8" x14ac:dyDescent="0.3">
      <c r="B30" s="27" t="s">
        <v>55</v>
      </c>
      <c r="C30" s="27" t="s">
        <v>56</v>
      </c>
      <c r="D30" s="27">
        <v>0</v>
      </c>
      <c r="E30" s="27">
        <v>10</v>
      </c>
      <c r="F30" s="27">
        <v>0</v>
      </c>
      <c r="G30" s="27">
        <v>1E+30</v>
      </c>
      <c r="H30" s="27">
        <v>10</v>
      </c>
    </row>
    <row r="31" spans="2:8" x14ac:dyDescent="0.3">
      <c r="B31" s="27" t="s">
        <v>57</v>
      </c>
      <c r="C31" s="27" t="s">
        <v>58</v>
      </c>
      <c r="D31" s="27">
        <v>0</v>
      </c>
      <c r="E31" s="27">
        <v>5</v>
      </c>
      <c r="F31" s="27">
        <v>0</v>
      </c>
      <c r="G31" s="27">
        <v>1E+30</v>
      </c>
      <c r="H31" s="27">
        <v>5</v>
      </c>
    </row>
    <row r="32" spans="2:8" x14ac:dyDescent="0.3">
      <c r="B32" s="27" t="s">
        <v>59</v>
      </c>
      <c r="C32" s="27" t="s">
        <v>60</v>
      </c>
      <c r="D32" s="27">
        <v>140</v>
      </c>
      <c r="E32" s="27">
        <v>0</v>
      </c>
      <c r="F32" s="27">
        <v>0</v>
      </c>
      <c r="G32" s="27">
        <v>5</v>
      </c>
      <c r="H32" s="27">
        <v>0</v>
      </c>
    </row>
    <row r="33" spans="2:8" x14ac:dyDescent="0.3">
      <c r="B33" s="27" t="s">
        <v>61</v>
      </c>
      <c r="C33" s="27" t="s">
        <v>62</v>
      </c>
      <c r="D33" s="27">
        <v>500</v>
      </c>
      <c r="E33" s="27">
        <v>-5</v>
      </c>
      <c r="F33" s="27">
        <v>0</v>
      </c>
      <c r="G33" s="27">
        <v>5</v>
      </c>
      <c r="H33" s="27">
        <v>1E+30</v>
      </c>
    </row>
    <row r="34" spans="2:8" x14ac:dyDescent="0.3">
      <c r="B34" s="27" t="s">
        <v>63</v>
      </c>
      <c r="C34" s="27" t="s">
        <v>64</v>
      </c>
      <c r="D34" s="27">
        <v>500</v>
      </c>
      <c r="E34" s="27">
        <v>-10</v>
      </c>
      <c r="F34" s="27">
        <v>0</v>
      </c>
      <c r="G34" s="27">
        <v>10</v>
      </c>
      <c r="H34" s="27">
        <v>1E+30</v>
      </c>
    </row>
    <row r="35" spans="2:8" x14ac:dyDescent="0.3">
      <c r="B35" s="27" t="s">
        <v>65</v>
      </c>
      <c r="C35" s="27" t="s">
        <v>66</v>
      </c>
      <c r="D35" s="27">
        <v>500</v>
      </c>
      <c r="E35" s="27">
        <v>-15</v>
      </c>
      <c r="F35" s="27">
        <v>0</v>
      </c>
      <c r="G35" s="27">
        <v>15</v>
      </c>
      <c r="H35" s="27">
        <v>1E+30</v>
      </c>
    </row>
    <row r="36" spans="2:8" x14ac:dyDescent="0.3">
      <c r="B36" s="27" t="s">
        <v>67</v>
      </c>
      <c r="C36" s="27" t="s">
        <v>68</v>
      </c>
      <c r="D36" s="27">
        <v>500</v>
      </c>
      <c r="E36" s="27">
        <v>-20</v>
      </c>
      <c r="F36" s="27">
        <v>0</v>
      </c>
      <c r="G36" s="27">
        <v>20</v>
      </c>
      <c r="H36" s="27">
        <v>1E+30</v>
      </c>
    </row>
    <row r="37" spans="2:8" x14ac:dyDescent="0.3">
      <c r="B37" s="27" t="s">
        <v>69</v>
      </c>
      <c r="C37" s="27" t="s">
        <v>70</v>
      </c>
      <c r="D37" s="27">
        <v>0</v>
      </c>
      <c r="E37" s="27">
        <v>-760</v>
      </c>
      <c r="F37" s="27">
        <v>0</v>
      </c>
      <c r="G37" s="27">
        <v>1E+30</v>
      </c>
      <c r="H37" s="27">
        <v>760</v>
      </c>
    </row>
    <row r="38" spans="2:8" x14ac:dyDescent="0.3">
      <c r="B38" s="27" t="s">
        <v>71</v>
      </c>
      <c r="C38" s="27" t="s">
        <v>72</v>
      </c>
      <c r="D38" s="27">
        <v>0</v>
      </c>
      <c r="E38" s="27">
        <v>-1182</v>
      </c>
      <c r="F38" s="27">
        <v>0</v>
      </c>
      <c r="G38" s="27">
        <v>1E+30</v>
      </c>
      <c r="H38" s="27">
        <v>1182</v>
      </c>
    </row>
    <row r="39" spans="2:8" x14ac:dyDescent="0.3">
      <c r="B39" s="27" t="s">
        <v>73</v>
      </c>
      <c r="C39" s="27" t="s">
        <v>74</v>
      </c>
      <c r="D39" s="27">
        <v>0</v>
      </c>
      <c r="E39" s="27">
        <v>760</v>
      </c>
      <c r="F39" s="27">
        <v>0</v>
      </c>
      <c r="G39" s="27">
        <v>1E+30</v>
      </c>
      <c r="H39" s="27">
        <v>760</v>
      </c>
    </row>
    <row r="40" spans="2:8" x14ac:dyDescent="0.3">
      <c r="B40" s="27" t="s">
        <v>75</v>
      </c>
      <c r="C40" s="27" t="s">
        <v>76</v>
      </c>
      <c r="D40" s="27">
        <v>0</v>
      </c>
      <c r="E40" s="27">
        <v>770</v>
      </c>
      <c r="F40" s="27">
        <v>0</v>
      </c>
      <c r="G40" s="27">
        <v>1E+30</v>
      </c>
      <c r="H40" s="27">
        <v>770</v>
      </c>
    </row>
    <row r="41" spans="2:8" x14ac:dyDescent="0.3">
      <c r="B41" s="27" t="s">
        <v>77</v>
      </c>
      <c r="C41" s="27" t="s">
        <v>78</v>
      </c>
      <c r="D41" s="27">
        <v>0</v>
      </c>
      <c r="E41" s="27">
        <v>765</v>
      </c>
      <c r="F41" s="27">
        <v>0</v>
      </c>
      <c r="G41" s="27">
        <v>1E+30</v>
      </c>
      <c r="H41" s="27">
        <v>765</v>
      </c>
    </row>
    <row r="42" spans="2:8" x14ac:dyDescent="0.3">
      <c r="B42" s="27" t="s">
        <v>79</v>
      </c>
      <c r="C42" s="27" t="s">
        <v>80</v>
      </c>
      <c r="D42" s="27">
        <v>0</v>
      </c>
      <c r="E42" s="27">
        <v>760</v>
      </c>
      <c r="F42" s="27">
        <v>0</v>
      </c>
      <c r="G42" s="27">
        <v>1E+30</v>
      </c>
      <c r="H42" s="27">
        <v>760</v>
      </c>
    </row>
    <row r="43" spans="2:8" x14ac:dyDescent="0.3">
      <c r="B43" s="27" t="s">
        <v>81</v>
      </c>
      <c r="C43" s="27" t="s">
        <v>82</v>
      </c>
      <c r="D43" s="27">
        <v>0</v>
      </c>
      <c r="E43" s="27">
        <v>755</v>
      </c>
      <c r="F43" s="27">
        <v>0</v>
      </c>
      <c r="G43" s="27">
        <v>1E+30</v>
      </c>
      <c r="H43" s="27">
        <v>755</v>
      </c>
    </row>
    <row r="44" spans="2:8" x14ac:dyDescent="0.3">
      <c r="B44" s="27" t="s">
        <v>83</v>
      </c>
      <c r="C44" s="27" t="s">
        <v>84</v>
      </c>
      <c r="D44" s="27">
        <v>0</v>
      </c>
      <c r="E44" s="27">
        <v>750</v>
      </c>
      <c r="F44" s="27">
        <v>0</v>
      </c>
      <c r="G44" s="27">
        <v>1E+30</v>
      </c>
      <c r="H44" s="27">
        <v>750</v>
      </c>
    </row>
    <row r="45" spans="2:8" x14ac:dyDescent="0.3">
      <c r="B45" s="27" t="s">
        <v>85</v>
      </c>
      <c r="C45" s="27" t="s">
        <v>86</v>
      </c>
      <c r="D45" s="27">
        <v>0</v>
      </c>
      <c r="E45" s="27">
        <v>745</v>
      </c>
      <c r="F45" s="27">
        <v>0</v>
      </c>
      <c r="G45" s="27">
        <v>1E+30</v>
      </c>
      <c r="H45" s="27">
        <v>745</v>
      </c>
    </row>
    <row r="46" spans="2:8" x14ac:dyDescent="0.3">
      <c r="B46" s="27" t="s">
        <v>87</v>
      </c>
      <c r="C46" s="27" t="s">
        <v>88</v>
      </c>
      <c r="D46" s="27">
        <v>0</v>
      </c>
      <c r="E46" s="27">
        <v>740</v>
      </c>
      <c r="F46" s="27">
        <v>0</v>
      </c>
      <c r="G46" s="27">
        <v>1E+30</v>
      </c>
      <c r="H46" s="27">
        <v>740</v>
      </c>
    </row>
    <row r="47" spans="2:8" x14ac:dyDescent="0.3">
      <c r="B47" s="27" t="s">
        <v>89</v>
      </c>
      <c r="C47" s="27" t="s">
        <v>90</v>
      </c>
      <c r="D47" s="27">
        <v>635</v>
      </c>
      <c r="E47" s="27">
        <v>0</v>
      </c>
      <c r="F47" s="27">
        <v>0</v>
      </c>
      <c r="G47" s="27">
        <v>182</v>
      </c>
      <c r="H47" s="27">
        <v>318</v>
      </c>
    </row>
    <row r="48" spans="2:8" x14ac:dyDescent="0.3">
      <c r="B48" s="27" t="s">
        <v>91</v>
      </c>
      <c r="C48" s="27" t="s">
        <v>92</v>
      </c>
      <c r="D48" s="27">
        <v>0</v>
      </c>
      <c r="E48" s="27">
        <v>-422</v>
      </c>
      <c r="F48" s="27">
        <v>0</v>
      </c>
      <c r="G48" s="27">
        <v>1E+30</v>
      </c>
      <c r="H48" s="27">
        <v>422</v>
      </c>
    </row>
    <row r="49" spans="2:8" x14ac:dyDescent="0.3">
      <c r="B49" s="27" t="s">
        <v>93</v>
      </c>
      <c r="C49" s="27" t="s">
        <v>94</v>
      </c>
      <c r="D49" s="27">
        <v>0</v>
      </c>
      <c r="E49" s="27">
        <v>5818.989999999998</v>
      </c>
      <c r="F49" s="27">
        <v>7000.989999999998</v>
      </c>
      <c r="G49" s="27">
        <v>1E+30</v>
      </c>
      <c r="H49" s="27">
        <v>5818.989999999998</v>
      </c>
    </row>
    <row r="50" spans="2:8" x14ac:dyDescent="0.3">
      <c r="B50" s="27" t="s">
        <v>95</v>
      </c>
      <c r="C50" s="27" t="s">
        <v>96</v>
      </c>
      <c r="D50" s="27">
        <v>0</v>
      </c>
      <c r="E50" s="27">
        <v>3318</v>
      </c>
      <c r="F50" s="27">
        <v>4500</v>
      </c>
      <c r="G50" s="27">
        <v>1E+30</v>
      </c>
      <c r="H50" s="27">
        <v>3318</v>
      </c>
    </row>
    <row r="51" spans="2:8" x14ac:dyDescent="0.3">
      <c r="B51" s="27" t="s">
        <v>97</v>
      </c>
      <c r="C51" s="27" t="s">
        <v>98</v>
      </c>
      <c r="D51" s="27">
        <v>0</v>
      </c>
      <c r="E51" s="27">
        <v>2318</v>
      </c>
      <c r="F51" s="27">
        <v>3500</v>
      </c>
      <c r="G51" s="27">
        <v>1E+30</v>
      </c>
      <c r="H51" s="27">
        <v>2318</v>
      </c>
    </row>
    <row r="52" spans="2:8" x14ac:dyDescent="0.3">
      <c r="B52" s="27" t="s">
        <v>99</v>
      </c>
      <c r="C52" s="27" t="s">
        <v>100</v>
      </c>
      <c r="D52" s="27">
        <v>0</v>
      </c>
      <c r="E52" s="27">
        <v>1318</v>
      </c>
      <c r="F52" s="27">
        <v>2500</v>
      </c>
      <c r="G52" s="27">
        <v>1E+30</v>
      </c>
      <c r="H52" s="27">
        <v>1318</v>
      </c>
    </row>
    <row r="53" spans="2:8" x14ac:dyDescent="0.3">
      <c r="B53" s="27" t="s">
        <v>101</v>
      </c>
      <c r="C53" s="27" t="s">
        <v>98</v>
      </c>
      <c r="D53" s="27">
        <v>0</v>
      </c>
      <c r="E53" s="27">
        <v>318</v>
      </c>
      <c r="F53" s="27">
        <v>1500</v>
      </c>
      <c r="G53" s="27">
        <v>1E+30</v>
      </c>
      <c r="H53" s="27">
        <v>318</v>
      </c>
    </row>
    <row r="54" spans="2:8" x14ac:dyDescent="0.3">
      <c r="B54" s="27" t="s">
        <v>102</v>
      </c>
      <c r="C54" s="27" t="s">
        <v>103</v>
      </c>
      <c r="D54" s="27">
        <v>15</v>
      </c>
      <c r="E54" s="27">
        <v>-182</v>
      </c>
      <c r="F54" s="27">
        <v>1000</v>
      </c>
      <c r="G54" s="27">
        <v>182</v>
      </c>
      <c r="H54" s="27">
        <v>1E+30</v>
      </c>
    </row>
    <row r="55" spans="2:8" x14ac:dyDescent="0.3">
      <c r="B55" s="27" t="s">
        <v>104</v>
      </c>
      <c r="C55" s="27" t="s">
        <v>32</v>
      </c>
      <c r="D55" s="27">
        <v>15</v>
      </c>
      <c r="E55" s="27">
        <v>-682</v>
      </c>
      <c r="F55" s="27">
        <v>500</v>
      </c>
      <c r="G55" s="27">
        <v>682</v>
      </c>
      <c r="H55" s="27">
        <v>1E+30</v>
      </c>
    </row>
    <row r="56" spans="2:8" x14ac:dyDescent="0.3">
      <c r="B56" s="27" t="s">
        <v>105</v>
      </c>
      <c r="C56" s="27" t="s">
        <v>52</v>
      </c>
      <c r="D56" s="27">
        <v>15</v>
      </c>
      <c r="E56" s="27">
        <v>-932</v>
      </c>
      <c r="F56" s="27">
        <v>250</v>
      </c>
      <c r="G56" s="27">
        <v>932</v>
      </c>
      <c r="H56" s="27">
        <v>1E+30</v>
      </c>
    </row>
    <row r="57" spans="2:8" x14ac:dyDescent="0.3">
      <c r="B57" s="27" t="s">
        <v>106</v>
      </c>
      <c r="C57" s="27" t="s">
        <v>94</v>
      </c>
      <c r="D57" s="27">
        <v>0</v>
      </c>
      <c r="E57" s="27">
        <v>5818.989999999998</v>
      </c>
      <c r="F57" s="27">
        <v>7000.989999999998</v>
      </c>
      <c r="G57" s="27">
        <v>1E+30</v>
      </c>
      <c r="H57" s="27">
        <v>5818.989999999998</v>
      </c>
    </row>
    <row r="58" spans="2:8" x14ac:dyDescent="0.3">
      <c r="B58" s="27" t="s">
        <v>107</v>
      </c>
      <c r="C58" s="27" t="s">
        <v>96</v>
      </c>
      <c r="D58" s="27">
        <v>0</v>
      </c>
      <c r="E58" s="27">
        <v>3318</v>
      </c>
      <c r="F58" s="27">
        <v>4500</v>
      </c>
      <c r="G58" s="27">
        <v>1E+30</v>
      </c>
      <c r="H58" s="27">
        <v>3318</v>
      </c>
    </row>
    <row r="59" spans="2:8" x14ac:dyDescent="0.3">
      <c r="B59" s="27" t="s">
        <v>108</v>
      </c>
      <c r="C59" s="27" t="s">
        <v>98</v>
      </c>
      <c r="D59" s="27">
        <v>0</v>
      </c>
      <c r="E59" s="27">
        <v>2318</v>
      </c>
      <c r="F59" s="27">
        <v>3500</v>
      </c>
      <c r="G59" s="27">
        <v>1E+30</v>
      </c>
      <c r="H59" s="27">
        <v>2318</v>
      </c>
    </row>
    <row r="60" spans="2:8" x14ac:dyDescent="0.3">
      <c r="B60" s="27" t="s">
        <v>109</v>
      </c>
      <c r="C60" s="27" t="s">
        <v>100</v>
      </c>
      <c r="D60" s="27">
        <v>0</v>
      </c>
      <c r="E60" s="27">
        <v>1318</v>
      </c>
      <c r="F60" s="27">
        <v>2500</v>
      </c>
      <c r="G60" s="27">
        <v>1E+30</v>
      </c>
      <c r="H60" s="27">
        <v>1318</v>
      </c>
    </row>
    <row r="61" spans="2:8" x14ac:dyDescent="0.3">
      <c r="B61" s="27" t="s">
        <v>110</v>
      </c>
      <c r="C61" s="27" t="s">
        <v>98</v>
      </c>
      <c r="D61" s="27">
        <v>0</v>
      </c>
      <c r="E61" s="27">
        <v>318</v>
      </c>
      <c r="F61" s="27">
        <v>1500</v>
      </c>
      <c r="G61" s="27">
        <v>1E+30</v>
      </c>
      <c r="H61" s="27">
        <v>318</v>
      </c>
    </row>
    <row r="62" spans="2:8" x14ac:dyDescent="0.3">
      <c r="B62" s="27" t="s">
        <v>111</v>
      </c>
      <c r="C62" s="27" t="s">
        <v>103</v>
      </c>
      <c r="D62" s="27">
        <v>55</v>
      </c>
      <c r="E62" s="27">
        <v>-182</v>
      </c>
      <c r="F62" s="27">
        <v>1000</v>
      </c>
      <c r="G62" s="27">
        <v>182</v>
      </c>
      <c r="H62" s="27">
        <v>1E+30</v>
      </c>
    </row>
    <row r="63" spans="2:8" x14ac:dyDescent="0.3">
      <c r="B63" s="27" t="s">
        <v>112</v>
      </c>
      <c r="C63" s="27" t="s">
        <v>32</v>
      </c>
      <c r="D63" s="27">
        <v>55</v>
      </c>
      <c r="E63" s="27">
        <v>-682</v>
      </c>
      <c r="F63" s="27">
        <v>500</v>
      </c>
      <c r="G63" s="27">
        <v>682</v>
      </c>
      <c r="H63" s="27">
        <v>1E+30</v>
      </c>
    </row>
    <row r="64" spans="2:8" x14ac:dyDescent="0.3">
      <c r="B64" s="27" t="s">
        <v>113</v>
      </c>
      <c r="C64" s="27" t="s">
        <v>52</v>
      </c>
      <c r="D64" s="27">
        <v>50</v>
      </c>
      <c r="E64" s="27">
        <v>-932</v>
      </c>
      <c r="F64" s="27">
        <v>250</v>
      </c>
      <c r="G64" s="27">
        <v>932</v>
      </c>
      <c r="H64" s="27">
        <v>1E+30</v>
      </c>
    </row>
    <row r="65" spans="1:8" x14ac:dyDescent="0.3">
      <c r="B65" s="27" t="s">
        <v>114</v>
      </c>
      <c r="C65" s="27" t="s">
        <v>94</v>
      </c>
      <c r="D65" s="27">
        <v>0</v>
      </c>
      <c r="E65" s="27">
        <v>1003</v>
      </c>
      <c r="F65" s="27">
        <v>1425</v>
      </c>
      <c r="G65" s="27">
        <v>1E+30</v>
      </c>
      <c r="H65" s="27">
        <v>1003</v>
      </c>
    </row>
    <row r="66" spans="1:8" x14ac:dyDescent="0.3">
      <c r="B66" s="27" t="s">
        <v>115</v>
      </c>
      <c r="C66" s="27" t="s">
        <v>96</v>
      </c>
      <c r="D66" s="27">
        <v>115</v>
      </c>
      <c r="E66" s="27">
        <v>0</v>
      </c>
      <c r="F66" s="27">
        <v>422</v>
      </c>
      <c r="G66" s="27">
        <v>318</v>
      </c>
      <c r="H66" s="27">
        <v>182</v>
      </c>
    </row>
    <row r="67" spans="1:8" x14ac:dyDescent="0.3">
      <c r="B67" s="27" t="s">
        <v>116</v>
      </c>
      <c r="C67" s="27" t="s">
        <v>98</v>
      </c>
      <c r="D67" s="27">
        <v>375</v>
      </c>
      <c r="E67" s="27">
        <v>-283</v>
      </c>
      <c r="F67" s="27">
        <v>139</v>
      </c>
      <c r="G67" s="27">
        <v>283</v>
      </c>
      <c r="H67" s="27">
        <v>1E+30</v>
      </c>
    </row>
    <row r="68" spans="1:8" x14ac:dyDescent="0.3">
      <c r="B68" s="27" t="s">
        <v>117</v>
      </c>
      <c r="C68" s="27" t="s">
        <v>100</v>
      </c>
      <c r="D68" s="27">
        <v>375</v>
      </c>
      <c r="E68" s="27">
        <v>-376</v>
      </c>
      <c r="F68" s="27">
        <v>46</v>
      </c>
      <c r="G68" s="27">
        <v>376</v>
      </c>
      <c r="H68" s="27">
        <v>1E+30</v>
      </c>
    </row>
    <row r="69" spans="1:8" x14ac:dyDescent="0.3">
      <c r="B69" s="27" t="s">
        <v>118</v>
      </c>
      <c r="C69" s="27" t="s">
        <v>98</v>
      </c>
      <c r="D69" s="27">
        <v>375</v>
      </c>
      <c r="E69" s="27">
        <v>-409</v>
      </c>
      <c r="F69" s="27">
        <v>13</v>
      </c>
      <c r="G69" s="27">
        <v>409</v>
      </c>
      <c r="H69" s="27">
        <v>1E+30</v>
      </c>
    </row>
    <row r="70" spans="1:8" x14ac:dyDescent="0.3">
      <c r="B70" s="27" t="s">
        <v>119</v>
      </c>
      <c r="C70" s="27" t="s">
        <v>103</v>
      </c>
      <c r="D70" s="27">
        <v>375</v>
      </c>
      <c r="E70" s="27">
        <v>-419</v>
      </c>
      <c r="F70" s="27">
        <v>3</v>
      </c>
      <c r="G70" s="27">
        <v>419</v>
      </c>
      <c r="H70" s="27">
        <v>1E+30</v>
      </c>
    </row>
    <row r="71" spans="1:8" x14ac:dyDescent="0.3">
      <c r="B71" s="27" t="s">
        <v>120</v>
      </c>
      <c r="C71" s="27" t="s">
        <v>32</v>
      </c>
      <c r="D71" s="27">
        <v>375</v>
      </c>
      <c r="E71" s="27">
        <v>-421.40000000000146</v>
      </c>
      <c r="F71" s="27">
        <v>0.59999999999854481</v>
      </c>
      <c r="G71" s="27">
        <v>421.40000000000146</v>
      </c>
      <c r="H71" s="27">
        <v>1E+30</v>
      </c>
    </row>
    <row r="72" spans="1:8" ht="15" thickBot="1" x14ac:dyDescent="0.35">
      <c r="B72" s="28" t="s">
        <v>121</v>
      </c>
      <c r="C72" s="28" t="s">
        <v>52</v>
      </c>
      <c r="D72" s="28">
        <v>375</v>
      </c>
      <c r="E72" s="28">
        <v>-421.90000000000146</v>
      </c>
      <c r="F72" s="28">
        <v>9.9999999998544808E-2</v>
      </c>
      <c r="G72" s="28">
        <v>421.90000000000146</v>
      </c>
      <c r="H72" s="28">
        <v>1E+30</v>
      </c>
    </row>
    <row r="74" spans="1:8" ht="15" thickBot="1" x14ac:dyDescent="0.35">
      <c r="A74" t="s">
        <v>122</v>
      </c>
    </row>
    <row r="75" spans="1:8" x14ac:dyDescent="0.3">
      <c r="B75" s="29"/>
      <c r="C75" s="29"/>
      <c r="D75" s="29" t="s">
        <v>2</v>
      </c>
      <c r="E75" s="29" t="s">
        <v>123</v>
      </c>
      <c r="F75" s="29" t="s">
        <v>124</v>
      </c>
      <c r="G75" s="29" t="s">
        <v>5</v>
      </c>
      <c r="H75" s="29" t="s">
        <v>5</v>
      </c>
    </row>
    <row r="76" spans="1:8" ht="15" thickBot="1" x14ac:dyDescent="0.35">
      <c r="B76" s="30" t="s">
        <v>6</v>
      </c>
      <c r="C76" s="30" t="s">
        <v>7</v>
      </c>
      <c r="D76" s="30" t="s">
        <v>8</v>
      </c>
      <c r="E76" s="30" t="s">
        <v>125</v>
      </c>
      <c r="F76" s="30" t="s">
        <v>126</v>
      </c>
      <c r="G76" s="30" t="s">
        <v>11</v>
      </c>
      <c r="H76" s="30" t="s">
        <v>12</v>
      </c>
    </row>
    <row r="77" spans="1:8" x14ac:dyDescent="0.3">
      <c r="B77" s="27" t="s">
        <v>127</v>
      </c>
      <c r="C77" s="27" t="s">
        <v>128</v>
      </c>
      <c r="D77" s="27">
        <v>270</v>
      </c>
      <c r="E77" s="27">
        <v>1182</v>
      </c>
      <c r="F77" s="27">
        <v>270</v>
      </c>
      <c r="G77" s="27">
        <v>25</v>
      </c>
      <c r="H77" s="27">
        <v>25</v>
      </c>
    </row>
    <row r="78" spans="1:8" x14ac:dyDescent="0.3">
      <c r="B78" s="27" t="s">
        <v>129</v>
      </c>
      <c r="C78" s="27" t="s">
        <v>32</v>
      </c>
      <c r="D78" s="27">
        <v>55000</v>
      </c>
      <c r="E78" s="27">
        <v>1222</v>
      </c>
      <c r="F78" s="27">
        <v>55000</v>
      </c>
      <c r="G78" s="27">
        <v>260</v>
      </c>
      <c r="H78" s="27">
        <v>115</v>
      </c>
    </row>
    <row r="79" spans="1:8" x14ac:dyDescent="0.3">
      <c r="B79" s="27" t="s">
        <v>130</v>
      </c>
      <c r="C79" s="27" t="s">
        <v>131</v>
      </c>
      <c r="D79" s="27">
        <v>2300</v>
      </c>
      <c r="E79" s="27">
        <v>1182</v>
      </c>
      <c r="F79" s="27">
        <v>2300</v>
      </c>
      <c r="G79" s="27">
        <v>260</v>
      </c>
      <c r="H79" s="27">
        <v>115</v>
      </c>
    </row>
    <row r="80" spans="1:8" x14ac:dyDescent="0.3">
      <c r="B80" s="27" t="s">
        <v>132</v>
      </c>
      <c r="C80" s="27" t="s">
        <v>133</v>
      </c>
      <c r="D80" s="27">
        <v>3000</v>
      </c>
      <c r="E80" s="27">
        <v>422</v>
      </c>
      <c r="F80" s="27">
        <v>3000</v>
      </c>
      <c r="G80" s="27">
        <v>260</v>
      </c>
      <c r="H80" s="27">
        <v>115</v>
      </c>
    </row>
    <row r="81" spans="2:8" x14ac:dyDescent="0.3">
      <c r="B81" s="27" t="s">
        <v>134</v>
      </c>
      <c r="C81" s="27" t="s">
        <v>192</v>
      </c>
      <c r="D81" s="27">
        <v>1000</v>
      </c>
      <c r="E81" s="27">
        <v>-1162</v>
      </c>
      <c r="F81" s="27">
        <v>1000</v>
      </c>
      <c r="G81" s="27">
        <v>115</v>
      </c>
      <c r="H81" s="27">
        <v>260</v>
      </c>
    </row>
    <row r="82" spans="2:8" x14ac:dyDescent="0.3">
      <c r="B82" s="27" t="s">
        <v>135</v>
      </c>
      <c r="C82" s="27" t="s">
        <v>191</v>
      </c>
      <c r="D82" s="27">
        <v>1000</v>
      </c>
      <c r="E82" s="27">
        <v>-1177</v>
      </c>
      <c r="F82" s="27">
        <v>1000</v>
      </c>
      <c r="G82" s="27">
        <v>115</v>
      </c>
      <c r="H82" s="27">
        <v>260</v>
      </c>
    </row>
    <row r="83" spans="2:8" x14ac:dyDescent="0.3">
      <c r="B83" s="27" t="s">
        <v>136</v>
      </c>
      <c r="C83" s="27" t="s">
        <v>190</v>
      </c>
      <c r="D83" s="27">
        <v>50000</v>
      </c>
      <c r="E83" s="27">
        <v>-1182</v>
      </c>
      <c r="F83" s="27">
        <v>50000</v>
      </c>
      <c r="G83" s="27">
        <v>115</v>
      </c>
      <c r="H83" s="27">
        <v>0</v>
      </c>
    </row>
    <row r="84" spans="2:8" x14ac:dyDescent="0.3">
      <c r="B84" s="27" t="s">
        <v>137</v>
      </c>
      <c r="C84" s="27" t="s">
        <v>181</v>
      </c>
      <c r="D84" s="27">
        <v>0</v>
      </c>
      <c r="E84" s="27">
        <v>0</v>
      </c>
      <c r="F84" s="27">
        <v>10000</v>
      </c>
      <c r="G84" s="27">
        <v>1E+30</v>
      </c>
      <c r="H84" s="27">
        <v>10000</v>
      </c>
    </row>
    <row r="85" spans="2:8" x14ac:dyDescent="0.3">
      <c r="B85" s="27" t="s">
        <v>138</v>
      </c>
      <c r="C85" s="27" t="s">
        <v>189</v>
      </c>
      <c r="D85" s="27">
        <v>1000</v>
      </c>
      <c r="E85" s="27">
        <v>-422</v>
      </c>
      <c r="F85" s="27">
        <v>1000</v>
      </c>
      <c r="G85" s="27">
        <v>115</v>
      </c>
      <c r="H85" s="27">
        <v>260</v>
      </c>
    </row>
    <row r="86" spans="2:8" x14ac:dyDescent="0.3">
      <c r="B86" s="27" t="s">
        <v>139</v>
      </c>
      <c r="C86" s="27" t="s">
        <v>188</v>
      </c>
      <c r="D86" s="27">
        <v>1000</v>
      </c>
      <c r="E86" s="27">
        <v>-1192</v>
      </c>
      <c r="F86" s="27">
        <v>1000</v>
      </c>
      <c r="G86" s="27">
        <v>0</v>
      </c>
      <c r="H86" s="27">
        <v>260</v>
      </c>
    </row>
    <row r="87" spans="2:8" x14ac:dyDescent="0.3">
      <c r="B87" s="27" t="s">
        <v>140</v>
      </c>
      <c r="C87" s="27" t="s">
        <v>187</v>
      </c>
      <c r="D87" s="27">
        <v>1000</v>
      </c>
      <c r="E87" s="27">
        <v>-1167</v>
      </c>
      <c r="F87" s="27">
        <v>1000</v>
      </c>
      <c r="G87" s="27">
        <v>115</v>
      </c>
      <c r="H87" s="27">
        <v>260</v>
      </c>
    </row>
    <row r="88" spans="2:8" x14ac:dyDescent="0.3">
      <c r="B88" s="27" t="s">
        <v>141</v>
      </c>
      <c r="C88" s="27" t="s">
        <v>186</v>
      </c>
      <c r="D88" s="27">
        <v>1000</v>
      </c>
      <c r="E88" s="27">
        <v>-1182</v>
      </c>
      <c r="F88" s="27">
        <v>1000</v>
      </c>
      <c r="G88" s="27">
        <v>115</v>
      </c>
      <c r="H88" s="27">
        <v>260</v>
      </c>
    </row>
    <row r="89" spans="2:8" x14ac:dyDescent="0.3">
      <c r="B89" s="27" t="s">
        <v>142</v>
      </c>
      <c r="C89" s="27" t="s">
        <v>185</v>
      </c>
      <c r="D89" s="27">
        <v>1000</v>
      </c>
      <c r="E89" s="27">
        <v>-1187</v>
      </c>
      <c r="F89" s="27">
        <v>1000</v>
      </c>
      <c r="G89" s="27">
        <v>0</v>
      </c>
      <c r="H89" s="27">
        <v>260</v>
      </c>
    </row>
    <row r="90" spans="2:8" ht="15" thickBot="1" x14ac:dyDescent="0.35">
      <c r="B90" s="28" t="s">
        <v>143</v>
      </c>
      <c r="C90" s="28" t="s">
        <v>184</v>
      </c>
      <c r="D90" s="28">
        <v>1000</v>
      </c>
      <c r="E90" s="28">
        <v>-1172</v>
      </c>
      <c r="F90" s="28">
        <v>1000</v>
      </c>
      <c r="G90" s="28">
        <v>115</v>
      </c>
      <c r="H90" s="28">
        <v>260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4"/>
  <sheetViews>
    <sheetView zoomScale="69" zoomScaleNormal="69" workbookViewId="0">
      <selection activeCell="B27" sqref="B27"/>
    </sheetView>
  </sheetViews>
  <sheetFormatPr defaultRowHeight="13.2" x14ac:dyDescent="0.25"/>
  <cols>
    <col min="1" max="1" width="23" style="2" bestFit="1" customWidth="1"/>
    <col min="2" max="2" width="15.6640625" style="2" customWidth="1"/>
    <col min="3" max="3" width="15.44140625" style="2" bestFit="1" customWidth="1"/>
    <col min="4" max="4" width="9.44140625" style="2" customWidth="1"/>
    <col min="5" max="5" width="12.44140625" style="2" bestFit="1" customWidth="1"/>
    <col min="6" max="6" width="12.44140625" style="2" customWidth="1"/>
    <col min="7" max="7" width="2.88671875" style="2" customWidth="1"/>
    <col min="8" max="8" width="13.109375" style="2" customWidth="1"/>
    <col min="9" max="9" width="8.88671875" style="2"/>
    <col min="10" max="10" width="13.44140625" style="2" bestFit="1" customWidth="1"/>
    <col min="11" max="11" width="16.44140625" style="2" bestFit="1" customWidth="1"/>
    <col min="12" max="12" width="2.77734375" style="2" customWidth="1"/>
    <col min="13" max="13" width="11.109375" style="2" customWidth="1"/>
    <col min="14" max="14" width="11" style="2" customWidth="1"/>
    <col min="15" max="15" width="11.109375" style="2" customWidth="1"/>
    <col min="16" max="16" width="16.88671875" style="2" bestFit="1" customWidth="1"/>
    <col min="17" max="17" width="3.5546875" style="2" customWidth="1"/>
    <col min="18" max="20" width="11.44140625" style="2" customWidth="1"/>
    <col min="21" max="21" width="16.88671875" style="2" bestFit="1" customWidth="1"/>
    <col min="22" max="22" width="3.21875" style="2" customWidth="1"/>
    <col min="23" max="23" width="12" style="2" bestFit="1" customWidth="1"/>
    <col min="24" max="24" width="11.109375" style="2" bestFit="1" customWidth="1"/>
    <col min="25" max="16384" width="8.88671875" style="2"/>
  </cols>
  <sheetData>
    <row r="1" spans="1:23" ht="39.6" x14ac:dyDescent="0.25">
      <c r="C1" s="1" t="s">
        <v>182</v>
      </c>
      <c r="H1" s="1" t="s">
        <v>144</v>
      </c>
      <c r="M1" s="1" t="s">
        <v>145</v>
      </c>
      <c r="O1" s="1"/>
      <c r="R1" s="1" t="s">
        <v>146</v>
      </c>
      <c r="T1" s="1"/>
      <c r="W1" s="25" t="s">
        <v>181</v>
      </c>
    </row>
    <row r="2" spans="1:23" x14ac:dyDescent="0.25">
      <c r="C2" s="2" t="s">
        <v>147</v>
      </c>
      <c r="D2" s="2" t="s">
        <v>125</v>
      </c>
      <c r="E2" s="2" t="s">
        <v>32</v>
      </c>
      <c r="F2" s="2" t="s">
        <v>148</v>
      </c>
      <c r="H2" s="2" t="s">
        <v>147</v>
      </c>
      <c r="I2" s="2" t="s">
        <v>125</v>
      </c>
      <c r="J2" s="3" t="s">
        <v>52</v>
      </c>
      <c r="K2" s="3" t="s">
        <v>149</v>
      </c>
      <c r="M2" s="3" t="s">
        <v>147</v>
      </c>
      <c r="N2" s="3" t="s">
        <v>125</v>
      </c>
      <c r="O2" s="3" t="s">
        <v>72</v>
      </c>
      <c r="P2" s="3" t="s">
        <v>150</v>
      </c>
      <c r="Q2" s="3"/>
      <c r="R2" s="3" t="s">
        <v>147</v>
      </c>
      <c r="S2" s="3" t="s">
        <v>125</v>
      </c>
      <c r="T2" s="3" t="s">
        <v>92</v>
      </c>
      <c r="U2" s="3" t="s">
        <v>151</v>
      </c>
      <c r="V2" s="3"/>
    </row>
    <row r="3" spans="1:23" x14ac:dyDescent="0.25">
      <c r="B3" s="3" t="s">
        <v>152</v>
      </c>
      <c r="C3" s="4">
        <v>50000</v>
      </c>
      <c r="D3" s="4">
        <v>25</v>
      </c>
      <c r="E3" s="5">
        <v>50000</v>
      </c>
      <c r="F3" s="6">
        <f>E3*D3</f>
        <v>1250000</v>
      </c>
      <c r="H3" s="4">
        <v>50</v>
      </c>
      <c r="I3" s="4">
        <v>0</v>
      </c>
      <c r="J3" s="5">
        <v>0</v>
      </c>
      <c r="K3" s="6">
        <f>J3*I3</f>
        <v>0</v>
      </c>
      <c r="M3" s="4">
        <v>500</v>
      </c>
      <c r="N3" s="4">
        <v>0</v>
      </c>
      <c r="O3" s="5">
        <v>0</v>
      </c>
      <c r="P3" s="6">
        <f>O3*N3</f>
        <v>0</v>
      </c>
      <c r="Q3" s="6"/>
      <c r="R3" s="4">
        <v>50000</v>
      </c>
      <c r="S3" s="4">
        <v>0</v>
      </c>
      <c r="T3" s="5">
        <v>0</v>
      </c>
      <c r="U3" s="6">
        <f>T3*S3</f>
        <v>0</v>
      </c>
      <c r="V3" s="6"/>
      <c r="W3" s="7">
        <f>E3+J3+O3+T3</f>
        <v>50000</v>
      </c>
    </row>
    <row r="4" spans="1:23" x14ac:dyDescent="0.25">
      <c r="B4" s="3" t="s">
        <v>153</v>
      </c>
      <c r="C4" s="4">
        <v>1000</v>
      </c>
      <c r="D4" s="4">
        <v>30</v>
      </c>
      <c r="E4" s="5">
        <v>1000</v>
      </c>
      <c r="F4" s="6">
        <f t="shared" ref="F4:F12" si="0">E4*D4</f>
        <v>30000</v>
      </c>
      <c r="H4" s="4">
        <v>50</v>
      </c>
      <c r="I4" s="4">
        <v>0</v>
      </c>
      <c r="J4" s="5">
        <v>0</v>
      </c>
      <c r="K4" s="6">
        <f t="shared" ref="K4:K12" si="1">J4*I4</f>
        <v>0</v>
      </c>
      <c r="M4" s="4">
        <v>500</v>
      </c>
      <c r="N4" s="4">
        <v>0</v>
      </c>
      <c r="O4" s="5">
        <v>0</v>
      </c>
      <c r="P4" s="6">
        <f t="shared" ref="P4:P12" si="2">O4*N4</f>
        <v>0</v>
      </c>
      <c r="Q4" s="6"/>
      <c r="R4" s="4">
        <v>1000</v>
      </c>
      <c r="S4" s="4">
        <v>0</v>
      </c>
      <c r="T4" s="5">
        <v>0</v>
      </c>
      <c r="U4" s="6">
        <f t="shared" ref="U4:U12" si="3">T4*S4</f>
        <v>0</v>
      </c>
      <c r="V4" s="6"/>
      <c r="W4" s="7">
        <f t="shared" ref="W4:W12" si="4">E4+J4+O4+T4</f>
        <v>1000</v>
      </c>
    </row>
    <row r="5" spans="1:23" x14ac:dyDescent="0.25">
      <c r="B5" s="3" t="s">
        <v>154</v>
      </c>
      <c r="C5" s="4">
        <v>1000</v>
      </c>
      <c r="D5" s="4">
        <v>35</v>
      </c>
      <c r="E5" s="5">
        <v>1000</v>
      </c>
      <c r="F5" s="6">
        <f t="shared" si="0"/>
        <v>35000</v>
      </c>
      <c r="H5" s="4">
        <v>50</v>
      </c>
      <c r="I5" s="4">
        <v>0</v>
      </c>
      <c r="J5" s="5">
        <v>0</v>
      </c>
      <c r="K5" s="6">
        <f t="shared" si="1"/>
        <v>0</v>
      </c>
      <c r="M5" s="4">
        <v>500</v>
      </c>
      <c r="N5" s="4">
        <v>0</v>
      </c>
      <c r="O5" s="5">
        <v>0</v>
      </c>
      <c r="P5" s="6">
        <f t="shared" si="2"/>
        <v>0</v>
      </c>
      <c r="Q5" s="6"/>
      <c r="R5" s="4">
        <v>1000</v>
      </c>
      <c r="S5" s="4">
        <v>0</v>
      </c>
      <c r="T5" s="5">
        <v>0</v>
      </c>
      <c r="U5" s="6">
        <f t="shared" si="3"/>
        <v>0</v>
      </c>
      <c r="V5" s="6"/>
      <c r="W5" s="7">
        <f t="shared" si="4"/>
        <v>1000</v>
      </c>
    </row>
    <row r="6" spans="1:23" x14ac:dyDescent="0.25">
      <c r="B6" s="3" t="s">
        <v>155</v>
      </c>
      <c r="C6" s="4">
        <v>1000</v>
      </c>
      <c r="D6" s="4">
        <v>40</v>
      </c>
      <c r="E6" s="5">
        <v>835</v>
      </c>
      <c r="F6" s="6">
        <f t="shared" si="0"/>
        <v>33400</v>
      </c>
      <c r="H6" s="4">
        <v>50</v>
      </c>
      <c r="I6" s="4">
        <v>0</v>
      </c>
      <c r="J6" s="5">
        <v>25</v>
      </c>
      <c r="K6" s="6">
        <f t="shared" si="1"/>
        <v>0</v>
      </c>
      <c r="M6" s="4">
        <v>500</v>
      </c>
      <c r="N6" s="4">
        <v>0</v>
      </c>
      <c r="O6" s="5">
        <v>140</v>
      </c>
      <c r="P6" s="6">
        <f t="shared" si="2"/>
        <v>0</v>
      </c>
      <c r="Q6" s="6"/>
      <c r="R6" s="4">
        <v>1000</v>
      </c>
      <c r="S6" s="4">
        <v>0</v>
      </c>
      <c r="T6" s="5">
        <v>0</v>
      </c>
      <c r="U6" s="6">
        <f t="shared" si="3"/>
        <v>0</v>
      </c>
      <c r="V6" s="6"/>
      <c r="W6" s="7">
        <f t="shared" si="4"/>
        <v>1000</v>
      </c>
    </row>
    <row r="7" spans="1:23" x14ac:dyDescent="0.25">
      <c r="A7" s="3"/>
      <c r="B7" s="3" t="s">
        <v>156</v>
      </c>
      <c r="C7" s="4">
        <v>1000</v>
      </c>
      <c r="D7" s="4">
        <v>45</v>
      </c>
      <c r="E7" s="5">
        <v>450</v>
      </c>
      <c r="F7" s="6">
        <f t="shared" si="0"/>
        <v>20250</v>
      </c>
      <c r="H7" s="4">
        <v>50</v>
      </c>
      <c r="I7" s="4">
        <v>0</v>
      </c>
      <c r="J7" s="5">
        <v>50</v>
      </c>
      <c r="K7" s="6">
        <f t="shared" si="1"/>
        <v>0</v>
      </c>
      <c r="M7" s="4">
        <v>500</v>
      </c>
      <c r="N7" s="4">
        <v>0</v>
      </c>
      <c r="O7" s="5">
        <v>500</v>
      </c>
      <c r="P7" s="6">
        <f t="shared" si="2"/>
        <v>0</v>
      </c>
      <c r="Q7" s="6"/>
      <c r="R7" s="4">
        <v>1000</v>
      </c>
      <c r="S7" s="4">
        <v>0</v>
      </c>
      <c r="T7" s="5">
        <v>0</v>
      </c>
      <c r="U7" s="6">
        <f t="shared" si="3"/>
        <v>0</v>
      </c>
      <c r="V7" s="6"/>
      <c r="W7" s="7">
        <f t="shared" si="4"/>
        <v>1000</v>
      </c>
    </row>
    <row r="8" spans="1:23" x14ac:dyDescent="0.25">
      <c r="A8" s="3"/>
      <c r="B8" s="3" t="s">
        <v>157</v>
      </c>
      <c r="C8" s="4">
        <v>1000</v>
      </c>
      <c r="D8" s="4">
        <v>50</v>
      </c>
      <c r="E8" s="5">
        <v>450</v>
      </c>
      <c r="F8" s="6">
        <f t="shared" si="0"/>
        <v>22500</v>
      </c>
      <c r="H8" s="4">
        <v>50</v>
      </c>
      <c r="I8" s="4">
        <v>0</v>
      </c>
      <c r="J8" s="5">
        <v>50</v>
      </c>
      <c r="K8" s="6">
        <f t="shared" si="1"/>
        <v>0</v>
      </c>
      <c r="M8" s="4">
        <v>500</v>
      </c>
      <c r="N8" s="4">
        <v>0</v>
      </c>
      <c r="O8" s="5">
        <v>500</v>
      </c>
      <c r="P8" s="6">
        <f t="shared" si="2"/>
        <v>0</v>
      </c>
      <c r="Q8" s="6"/>
      <c r="R8" s="4">
        <v>1000</v>
      </c>
      <c r="S8" s="4">
        <v>0</v>
      </c>
      <c r="T8" s="5">
        <v>0</v>
      </c>
      <c r="U8" s="6">
        <f t="shared" si="3"/>
        <v>0</v>
      </c>
      <c r="V8" s="6"/>
      <c r="W8" s="7">
        <f t="shared" si="4"/>
        <v>1000</v>
      </c>
    </row>
    <row r="9" spans="1:23" x14ac:dyDescent="0.25">
      <c r="A9" s="3"/>
      <c r="B9" s="3" t="s">
        <v>158</v>
      </c>
      <c r="C9" s="4">
        <v>1000</v>
      </c>
      <c r="D9" s="4">
        <v>55</v>
      </c>
      <c r="E9" s="5">
        <v>450</v>
      </c>
      <c r="F9" s="6">
        <f t="shared" si="0"/>
        <v>24750</v>
      </c>
      <c r="H9" s="4">
        <v>50</v>
      </c>
      <c r="I9" s="4">
        <v>0</v>
      </c>
      <c r="J9" s="5">
        <v>50</v>
      </c>
      <c r="K9" s="6">
        <f t="shared" si="1"/>
        <v>0</v>
      </c>
      <c r="M9" s="4">
        <v>500</v>
      </c>
      <c r="N9" s="4">
        <v>0</v>
      </c>
      <c r="O9" s="5">
        <v>500</v>
      </c>
      <c r="P9" s="6">
        <f t="shared" si="2"/>
        <v>0</v>
      </c>
      <c r="Q9" s="6"/>
      <c r="R9" s="4">
        <v>1000</v>
      </c>
      <c r="S9" s="4">
        <v>0</v>
      </c>
      <c r="T9" s="5">
        <v>0</v>
      </c>
      <c r="U9" s="6">
        <f t="shared" si="3"/>
        <v>0</v>
      </c>
      <c r="V9" s="6"/>
      <c r="W9" s="7">
        <f t="shared" si="4"/>
        <v>1000</v>
      </c>
    </row>
    <row r="10" spans="1:23" x14ac:dyDescent="0.25">
      <c r="A10" s="3"/>
      <c r="B10" s="3" t="s">
        <v>159</v>
      </c>
      <c r="C10" s="4">
        <v>1000</v>
      </c>
      <c r="D10" s="4">
        <v>60</v>
      </c>
      <c r="E10" s="5">
        <v>450</v>
      </c>
      <c r="F10" s="6">
        <f t="shared" si="0"/>
        <v>27000</v>
      </c>
      <c r="H10" s="4">
        <v>50</v>
      </c>
      <c r="I10" s="4">
        <v>0</v>
      </c>
      <c r="J10" s="5">
        <v>50</v>
      </c>
      <c r="K10" s="6">
        <f t="shared" si="1"/>
        <v>0</v>
      </c>
      <c r="M10" s="4">
        <v>500</v>
      </c>
      <c r="N10" s="4">
        <v>0</v>
      </c>
      <c r="O10" s="5">
        <v>500</v>
      </c>
      <c r="P10" s="6">
        <f t="shared" si="2"/>
        <v>0</v>
      </c>
      <c r="Q10" s="6"/>
      <c r="R10" s="4">
        <v>1000</v>
      </c>
      <c r="S10" s="4">
        <v>0</v>
      </c>
      <c r="T10" s="5">
        <v>0</v>
      </c>
      <c r="U10" s="6">
        <f t="shared" si="3"/>
        <v>0</v>
      </c>
      <c r="V10" s="6"/>
      <c r="W10" s="7">
        <f t="shared" si="4"/>
        <v>1000</v>
      </c>
    </row>
    <row r="11" spans="1:23" x14ac:dyDescent="0.25">
      <c r="A11" s="3"/>
      <c r="B11" s="3" t="s">
        <v>160</v>
      </c>
      <c r="C11" s="4">
        <v>1000</v>
      </c>
      <c r="D11" s="4">
        <v>800</v>
      </c>
      <c r="E11" s="5">
        <v>365</v>
      </c>
      <c r="F11" s="6">
        <f t="shared" si="0"/>
        <v>292000</v>
      </c>
      <c r="H11" s="4">
        <v>0</v>
      </c>
      <c r="I11" s="4">
        <v>0</v>
      </c>
      <c r="J11" s="5">
        <v>0</v>
      </c>
      <c r="K11" s="6">
        <f t="shared" si="1"/>
        <v>0</v>
      </c>
      <c r="M11" s="4">
        <v>0</v>
      </c>
      <c r="N11" s="4">
        <v>0</v>
      </c>
      <c r="O11" s="5">
        <v>0</v>
      </c>
      <c r="P11" s="6">
        <f t="shared" si="2"/>
        <v>0</v>
      </c>
      <c r="Q11" s="6"/>
      <c r="R11" s="4">
        <v>1000</v>
      </c>
      <c r="S11" s="4">
        <v>0</v>
      </c>
      <c r="T11" s="5">
        <v>635</v>
      </c>
      <c r="U11" s="6">
        <f t="shared" si="3"/>
        <v>0</v>
      </c>
      <c r="V11" s="6"/>
      <c r="W11" s="7">
        <f t="shared" si="4"/>
        <v>1000</v>
      </c>
    </row>
    <row r="12" spans="1:23" x14ac:dyDescent="0.25">
      <c r="A12" s="3"/>
      <c r="C12" s="8">
        <v>10000</v>
      </c>
      <c r="D12" s="8">
        <v>9001</v>
      </c>
      <c r="E12" s="5">
        <v>0</v>
      </c>
      <c r="F12" s="6">
        <f t="shared" si="0"/>
        <v>0</v>
      </c>
      <c r="H12" s="4">
        <v>0</v>
      </c>
      <c r="I12" s="4">
        <v>0</v>
      </c>
      <c r="J12" s="5">
        <v>0</v>
      </c>
      <c r="K12" s="6">
        <f t="shared" si="1"/>
        <v>0</v>
      </c>
      <c r="M12" s="4">
        <v>0</v>
      </c>
      <c r="N12" s="4">
        <v>0</v>
      </c>
      <c r="O12" s="5">
        <v>0</v>
      </c>
      <c r="P12" s="6">
        <f t="shared" si="2"/>
        <v>0</v>
      </c>
      <c r="Q12" s="6"/>
      <c r="R12" s="4">
        <v>0</v>
      </c>
      <c r="S12" s="4">
        <v>0</v>
      </c>
      <c r="T12" s="5">
        <v>0</v>
      </c>
      <c r="U12" s="6">
        <f t="shared" si="3"/>
        <v>0</v>
      </c>
      <c r="V12" s="6"/>
      <c r="W12" s="7">
        <f t="shared" si="4"/>
        <v>0</v>
      </c>
    </row>
    <row r="13" spans="1:23" x14ac:dyDescent="0.25">
      <c r="C13" s="1">
        <f>SUM(C3:C12)</f>
        <v>68000</v>
      </c>
      <c r="E13" s="9">
        <f>SUM(E3:E12)</f>
        <v>55000</v>
      </c>
      <c r="F13" s="10">
        <f>SUM(F3:F12)</f>
        <v>1734900</v>
      </c>
      <c r="H13" s="1">
        <f>SUM(H3:H12)</f>
        <v>400</v>
      </c>
      <c r="J13" s="9">
        <f>SUM(J3:J12)</f>
        <v>225</v>
      </c>
      <c r="K13" s="10">
        <f>SUM(K3:K12)</f>
        <v>0</v>
      </c>
      <c r="M13" s="1">
        <f>SUM(M3:M12)</f>
        <v>4000</v>
      </c>
      <c r="N13" s="1"/>
      <c r="O13" s="9">
        <f>SUM(O3:O12)</f>
        <v>2140</v>
      </c>
      <c r="P13" s="10">
        <f>SUM(P3:P12)</f>
        <v>0</v>
      </c>
      <c r="Q13" s="10"/>
      <c r="R13" s="1">
        <f>SUM(R3:R12)</f>
        <v>58000</v>
      </c>
      <c r="S13" s="1"/>
      <c r="T13" s="9">
        <f>SUM(T3:T12)</f>
        <v>635</v>
      </c>
      <c r="U13" s="10">
        <f>SUM(U3:U12)</f>
        <v>0</v>
      </c>
      <c r="V13" s="10"/>
      <c r="W13" s="9">
        <f>SUM(W3:W12)</f>
        <v>58000</v>
      </c>
    </row>
    <row r="14" spans="1:23" x14ac:dyDescent="0.25">
      <c r="E14" s="11"/>
      <c r="F14" s="11"/>
      <c r="J14" s="11"/>
    </row>
    <row r="15" spans="1:23" x14ac:dyDescent="0.25">
      <c r="E15" s="11"/>
      <c r="F15" s="11"/>
      <c r="J15" s="11"/>
    </row>
    <row r="16" spans="1:23" x14ac:dyDescent="0.25">
      <c r="A16" s="3" t="s">
        <v>161</v>
      </c>
      <c r="B16" s="12">
        <v>55000</v>
      </c>
      <c r="E16" s="11"/>
      <c r="F16" s="11"/>
      <c r="H16" s="1" t="s">
        <v>162</v>
      </c>
      <c r="J16" s="11"/>
      <c r="M16" s="1" t="s">
        <v>163</v>
      </c>
      <c r="O16" s="11"/>
      <c r="R16" s="1" t="s">
        <v>164</v>
      </c>
      <c r="T16" s="11"/>
    </row>
    <row r="17" spans="1:21" x14ac:dyDescent="0.25">
      <c r="A17" s="3" t="s">
        <v>165</v>
      </c>
      <c r="B17" s="2">
        <v>270</v>
      </c>
      <c r="F17" s="11"/>
      <c r="H17" s="3" t="s">
        <v>147</v>
      </c>
      <c r="I17" s="2" t="s">
        <v>125</v>
      </c>
      <c r="J17" s="2" t="s">
        <v>98</v>
      </c>
      <c r="K17" s="2" t="s">
        <v>166</v>
      </c>
      <c r="M17" s="3" t="s">
        <v>147</v>
      </c>
      <c r="N17" s="2" t="s">
        <v>125</v>
      </c>
      <c r="O17" s="2" t="s">
        <v>98</v>
      </c>
      <c r="P17" s="2" t="s">
        <v>166</v>
      </c>
      <c r="R17" s="3" t="s">
        <v>147</v>
      </c>
      <c r="S17" s="2" t="s">
        <v>125</v>
      </c>
      <c r="T17" s="2" t="s">
        <v>98</v>
      </c>
      <c r="U17" s="2" t="s">
        <v>166</v>
      </c>
    </row>
    <row r="18" spans="1:21" x14ac:dyDescent="0.25">
      <c r="A18" s="3" t="s">
        <v>167</v>
      </c>
      <c r="B18" s="2">
        <v>2300</v>
      </c>
      <c r="E18" s="11"/>
      <c r="F18" s="11"/>
      <c r="H18" s="4">
        <v>170</v>
      </c>
      <c r="I18" s="8">
        <v>7000.99</v>
      </c>
      <c r="J18" s="11">
        <v>0</v>
      </c>
      <c r="K18" s="6">
        <f>J18*I18</f>
        <v>0</v>
      </c>
      <c r="M18" s="4">
        <v>1830</v>
      </c>
      <c r="N18" s="8">
        <v>7000.99</v>
      </c>
      <c r="O18" s="11">
        <v>0</v>
      </c>
      <c r="P18" s="6">
        <f>O18*N18</f>
        <v>0</v>
      </c>
      <c r="R18" s="4">
        <v>375</v>
      </c>
      <c r="S18" s="8">
        <v>1425</v>
      </c>
      <c r="T18" s="11">
        <v>0</v>
      </c>
      <c r="U18" s="6">
        <f>T18*S18</f>
        <v>0</v>
      </c>
    </row>
    <row r="19" spans="1:21" x14ac:dyDescent="0.25">
      <c r="A19" s="3" t="s">
        <v>168</v>
      </c>
      <c r="B19" s="2">
        <v>3000</v>
      </c>
      <c r="C19" s="2">
        <v>1375</v>
      </c>
      <c r="F19" s="11"/>
      <c r="H19" s="4">
        <v>10</v>
      </c>
      <c r="I19" s="8">
        <v>4500</v>
      </c>
      <c r="J19" s="11">
        <v>0</v>
      </c>
      <c r="K19" s="6">
        <f t="shared" ref="K19:K25" si="5">J19*I19</f>
        <v>0</v>
      </c>
      <c r="M19" s="4">
        <v>100</v>
      </c>
      <c r="N19" s="8">
        <v>4500</v>
      </c>
      <c r="O19" s="11">
        <v>0</v>
      </c>
      <c r="P19" s="6">
        <f t="shared" ref="P19:P25" si="6">O19*N19</f>
        <v>0</v>
      </c>
      <c r="R19" s="4">
        <v>375</v>
      </c>
      <c r="S19" s="8">
        <v>422</v>
      </c>
      <c r="T19" s="11">
        <v>115</v>
      </c>
      <c r="U19" s="6">
        <f t="shared" ref="U19:U25" si="7">T19*S19</f>
        <v>48530</v>
      </c>
    </row>
    <row r="20" spans="1:21" x14ac:dyDescent="0.25">
      <c r="F20" s="11"/>
      <c r="H20" s="4">
        <v>15</v>
      </c>
      <c r="I20" s="8">
        <v>3500</v>
      </c>
      <c r="J20" s="11">
        <v>0</v>
      </c>
      <c r="K20" s="6">
        <f t="shared" si="5"/>
        <v>0</v>
      </c>
      <c r="M20" s="4">
        <v>100</v>
      </c>
      <c r="N20" s="8">
        <v>3500</v>
      </c>
      <c r="O20" s="11">
        <v>0</v>
      </c>
      <c r="P20" s="6">
        <f t="shared" si="6"/>
        <v>0</v>
      </c>
      <c r="R20" s="4">
        <v>375</v>
      </c>
      <c r="S20" s="8">
        <v>139</v>
      </c>
      <c r="T20" s="11">
        <v>375</v>
      </c>
      <c r="U20" s="6">
        <f t="shared" si="7"/>
        <v>52125</v>
      </c>
    </row>
    <row r="21" spans="1:21" x14ac:dyDescent="0.25">
      <c r="A21" s="2" t="s">
        <v>169</v>
      </c>
      <c r="B21" s="13">
        <f>F13+K13+K26+P13+U13+P26+U26</f>
        <v>1980317.5</v>
      </c>
      <c r="F21" s="11"/>
      <c r="H21" s="4">
        <v>15</v>
      </c>
      <c r="I21" s="8">
        <v>2500</v>
      </c>
      <c r="J21" s="11">
        <v>0</v>
      </c>
      <c r="K21" s="6">
        <f t="shared" si="5"/>
        <v>0</v>
      </c>
      <c r="M21" s="4">
        <v>55</v>
      </c>
      <c r="N21" s="8">
        <v>2500</v>
      </c>
      <c r="O21" s="11">
        <v>0</v>
      </c>
      <c r="P21" s="6">
        <f t="shared" si="6"/>
        <v>0</v>
      </c>
      <c r="R21" s="4">
        <v>375</v>
      </c>
      <c r="S21" s="8">
        <v>46</v>
      </c>
      <c r="T21" s="11">
        <v>375</v>
      </c>
      <c r="U21" s="6">
        <f t="shared" si="7"/>
        <v>17250</v>
      </c>
    </row>
    <row r="22" spans="1:21" x14ac:dyDescent="0.25">
      <c r="F22" s="11"/>
      <c r="H22" s="4">
        <v>15</v>
      </c>
      <c r="I22" s="8">
        <v>1500</v>
      </c>
      <c r="J22" s="11">
        <v>0</v>
      </c>
      <c r="K22" s="6">
        <f t="shared" si="5"/>
        <v>0</v>
      </c>
      <c r="M22" s="4">
        <v>55</v>
      </c>
      <c r="N22" s="8">
        <v>1500</v>
      </c>
      <c r="O22" s="11">
        <v>0</v>
      </c>
      <c r="P22" s="6">
        <f t="shared" si="6"/>
        <v>0</v>
      </c>
      <c r="R22" s="4">
        <v>375</v>
      </c>
      <c r="S22" s="8">
        <v>13</v>
      </c>
      <c r="T22" s="11">
        <v>375</v>
      </c>
      <c r="U22" s="6">
        <f t="shared" si="7"/>
        <v>4875</v>
      </c>
    </row>
    <row r="23" spans="1:21" x14ac:dyDescent="0.25">
      <c r="A23" s="14" t="s">
        <v>170</v>
      </c>
      <c r="F23" s="11"/>
      <c r="H23" s="4">
        <v>15</v>
      </c>
      <c r="I23" s="8">
        <v>1000</v>
      </c>
      <c r="J23" s="11">
        <v>15</v>
      </c>
      <c r="K23" s="6">
        <f t="shared" si="5"/>
        <v>15000</v>
      </c>
      <c r="M23" s="4">
        <v>55</v>
      </c>
      <c r="N23" s="8">
        <v>1000</v>
      </c>
      <c r="O23" s="11">
        <v>55</v>
      </c>
      <c r="P23" s="6">
        <f t="shared" si="6"/>
        <v>55000</v>
      </c>
      <c r="R23" s="4">
        <v>375</v>
      </c>
      <c r="S23" s="8">
        <v>3</v>
      </c>
      <c r="T23" s="11">
        <v>375</v>
      </c>
      <c r="U23" s="6">
        <f t="shared" si="7"/>
        <v>1125</v>
      </c>
    </row>
    <row r="24" spans="1:21" ht="14.4" x14ac:dyDescent="0.3">
      <c r="A24" s="2" t="s">
        <v>171</v>
      </c>
      <c r="B24" s="31">
        <v>1222</v>
      </c>
      <c r="F24" s="11"/>
      <c r="H24" s="4">
        <v>15</v>
      </c>
      <c r="I24" s="8">
        <v>500</v>
      </c>
      <c r="J24" s="11">
        <v>15</v>
      </c>
      <c r="K24" s="6">
        <f t="shared" si="5"/>
        <v>7500</v>
      </c>
      <c r="M24" s="4">
        <v>55</v>
      </c>
      <c r="N24" s="8">
        <v>500</v>
      </c>
      <c r="O24" s="11">
        <v>55</v>
      </c>
      <c r="P24" s="6">
        <f t="shared" si="6"/>
        <v>27500</v>
      </c>
      <c r="R24" s="4">
        <v>375</v>
      </c>
      <c r="S24" s="8">
        <v>0.6</v>
      </c>
      <c r="T24" s="11">
        <v>375</v>
      </c>
      <c r="U24" s="6">
        <f t="shared" si="7"/>
        <v>225</v>
      </c>
    </row>
    <row r="25" spans="1:21" ht="14.4" x14ac:dyDescent="0.3">
      <c r="A25" s="3" t="s">
        <v>172</v>
      </c>
      <c r="B25" s="31">
        <v>1182</v>
      </c>
      <c r="F25" s="11"/>
      <c r="H25" s="4">
        <v>15</v>
      </c>
      <c r="I25" s="8">
        <v>250</v>
      </c>
      <c r="J25" s="11">
        <v>15</v>
      </c>
      <c r="K25" s="6">
        <f t="shared" si="5"/>
        <v>3750</v>
      </c>
      <c r="M25" s="4">
        <v>50</v>
      </c>
      <c r="N25" s="8">
        <v>250</v>
      </c>
      <c r="O25" s="11">
        <v>50</v>
      </c>
      <c r="P25" s="6">
        <f t="shared" si="6"/>
        <v>12500</v>
      </c>
      <c r="R25" s="4">
        <v>375</v>
      </c>
      <c r="S25" s="8">
        <v>0.1</v>
      </c>
      <c r="T25" s="11">
        <v>375</v>
      </c>
      <c r="U25" s="6">
        <f t="shared" si="7"/>
        <v>37.5</v>
      </c>
    </row>
    <row r="26" spans="1:21" ht="14.4" x14ac:dyDescent="0.3">
      <c r="A26" s="3" t="s">
        <v>173</v>
      </c>
      <c r="B26" s="31">
        <v>1182</v>
      </c>
      <c r="E26" s="11"/>
      <c r="F26" s="11"/>
      <c r="H26" s="1">
        <f>SUM(H18:H25)</f>
        <v>270</v>
      </c>
      <c r="J26" s="9">
        <f>SUM(J18:J25)</f>
        <v>45</v>
      </c>
      <c r="K26" s="10">
        <f>SUM(K18:K25)</f>
        <v>26250</v>
      </c>
      <c r="M26" s="1">
        <f>SUM(M18:M25)</f>
        <v>2300</v>
      </c>
      <c r="O26" s="9">
        <f>SUM(O18:O25)</f>
        <v>160</v>
      </c>
      <c r="P26" s="10">
        <f>SUM(P18:P25)</f>
        <v>95000</v>
      </c>
      <c r="R26" s="1">
        <f>SUM(R18:R25)</f>
        <v>3000</v>
      </c>
      <c r="T26" s="9">
        <f>SUM(T18:T25)</f>
        <v>2365</v>
      </c>
      <c r="U26" s="10">
        <f>SUM(U18:U25)</f>
        <v>124167.5</v>
      </c>
    </row>
    <row r="27" spans="1:21" ht="14.4" x14ac:dyDescent="0.3">
      <c r="A27" s="3" t="s">
        <v>174</v>
      </c>
      <c r="B27" s="31">
        <v>422</v>
      </c>
      <c r="E27" s="11"/>
      <c r="F27" s="11"/>
      <c r="J27" s="11"/>
      <c r="O27" s="11"/>
      <c r="T27" s="11"/>
    </row>
    <row r="28" spans="1:21" x14ac:dyDescent="0.25">
      <c r="C28" s="15"/>
      <c r="D28" s="3"/>
      <c r="E28" s="11"/>
      <c r="F28" s="11"/>
      <c r="H28" s="3" t="s">
        <v>175</v>
      </c>
      <c r="J28" s="9">
        <f>J13+J26</f>
        <v>270</v>
      </c>
      <c r="M28" s="3" t="s">
        <v>176</v>
      </c>
      <c r="O28" s="9">
        <f>O13+O26</f>
        <v>2300</v>
      </c>
      <c r="R28" s="3" t="s">
        <v>177</v>
      </c>
      <c r="T28" s="9">
        <f>T13+T26</f>
        <v>3000</v>
      </c>
    </row>
    <row r="30" spans="1:21" x14ac:dyDescent="0.25">
      <c r="C30" s="16"/>
    </row>
    <row r="33" spans="3:4" x14ac:dyDescent="0.25">
      <c r="D33" s="3"/>
    </row>
    <row r="34" spans="3:4" x14ac:dyDescent="0.25">
      <c r="C34" s="3"/>
    </row>
  </sheetData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showGridLines="0" topLeftCell="A61" workbookViewId="0"/>
  </sheetViews>
  <sheetFormatPr defaultRowHeight="14.4" x14ac:dyDescent="0.3"/>
  <cols>
    <col min="1" max="1" width="2.33203125" customWidth="1"/>
    <col min="2" max="2" width="6.77734375" bestFit="1" customWidth="1"/>
    <col min="3" max="3" width="23.33203125" bestFit="1" customWidth="1"/>
    <col min="4" max="4" width="6" bestFit="1" customWidth="1"/>
    <col min="5" max="5" width="8.33203125" bestFit="1" customWidth="1"/>
    <col min="6" max="6" width="10.109375" bestFit="1" customWidth="1"/>
    <col min="7" max="8" width="9.21875" bestFit="1" customWidth="1"/>
  </cols>
  <sheetData>
    <row r="1" spans="1:8" x14ac:dyDescent="0.3">
      <c r="A1" s="26" t="s">
        <v>0</v>
      </c>
    </row>
    <row r="2" spans="1:8" x14ac:dyDescent="0.3">
      <c r="A2" s="26" t="s">
        <v>196</v>
      </c>
    </row>
    <row r="3" spans="1:8" x14ac:dyDescent="0.3">
      <c r="A3" s="26" t="s">
        <v>202</v>
      </c>
    </row>
    <row r="6" spans="1:8" ht="15" thickBot="1" x14ac:dyDescent="0.35">
      <c r="A6" t="s">
        <v>1</v>
      </c>
    </row>
    <row r="7" spans="1:8" x14ac:dyDescent="0.3">
      <c r="B7" s="29"/>
      <c r="C7" s="29"/>
      <c r="D7" s="29" t="s">
        <v>2</v>
      </c>
      <c r="E7" s="29" t="s">
        <v>3</v>
      </c>
      <c r="F7" s="29" t="s">
        <v>4</v>
      </c>
      <c r="G7" s="29" t="s">
        <v>5</v>
      </c>
      <c r="H7" s="29" t="s">
        <v>5</v>
      </c>
    </row>
    <row r="8" spans="1:8" ht="15" thickBot="1" x14ac:dyDescent="0.35">
      <c r="B8" s="30" t="s">
        <v>6</v>
      </c>
      <c r="C8" s="30" t="s">
        <v>7</v>
      </c>
      <c r="D8" s="30" t="s">
        <v>8</v>
      </c>
      <c r="E8" s="30" t="s">
        <v>9</v>
      </c>
      <c r="F8" s="30" t="s">
        <v>10</v>
      </c>
      <c r="G8" s="30" t="s">
        <v>11</v>
      </c>
      <c r="H8" s="30" t="s">
        <v>12</v>
      </c>
    </row>
    <row r="9" spans="1:8" x14ac:dyDescent="0.3">
      <c r="B9" s="27" t="s">
        <v>13</v>
      </c>
      <c r="C9" s="27" t="s">
        <v>14</v>
      </c>
      <c r="D9" s="27">
        <v>50000</v>
      </c>
      <c r="E9" s="27">
        <v>-15</v>
      </c>
      <c r="F9" s="27">
        <v>25</v>
      </c>
      <c r="G9" s="27">
        <v>15</v>
      </c>
      <c r="H9" s="27">
        <v>1E+30</v>
      </c>
    </row>
    <row r="10" spans="1:8" x14ac:dyDescent="0.3">
      <c r="B10" s="27" t="s">
        <v>15</v>
      </c>
      <c r="C10" s="27" t="s">
        <v>16</v>
      </c>
      <c r="D10" s="27">
        <v>1000</v>
      </c>
      <c r="E10" s="27">
        <v>0</v>
      </c>
      <c r="F10" s="27">
        <v>30</v>
      </c>
      <c r="G10" s="27">
        <v>10</v>
      </c>
      <c r="H10" s="27">
        <v>1E+30</v>
      </c>
    </row>
    <row r="11" spans="1:8" x14ac:dyDescent="0.3">
      <c r="B11" s="27" t="s">
        <v>17</v>
      </c>
      <c r="C11" s="27" t="s">
        <v>18</v>
      </c>
      <c r="D11" s="27">
        <v>1000</v>
      </c>
      <c r="E11" s="27">
        <v>0</v>
      </c>
      <c r="F11" s="27">
        <v>35</v>
      </c>
      <c r="G11" s="27">
        <v>5</v>
      </c>
      <c r="H11" s="27">
        <v>1E+30</v>
      </c>
    </row>
    <row r="12" spans="1:8" x14ac:dyDescent="0.3">
      <c r="B12" s="27" t="s">
        <v>19</v>
      </c>
      <c r="C12" s="27" t="s">
        <v>20</v>
      </c>
      <c r="D12" s="27">
        <v>905</v>
      </c>
      <c r="E12" s="27">
        <v>0</v>
      </c>
      <c r="F12" s="27">
        <v>40</v>
      </c>
      <c r="G12" s="27">
        <v>5</v>
      </c>
      <c r="H12" s="27">
        <v>5</v>
      </c>
    </row>
    <row r="13" spans="1:8" x14ac:dyDescent="0.3">
      <c r="B13" s="27" t="s">
        <v>21</v>
      </c>
      <c r="C13" s="27" t="s">
        <v>22</v>
      </c>
      <c r="D13" s="27">
        <v>450</v>
      </c>
      <c r="E13" s="27">
        <v>0</v>
      </c>
      <c r="F13" s="27">
        <v>45</v>
      </c>
      <c r="G13" s="27">
        <v>755</v>
      </c>
      <c r="H13" s="27">
        <v>5</v>
      </c>
    </row>
    <row r="14" spans="1:8" x14ac:dyDescent="0.3">
      <c r="B14" s="27" t="s">
        <v>23</v>
      </c>
      <c r="C14" s="27" t="s">
        <v>24</v>
      </c>
      <c r="D14" s="27">
        <v>450</v>
      </c>
      <c r="E14" s="27">
        <v>0</v>
      </c>
      <c r="F14" s="27">
        <v>50</v>
      </c>
      <c r="G14" s="27">
        <v>750</v>
      </c>
      <c r="H14" s="27">
        <v>10</v>
      </c>
    </row>
    <row r="15" spans="1:8" x14ac:dyDescent="0.3">
      <c r="B15" s="27" t="s">
        <v>25</v>
      </c>
      <c r="C15" s="27" t="s">
        <v>26</v>
      </c>
      <c r="D15" s="27">
        <v>450</v>
      </c>
      <c r="E15" s="27">
        <v>0</v>
      </c>
      <c r="F15" s="27">
        <v>55</v>
      </c>
      <c r="G15" s="27">
        <v>745</v>
      </c>
      <c r="H15" s="27">
        <v>15</v>
      </c>
    </row>
    <row r="16" spans="1:8" x14ac:dyDescent="0.3">
      <c r="B16" s="27" t="s">
        <v>27</v>
      </c>
      <c r="C16" s="27" t="s">
        <v>28</v>
      </c>
      <c r="D16" s="27">
        <v>450</v>
      </c>
      <c r="E16" s="27">
        <v>0</v>
      </c>
      <c r="F16" s="27">
        <v>60</v>
      </c>
      <c r="G16" s="27">
        <v>740</v>
      </c>
      <c r="H16" s="27">
        <v>20</v>
      </c>
    </row>
    <row r="17" spans="2:8" x14ac:dyDescent="0.3">
      <c r="B17" s="27" t="s">
        <v>29</v>
      </c>
      <c r="C17" s="27" t="s">
        <v>30</v>
      </c>
      <c r="D17" s="27">
        <v>795</v>
      </c>
      <c r="E17" s="27">
        <v>0</v>
      </c>
      <c r="F17" s="27">
        <v>800</v>
      </c>
      <c r="G17" s="27">
        <v>315</v>
      </c>
      <c r="H17" s="27">
        <v>685</v>
      </c>
    </row>
    <row r="18" spans="2:8" x14ac:dyDescent="0.3">
      <c r="B18" s="27" t="s">
        <v>31</v>
      </c>
      <c r="C18" s="27" t="s">
        <v>32</v>
      </c>
      <c r="D18" s="27">
        <v>0</v>
      </c>
      <c r="E18" s="27">
        <v>6776</v>
      </c>
      <c r="F18" s="27">
        <v>9001</v>
      </c>
      <c r="G18" s="27">
        <v>1E+30</v>
      </c>
      <c r="H18" s="27">
        <v>6776</v>
      </c>
    </row>
    <row r="19" spans="2:8" x14ac:dyDescent="0.3">
      <c r="B19" s="27" t="s">
        <v>33</v>
      </c>
      <c r="C19" s="27" t="s">
        <v>34</v>
      </c>
      <c r="D19" s="27">
        <v>0</v>
      </c>
      <c r="E19" s="27">
        <v>0</v>
      </c>
      <c r="F19" s="27">
        <v>0</v>
      </c>
      <c r="G19" s="27">
        <v>0</v>
      </c>
      <c r="H19" s="27">
        <v>15</v>
      </c>
    </row>
    <row r="20" spans="2:8" x14ac:dyDescent="0.3">
      <c r="B20" s="27" t="s">
        <v>35</v>
      </c>
      <c r="C20" s="27" t="s">
        <v>36</v>
      </c>
      <c r="D20" s="27">
        <v>0</v>
      </c>
      <c r="E20" s="27">
        <v>10</v>
      </c>
      <c r="F20" s="27">
        <v>0</v>
      </c>
      <c r="G20" s="27">
        <v>1E+30</v>
      </c>
      <c r="H20" s="27">
        <v>10</v>
      </c>
    </row>
    <row r="21" spans="2:8" x14ac:dyDescent="0.3">
      <c r="B21" s="27" t="s">
        <v>37</v>
      </c>
      <c r="C21" s="27" t="s">
        <v>38</v>
      </c>
      <c r="D21" s="27">
        <v>0</v>
      </c>
      <c r="E21" s="27">
        <v>5</v>
      </c>
      <c r="F21" s="27">
        <v>0</v>
      </c>
      <c r="G21" s="27">
        <v>1E+30</v>
      </c>
      <c r="H21" s="27">
        <v>5</v>
      </c>
    </row>
    <row r="22" spans="2:8" x14ac:dyDescent="0.3">
      <c r="B22" s="27" t="s">
        <v>39</v>
      </c>
      <c r="C22" s="27" t="s">
        <v>40</v>
      </c>
      <c r="D22" s="27">
        <v>10</v>
      </c>
      <c r="E22" s="27">
        <v>0</v>
      </c>
      <c r="F22" s="27">
        <v>0</v>
      </c>
      <c r="G22" s="27">
        <v>5</v>
      </c>
      <c r="H22" s="27">
        <v>0</v>
      </c>
    </row>
    <row r="23" spans="2:8" x14ac:dyDescent="0.3">
      <c r="B23" s="27" t="s">
        <v>41</v>
      </c>
      <c r="C23" s="27" t="s">
        <v>42</v>
      </c>
      <c r="D23" s="27">
        <v>50</v>
      </c>
      <c r="E23" s="27">
        <v>-5</v>
      </c>
      <c r="F23" s="27">
        <v>0</v>
      </c>
      <c r="G23" s="27">
        <v>5</v>
      </c>
      <c r="H23" s="27">
        <v>1E+30</v>
      </c>
    </row>
    <row r="24" spans="2:8" x14ac:dyDescent="0.3">
      <c r="B24" s="27" t="s">
        <v>43</v>
      </c>
      <c r="C24" s="27" t="s">
        <v>44</v>
      </c>
      <c r="D24" s="27">
        <v>50</v>
      </c>
      <c r="E24" s="27">
        <v>-10</v>
      </c>
      <c r="F24" s="27">
        <v>0</v>
      </c>
      <c r="G24" s="27">
        <v>10</v>
      </c>
      <c r="H24" s="27">
        <v>1E+30</v>
      </c>
    </row>
    <row r="25" spans="2:8" x14ac:dyDescent="0.3">
      <c r="B25" s="27" t="s">
        <v>45</v>
      </c>
      <c r="C25" s="27" t="s">
        <v>46</v>
      </c>
      <c r="D25" s="27">
        <v>50</v>
      </c>
      <c r="E25" s="27">
        <v>-15</v>
      </c>
      <c r="F25" s="27">
        <v>0</v>
      </c>
      <c r="G25" s="27">
        <v>15</v>
      </c>
      <c r="H25" s="27">
        <v>1E+30</v>
      </c>
    </row>
    <row r="26" spans="2:8" x14ac:dyDescent="0.3">
      <c r="B26" s="27" t="s">
        <v>47</v>
      </c>
      <c r="C26" s="27" t="s">
        <v>48</v>
      </c>
      <c r="D26" s="27">
        <v>50</v>
      </c>
      <c r="E26" s="27">
        <v>-20</v>
      </c>
      <c r="F26" s="27">
        <v>0</v>
      </c>
      <c r="G26" s="27">
        <v>20</v>
      </c>
      <c r="H26" s="27">
        <v>1E+30</v>
      </c>
    </row>
    <row r="27" spans="2:8" x14ac:dyDescent="0.3">
      <c r="B27" s="27" t="s">
        <v>49</v>
      </c>
      <c r="C27" s="27" t="s">
        <v>50</v>
      </c>
      <c r="D27" s="27">
        <v>0</v>
      </c>
      <c r="E27" s="27">
        <v>-760</v>
      </c>
      <c r="F27" s="27">
        <v>0</v>
      </c>
      <c r="G27" s="27">
        <v>1E+30</v>
      </c>
      <c r="H27" s="27">
        <v>760</v>
      </c>
    </row>
    <row r="28" spans="2:8" x14ac:dyDescent="0.3">
      <c r="B28" s="27" t="s">
        <v>51</v>
      </c>
      <c r="C28" s="27" t="s">
        <v>52</v>
      </c>
      <c r="D28" s="27">
        <v>0</v>
      </c>
      <c r="E28" s="27">
        <v>-2185</v>
      </c>
      <c r="F28" s="27">
        <v>0</v>
      </c>
      <c r="G28" s="27">
        <v>1E+30</v>
      </c>
      <c r="H28" s="27">
        <v>2185</v>
      </c>
    </row>
    <row r="29" spans="2:8" x14ac:dyDescent="0.3">
      <c r="B29" s="27" t="s">
        <v>53</v>
      </c>
      <c r="C29" s="27" t="s">
        <v>54</v>
      </c>
      <c r="D29" s="27">
        <v>0</v>
      </c>
      <c r="E29" s="27">
        <v>0</v>
      </c>
      <c r="F29" s="27">
        <v>0</v>
      </c>
      <c r="G29" s="27">
        <v>1E+30</v>
      </c>
      <c r="H29" s="27">
        <v>0</v>
      </c>
    </row>
    <row r="30" spans="2:8" x14ac:dyDescent="0.3">
      <c r="B30" s="27" t="s">
        <v>55</v>
      </c>
      <c r="C30" s="27" t="s">
        <v>56</v>
      </c>
      <c r="D30" s="27">
        <v>0</v>
      </c>
      <c r="E30" s="27">
        <v>10</v>
      </c>
      <c r="F30" s="27">
        <v>0</v>
      </c>
      <c r="G30" s="27">
        <v>1E+30</v>
      </c>
      <c r="H30" s="27">
        <v>10</v>
      </c>
    </row>
    <row r="31" spans="2:8" x14ac:dyDescent="0.3">
      <c r="B31" s="27" t="s">
        <v>57</v>
      </c>
      <c r="C31" s="27" t="s">
        <v>58</v>
      </c>
      <c r="D31" s="27">
        <v>0</v>
      </c>
      <c r="E31" s="27">
        <v>5</v>
      </c>
      <c r="F31" s="27">
        <v>0</v>
      </c>
      <c r="G31" s="27">
        <v>1E+30</v>
      </c>
      <c r="H31" s="27">
        <v>5</v>
      </c>
    </row>
    <row r="32" spans="2:8" x14ac:dyDescent="0.3">
      <c r="B32" s="27" t="s">
        <v>59</v>
      </c>
      <c r="C32" s="27" t="s">
        <v>60</v>
      </c>
      <c r="D32" s="27">
        <v>85</v>
      </c>
      <c r="E32" s="27">
        <v>0</v>
      </c>
      <c r="F32" s="27">
        <v>0</v>
      </c>
      <c r="G32" s="27">
        <v>0</v>
      </c>
      <c r="H32" s="27">
        <v>5</v>
      </c>
    </row>
    <row r="33" spans="2:8" x14ac:dyDescent="0.3">
      <c r="B33" s="27" t="s">
        <v>61</v>
      </c>
      <c r="C33" s="27" t="s">
        <v>62</v>
      </c>
      <c r="D33" s="27">
        <v>500</v>
      </c>
      <c r="E33" s="27">
        <v>-5</v>
      </c>
      <c r="F33" s="27">
        <v>0</v>
      </c>
      <c r="G33" s="27">
        <v>5</v>
      </c>
      <c r="H33" s="27">
        <v>1E+30</v>
      </c>
    </row>
    <row r="34" spans="2:8" x14ac:dyDescent="0.3">
      <c r="B34" s="27" t="s">
        <v>63</v>
      </c>
      <c r="C34" s="27" t="s">
        <v>64</v>
      </c>
      <c r="D34" s="27">
        <v>500</v>
      </c>
      <c r="E34" s="27">
        <v>-10</v>
      </c>
      <c r="F34" s="27">
        <v>0</v>
      </c>
      <c r="G34" s="27">
        <v>10</v>
      </c>
      <c r="H34" s="27">
        <v>1E+30</v>
      </c>
    </row>
    <row r="35" spans="2:8" x14ac:dyDescent="0.3">
      <c r="B35" s="27" t="s">
        <v>65</v>
      </c>
      <c r="C35" s="27" t="s">
        <v>66</v>
      </c>
      <c r="D35" s="27">
        <v>500</v>
      </c>
      <c r="E35" s="27">
        <v>-15</v>
      </c>
      <c r="F35" s="27">
        <v>0</v>
      </c>
      <c r="G35" s="27">
        <v>15</v>
      </c>
      <c r="H35" s="27">
        <v>1E+30</v>
      </c>
    </row>
    <row r="36" spans="2:8" x14ac:dyDescent="0.3">
      <c r="B36" s="27" t="s">
        <v>67</v>
      </c>
      <c r="C36" s="27" t="s">
        <v>68</v>
      </c>
      <c r="D36" s="27">
        <v>500</v>
      </c>
      <c r="E36" s="27">
        <v>-20</v>
      </c>
      <c r="F36" s="27">
        <v>0</v>
      </c>
      <c r="G36" s="27">
        <v>20</v>
      </c>
      <c r="H36" s="27">
        <v>1E+30</v>
      </c>
    </row>
    <row r="37" spans="2:8" x14ac:dyDescent="0.3">
      <c r="B37" s="27" t="s">
        <v>69</v>
      </c>
      <c r="C37" s="27" t="s">
        <v>70</v>
      </c>
      <c r="D37" s="27">
        <v>0</v>
      </c>
      <c r="E37" s="27">
        <v>-760</v>
      </c>
      <c r="F37" s="27">
        <v>0</v>
      </c>
      <c r="G37" s="27">
        <v>1E+30</v>
      </c>
      <c r="H37" s="27">
        <v>760</v>
      </c>
    </row>
    <row r="38" spans="2:8" x14ac:dyDescent="0.3">
      <c r="B38" s="27" t="s">
        <v>71</v>
      </c>
      <c r="C38" s="27" t="s">
        <v>72</v>
      </c>
      <c r="D38" s="27">
        <v>0</v>
      </c>
      <c r="E38" s="27">
        <v>-2185</v>
      </c>
      <c r="F38" s="27">
        <v>0</v>
      </c>
      <c r="G38" s="27">
        <v>1E+30</v>
      </c>
      <c r="H38" s="27">
        <v>2185</v>
      </c>
    </row>
    <row r="39" spans="2:8" x14ac:dyDescent="0.3">
      <c r="B39" s="27" t="s">
        <v>73</v>
      </c>
      <c r="C39" s="27" t="s">
        <v>74</v>
      </c>
      <c r="D39" s="27">
        <v>0</v>
      </c>
      <c r="E39" s="27">
        <v>760</v>
      </c>
      <c r="F39" s="27">
        <v>0</v>
      </c>
      <c r="G39" s="27">
        <v>1E+30</v>
      </c>
      <c r="H39" s="27">
        <v>760</v>
      </c>
    </row>
    <row r="40" spans="2:8" x14ac:dyDescent="0.3">
      <c r="B40" s="27" t="s">
        <v>75</v>
      </c>
      <c r="C40" s="27" t="s">
        <v>76</v>
      </c>
      <c r="D40" s="27">
        <v>0</v>
      </c>
      <c r="E40" s="27">
        <v>770</v>
      </c>
      <c r="F40" s="27">
        <v>0</v>
      </c>
      <c r="G40" s="27">
        <v>1E+30</v>
      </c>
      <c r="H40" s="27">
        <v>770</v>
      </c>
    </row>
    <row r="41" spans="2:8" x14ac:dyDescent="0.3">
      <c r="B41" s="27" t="s">
        <v>77</v>
      </c>
      <c r="C41" s="27" t="s">
        <v>78</v>
      </c>
      <c r="D41" s="27">
        <v>0</v>
      </c>
      <c r="E41" s="27">
        <v>765</v>
      </c>
      <c r="F41" s="27">
        <v>0</v>
      </c>
      <c r="G41" s="27">
        <v>1E+30</v>
      </c>
      <c r="H41" s="27">
        <v>765</v>
      </c>
    </row>
    <row r="42" spans="2:8" x14ac:dyDescent="0.3">
      <c r="B42" s="27" t="s">
        <v>79</v>
      </c>
      <c r="C42" s="27" t="s">
        <v>80</v>
      </c>
      <c r="D42" s="27">
        <v>0</v>
      </c>
      <c r="E42" s="27">
        <v>760</v>
      </c>
      <c r="F42" s="27">
        <v>0</v>
      </c>
      <c r="G42" s="27">
        <v>1E+30</v>
      </c>
      <c r="H42" s="27">
        <v>760</v>
      </c>
    </row>
    <row r="43" spans="2:8" x14ac:dyDescent="0.3">
      <c r="B43" s="27" t="s">
        <v>81</v>
      </c>
      <c r="C43" s="27" t="s">
        <v>82</v>
      </c>
      <c r="D43" s="27">
        <v>0</v>
      </c>
      <c r="E43" s="27">
        <v>755</v>
      </c>
      <c r="F43" s="27">
        <v>0</v>
      </c>
      <c r="G43" s="27">
        <v>1E+30</v>
      </c>
      <c r="H43" s="27">
        <v>755</v>
      </c>
    </row>
    <row r="44" spans="2:8" x14ac:dyDescent="0.3">
      <c r="B44" s="27" t="s">
        <v>83</v>
      </c>
      <c r="C44" s="27" t="s">
        <v>84</v>
      </c>
      <c r="D44" s="27">
        <v>0</v>
      </c>
      <c r="E44" s="27">
        <v>750</v>
      </c>
      <c r="F44" s="27">
        <v>0</v>
      </c>
      <c r="G44" s="27">
        <v>1E+30</v>
      </c>
      <c r="H44" s="27">
        <v>750</v>
      </c>
    </row>
    <row r="45" spans="2:8" x14ac:dyDescent="0.3">
      <c r="B45" s="27" t="s">
        <v>85</v>
      </c>
      <c r="C45" s="27" t="s">
        <v>86</v>
      </c>
      <c r="D45" s="27">
        <v>0</v>
      </c>
      <c r="E45" s="27">
        <v>745</v>
      </c>
      <c r="F45" s="27">
        <v>0</v>
      </c>
      <c r="G45" s="27">
        <v>1E+30</v>
      </c>
      <c r="H45" s="27">
        <v>745</v>
      </c>
    </row>
    <row r="46" spans="2:8" x14ac:dyDescent="0.3">
      <c r="B46" s="27" t="s">
        <v>87</v>
      </c>
      <c r="C46" s="27" t="s">
        <v>88</v>
      </c>
      <c r="D46" s="27">
        <v>0</v>
      </c>
      <c r="E46" s="27">
        <v>740</v>
      </c>
      <c r="F46" s="27">
        <v>0</v>
      </c>
      <c r="G46" s="27">
        <v>1E+30</v>
      </c>
      <c r="H46" s="27">
        <v>740</v>
      </c>
    </row>
    <row r="47" spans="2:8" x14ac:dyDescent="0.3">
      <c r="B47" s="27" t="s">
        <v>89</v>
      </c>
      <c r="C47" s="27" t="s">
        <v>90</v>
      </c>
      <c r="D47" s="27">
        <v>205</v>
      </c>
      <c r="E47" s="27">
        <v>0</v>
      </c>
      <c r="F47" s="27">
        <v>0</v>
      </c>
      <c r="G47" s="27">
        <v>685</v>
      </c>
      <c r="H47" s="27">
        <v>315</v>
      </c>
    </row>
    <row r="48" spans="2:8" x14ac:dyDescent="0.3">
      <c r="B48" s="27" t="s">
        <v>91</v>
      </c>
      <c r="C48" s="27" t="s">
        <v>92</v>
      </c>
      <c r="D48" s="27">
        <v>0</v>
      </c>
      <c r="E48" s="27">
        <v>-1425</v>
      </c>
      <c r="F48" s="27">
        <v>0</v>
      </c>
      <c r="G48" s="27">
        <v>1E+30</v>
      </c>
      <c r="H48" s="27">
        <v>1425</v>
      </c>
    </row>
    <row r="49" spans="2:8" x14ac:dyDescent="0.3">
      <c r="B49" s="27" t="s">
        <v>93</v>
      </c>
      <c r="C49" s="27" t="s">
        <v>94</v>
      </c>
      <c r="D49" s="27">
        <v>0</v>
      </c>
      <c r="E49" s="27">
        <v>4815.989999999998</v>
      </c>
      <c r="F49" s="27">
        <v>7000.989999999998</v>
      </c>
      <c r="G49" s="27">
        <v>1E+30</v>
      </c>
      <c r="H49" s="27">
        <v>4815.989999999998</v>
      </c>
    </row>
    <row r="50" spans="2:8" x14ac:dyDescent="0.3">
      <c r="B50" s="27" t="s">
        <v>95</v>
      </c>
      <c r="C50" s="27" t="s">
        <v>96</v>
      </c>
      <c r="D50" s="27">
        <v>0</v>
      </c>
      <c r="E50" s="27">
        <v>2315</v>
      </c>
      <c r="F50" s="27">
        <v>4500</v>
      </c>
      <c r="G50" s="27">
        <v>1E+30</v>
      </c>
      <c r="H50" s="27">
        <v>2315</v>
      </c>
    </row>
    <row r="51" spans="2:8" x14ac:dyDescent="0.3">
      <c r="B51" s="27" t="s">
        <v>97</v>
      </c>
      <c r="C51" s="27" t="s">
        <v>98</v>
      </c>
      <c r="D51" s="27">
        <v>0</v>
      </c>
      <c r="E51" s="27">
        <v>1315</v>
      </c>
      <c r="F51" s="27">
        <v>3500</v>
      </c>
      <c r="G51" s="27">
        <v>1E+30</v>
      </c>
      <c r="H51" s="27">
        <v>1315</v>
      </c>
    </row>
    <row r="52" spans="2:8" x14ac:dyDescent="0.3">
      <c r="B52" s="27" t="s">
        <v>99</v>
      </c>
      <c r="C52" s="27" t="s">
        <v>100</v>
      </c>
      <c r="D52" s="27">
        <v>0</v>
      </c>
      <c r="E52" s="27">
        <v>315</v>
      </c>
      <c r="F52" s="27">
        <v>2500</v>
      </c>
      <c r="G52" s="27">
        <v>1E+30</v>
      </c>
      <c r="H52" s="27">
        <v>315</v>
      </c>
    </row>
    <row r="53" spans="2:8" x14ac:dyDescent="0.3">
      <c r="B53" s="27" t="s">
        <v>101</v>
      </c>
      <c r="C53" s="27" t="s">
        <v>98</v>
      </c>
      <c r="D53" s="27">
        <v>15</v>
      </c>
      <c r="E53" s="27">
        <v>-685</v>
      </c>
      <c r="F53" s="27">
        <v>1500</v>
      </c>
      <c r="G53" s="27">
        <v>685</v>
      </c>
      <c r="H53" s="27">
        <v>1E+30</v>
      </c>
    </row>
    <row r="54" spans="2:8" x14ac:dyDescent="0.3">
      <c r="B54" s="27" t="s">
        <v>102</v>
      </c>
      <c r="C54" s="27" t="s">
        <v>103</v>
      </c>
      <c r="D54" s="27">
        <v>15</v>
      </c>
      <c r="E54" s="27">
        <v>-1185</v>
      </c>
      <c r="F54" s="27">
        <v>1000</v>
      </c>
      <c r="G54" s="27">
        <v>1185</v>
      </c>
      <c r="H54" s="27">
        <v>1E+30</v>
      </c>
    </row>
    <row r="55" spans="2:8" x14ac:dyDescent="0.3">
      <c r="B55" s="27" t="s">
        <v>104</v>
      </c>
      <c r="C55" s="27" t="s">
        <v>32</v>
      </c>
      <c r="D55" s="27">
        <v>15</v>
      </c>
      <c r="E55" s="27">
        <v>-1685</v>
      </c>
      <c r="F55" s="27">
        <v>500</v>
      </c>
      <c r="G55" s="27">
        <v>1685</v>
      </c>
      <c r="H55" s="27">
        <v>1E+30</v>
      </c>
    </row>
    <row r="56" spans="2:8" x14ac:dyDescent="0.3">
      <c r="B56" s="27" t="s">
        <v>105</v>
      </c>
      <c r="C56" s="27" t="s">
        <v>52</v>
      </c>
      <c r="D56" s="27">
        <v>15</v>
      </c>
      <c r="E56" s="27">
        <v>-1935</v>
      </c>
      <c r="F56" s="27">
        <v>250</v>
      </c>
      <c r="G56" s="27">
        <v>1935</v>
      </c>
      <c r="H56" s="27">
        <v>1E+30</v>
      </c>
    </row>
    <row r="57" spans="2:8" x14ac:dyDescent="0.3">
      <c r="B57" s="27" t="s">
        <v>106</v>
      </c>
      <c r="C57" s="27" t="s">
        <v>94</v>
      </c>
      <c r="D57" s="27">
        <v>0</v>
      </c>
      <c r="E57" s="27">
        <v>4815.989999999998</v>
      </c>
      <c r="F57" s="27">
        <v>7000.989999999998</v>
      </c>
      <c r="G57" s="27">
        <v>1E+30</v>
      </c>
      <c r="H57" s="27">
        <v>4815.989999999998</v>
      </c>
    </row>
    <row r="58" spans="2:8" x14ac:dyDescent="0.3">
      <c r="B58" s="27" t="s">
        <v>107</v>
      </c>
      <c r="C58" s="27" t="s">
        <v>96</v>
      </c>
      <c r="D58" s="27">
        <v>0</v>
      </c>
      <c r="E58" s="27">
        <v>2315</v>
      </c>
      <c r="F58" s="27">
        <v>4500</v>
      </c>
      <c r="G58" s="27">
        <v>1E+30</v>
      </c>
      <c r="H58" s="27">
        <v>2315</v>
      </c>
    </row>
    <row r="59" spans="2:8" x14ac:dyDescent="0.3">
      <c r="B59" s="27" t="s">
        <v>108</v>
      </c>
      <c r="C59" s="27" t="s">
        <v>98</v>
      </c>
      <c r="D59" s="27">
        <v>0</v>
      </c>
      <c r="E59" s="27">
        <v>1315</v>
      </c>
      <c r="F59" s="27">
        <v>3500</v>
      </c>
      <c r="G59" s="27">
        <v>1E+30</v>
      </c>
      <c r="H59" s="27">
        <v>1315</v>
      </c>
    </row>
    <row r="60" spans="2:8" x14ac:dyDescent="0.3">
      <c r="B60" s="27" t="s">
        <v>109</v>
      </c>
      <c r="C60" s="27" t="s">
        <v>100</v>
      </c>
      <c r="D60" s="27">
        <v>0</v>
      </c>
      <c r="E60" s="27">
        <v>315</v>
      </c>
      <c r="F60" s="27">
        <v>2500</v>
      </c>
      <c r="G60" s="27">
        <v>1E+30</v>
      </c>
      <c r="H60" s="27">
        <v>315</v>
      </c>
    </row>
    <row r="61" spans="2:8" x14ac:dyDescent="0.3">
      <c r="B61" s="27" t="s">
        <v>110</v>
      </c>
      <c r="C61" s="27" t="s">
        <v>98</v>
      </c>
      <c r="D61" s="27">
        <v>55</v>
      </c>
      <c r="E61" s="27">
        <v>-685</v>
      </c>
      <c r="F61" s="27">
        <v>1500</v>
      </c>
      <c r="G61" s="27">
        <v>685</v>
      </c>
      <c r="H61" s="27">
        <v>1E+30</v>
      </c>
    </row>
    <row r="62" spans="2:8" x14ac:dyDescent="0.3">
      <c r="B62" s="27" t="s">
        <v>111</v>
      </c>
      <c r="C62" s="27" t="s">
        <v>103</v>
      </c>
      <c r="D62" s="27">
        <v>55</v>
      </c>
      <c r="E62" s="27">
        <v>-1185</v>
      </c>
      <c r="F62" s="27">
        <v>1000</v>
      </c>
      <c r="G62" s="27">
        <v>1185</v>
      </c>
      <c r="H62" s="27">
        <v>1E+30</v>
      </c>
    </row>
    <row r="63" spans="2:8" x14ac:dyDescent="0.3">
      <c r="B63" s="27" t="s">
        <v>112</v>
      </c>
      <c r="C63" s="27" t="s">
        <v>32</v>
      </c>
      <c r="D63" s="27">
        <v>55</v>
      </c>
      <c r="E63" s="27">
        <v>-1685</v>
      </c>
      <c r="F63" s="27">
        <v>500</v>
      </c>
      <c r="G63" s="27">
        <v>1685</v>
      </c>
      <c r="H63" s="27">
        <v>1E+30</v>
      </c>
    </row>
    <row r="64" spans="2:8" x14ac:dyDescent="0.3">
      <c r="B64" s="27" t="s">
        <v>113</v>
      </c>
      <c r="C64" s="27" t="s">
        <v>52</v>
      </c>
      <c r="D64" s="27">
        <v>50</v>
      </c>
      <c r="E64" s="27">
        <v>-1935</v>
      </c>
      <c r="F64" s="27">
        <v>250</v>
      </c>
      <c r="G64" s="27">
        <v>1935</v>
      </c>
      <c r="H64" s="27">
        <v>1E+30</v>
      </c>
    </row>
    <row r="65" spans="1:8" x14ac:dyDescent="0.3">
      <c r="B65" s="27" t="s">
        <v>114</v>
      </c>
      <c r="C65" s="27" t="s">
        <v>94</v>
      </c>
      <c r="D65" s="27">
        <v>170</v>
      </c>
      <c r="E65" s="27">
        <v>0</v>
      </c>
      <c r="F65" s="27">
        <v>1425</v>
      </c>
      <c r="G65" s="27">
        <v>315</v>
      </c>
      <c r="H65" s="27">
        <v>685</v>
      </c>
    </row>
    <row r="66" spans="1:8" x14ac:dyDescent="0.3">
      <c r="B66" s="27" t="s">
        <v>115</v>
      </c>
      <c r="C66" s="27" t="s">
        <v>96</v>
      </c>
      <c r="D66" s="27">
        <v>375</v>
      </c>
      <c r="E66" s="27">
        <v>-1003</v>
      </c>
      <c r="F66" s="27">
        <v>422</v>
      </c>
      <c r="G66" s="27">
        <v>1003</v>
      </c>
      <c r="H66" s="27">
        <v>1E+30</v>
      </c>
    </row>
    <row r="67" spans="1:8" x14ac:dyDescent="0.3">
      <c r="B67" s="27" t="s">
        <v>116</v>
      </c>
      <c r="C67" s="27" t="s">
        <v>98</v>
      </c>
      <c r="D67" s="27">
        <v>375</v>
      </c>
      <c r="E67" s="27">
        <v>-1286</v>
      </c>
      <c r="F67" s="27">
        <v>139</v>
      </c>
      <c r="G67" s="27">
        <v>1286</v>
      </c>
      <c r="H67" s="27">
        <v>1E+30</v>
      </c>
    </row>
    <row r="68" spans="1:8" x14ac:dyDescent="0.3">
      <c r="B68" s="27" t="s">
        <v>117</v>
      </c>
      <c r="C68" s="27" t="s">
        <v>100</v>
      </c>
      <c r="D68" s="27">
        <v>375</v>
      </c>
      <c r="E68" s="27">
        <v>-1379</v>
      </c>
      <c r="F68" s="27">
        <v>46</v>
      </c>
      <c r="G68" s="27">
        <v>1379</v>
      </c>
      <c r="H68" s="27">
        <v>1E+30</v>
      </c>
    </row>
    <row r="69" spans="1:8" x14ac:dyDescent="0.3">
      <c r="B69" s="27" t="s">
        <v>118</v>
      </c>
      <c r="C69" s="27" t="s">
        <v>98</v>
      </c>
      <c r="D69" s="27">
        <v>375</v>
      </c>
      <c r="E69" s="27">
        <v>-1412</v>
      </c>
      <c r="F69" s="27">
        <v>13</v>
      </c>
      <c r="G69" s="27">
        <v>1412</v>
      </c>
      <c r="H69" s="27">
        <v>1E+30</v>
      </c>
    </row>
    <row r="70" spans="1:8" x14ac:dyDescent="0.3">
      <c r="B70" s="27" t="s">
        <v>119</v>
      </c>
      <c r="C70" s="27" t="s">
        <v>103</v>
      </c>
      <c r="D70" s="27">
        <v>375</v>
      </c>
      <c r="E70" s="27">
        <v>-1422</v>
      </c>
      <c r="F70" s="27">
        <v>3</v>
      </c>
      <c r="G70" s="27">
        <v>1422</v>
      </c>
      <c r="H70" s="27">
        <v>1E+30</v>
      </c>
    </row>
    <row r="71" spans="1:8" x14ac:dyDescent="0.3">
      <c r="B71" s="27" t="s">
        <v>120</v>
      </c>
      <c r="C71" s="27" t="s">
        <v>32</v>
      </c>
      <c r="D71" s="27">
        <v>375</v>
      </c>
      <c r="E71" s="27">
        <v>-1424.4000000000015</v>
      </c>
      <c r="F71" s="27">
        <v>0.59999999999854481</v>
      </c>
      <c r="G71" s="27">
        <v>1424.4000000000015</v>
      </c>
      <c r="H71" s="27">
        <v>1E+30</v>
      </c>
    </row>
    <row r="72" spans="1:8" ht="15" thickBot="1" x14ac:dyDescent="0.35">
      <c r="B72" s="28" t="s">
        <v>121</v>
      </c>
      <c r="C72" s="28" t="s">
        <v>52</v>
      </c>
      <c r="D72" s="28">
        <v>375</v>
      </c>
      <c r="E72" s="28">
        <v>-1424.9000000000015</v>
      </c>
      <c r="F72" s="28">
        <v>9.9999999998544808E-2</v>
      </c>
      <c r="G72" s="28">
        <v>1424.9000000000015</v>
      </c>
      <c r="H72" s="28">
        <v>1E+30</v>
      </c>
    </row>
    <row r="74" spans="1:8" ht="15" thickBot="1" x14ac:dyDescent="0.35">
      <c r="A74" t="s">
        <v>122</v>
      </c>
    </row>
    <row r="75" spans="1:8" x14ac:dyDescent="0.3">
      <c r="B75" s="29"/>
      <c r="C75" s="29"/>
      <c r="D75" s="29" t="s">
        <v>2</v>
      </c>
      <c r="E75" s="29" t="s">
        <v>123</v>
      </c>
      <c r="F75" s="29" t="s">
        <v>124</v>
      </c>
      <c r="G75" s="29" t="s">
        <v>5</v>
      </c>
      <c r="H75" s="29" t="s">
        <v>5</v>
      </c>
    </row>
    <row r="76" spans="1:8" ht="15" thickBot="1" x14ac:dyDescent="0.35">
      <c r="B76" s="30" t="s">
        <v>6</v>
      </c>
      <c r="C76" s="30" t="s">
        <v>7</v>
      </c>
      <c r="D76" s="30" t="s">
        <v>8</v>
      </c>
      <c r="E76" s="30" t="s">
        <v>125</v>
      </c>
      <c r="F76" s="30" t="s">
        <v>126</v>
      </c>
      <c r="G76" s="30" t="s">
        <v>11</v>
      </c>
      <c r="H76" s="30" t="s">
        <v>12</v>
      </c>
    </row>
    <row r="77" spans="1:8" x14ac:dyDescent="0.3">
      <c r="B77" s="27" t="s">
        <v>127</v>
      </c>
      <c r="C77" s="27" t="s">
        <v>128</v>
      </c>
      <c r="D77" s="27">
        <v>270</v>
      </c>
      <c r="E77" s="27">
        <v>2185</v>
      </c>
      <c r="F77" s="27">
        <v>270</v>
      </c>
      <c r="G77" s="27">
        <v>40</v>
      </c>
      <c r="H77" s="27">
        <v>10</v>
      </c>
    </row>
    <row r="78" spans="1:8" x14ac:dyDescent="0.3">
      <c r="B78" s="27" t="s">
        <v>129</v>
      </c>
      <c r="C78" s="27" t="s">
        <v>32</v>
      </c>
      <c r="D78" s="27">
        <v>55500</v>
      </c>
      <c r="E78" s="27">
        <v>2225</v>
      </c>
      <c r="F78" s="27">
        <v>55500</v>
      </c>
      <c r="G78" s="27">
        <v>205</v>
      </c>
      <c r="H78" s="27">
        <v>170</v>
      </c>
    </row>
    <row r="79" spans="1:8" x14ac:dyDescent="0.3">
      <c r="B79" s="27" t="s">
        <v>130</v>
      </c>
      <c r="C79" s="27" t="s">
        <v>131</v>
      </c>
      <c r="D79" s="27">
        <v>2300</v>
      </c>
      <c r="E79" s="27">
        <v>2185</v>
      </c>
      <c r="F79" s="27">
        <v>2300</v>
      </c>
      <c r="G79" s="27">
        <v>205</v>
      </c>
      <c r="H79" s="27">
        <v>85</v>
      </c>
    </row>
    <row r="80" spans="1:8" x14ac:dyDescent="0.3">
      <c r="B80" s="27" t="s">
        <v>132</v>
      </c>
      <c r="C80" s="27" t="s">
        <v>133</v>
      </c>
      <c r="D80" s="27">
        <v>3000</v>
      </c>
      <c r="E80" s="27">
        <v>1425</v>
      </c>
      <c r="F80" s="27">
        <v>3000</v>
      </c>
      <c r="G80" s="27">
        <v>205</v>
      </c>
      <c r="H80" s="27">
        <v>170</v>
      </c>
    </row>
    <row r="81" spans="2:8" x14ac:dyDescent="0.3">
      <c r="B81" s="27" t="s">
        <v>134</v>
      </c>
      <c r="C81" s="27" t="s">
        <v>192</v>
      </c>
      <c r="D81" s="27">
        <v>1000</v>
      </c>
      <c r="E81" s="27">
        <v>-2165</v>
      </c>
      <c r="F81" s="27">
        <v>1000</v>
      </c>
      <c r="G81" s="27">
        <v>170</v>
      </c>
      <c r="H81" s="27">
        <v>205</v>
      </c>
    </row>
    <row r="82" spans="2:8" x14ac:dyDescent="0.3">
      <c r="B82" s="27" t="s">
        <v>135</v>
      </c>
      <c r="C82" s="27" t="s">
        <v>191</v>
      </c>
      <c r="D82" s="27">
        <v>1000</v>
      </c>
      <c r="E82" s="27">
        <v>-2180</v>
      </c>
      <c r="F82" s="27">
        <v>1000</v>
      </c>
      <c r="G82" s="27">
        <v>170</v>
      </c>
      <c r="H82" s="27">
        <v>205</v>
      </c>
    </row>
    <row r="83" spans="2:8" x14ac:dyDescent="0.3">
      <c r="B83" s="27" t="s">
        <v>136</v>
      </c>
      <c r="C83" s="27" t="s">
        <v>190</v>
      </c>
      <c r="D83" s="27">
        <v>50000</v>
      </c>
      <c r="E83" s="27">
        <v>-2185</v>
      </c>
      <c r="F83" s="27">
        <v>50000</v>
      </c>
      <c r="G83" s="27">
        <v>10</v>
      </c>
      <c r="H83" s="27">
        <v>0</v>
      </c>
    </row>
    <row r="84" spans="2:8" x14ac:dyDescent="0.3">
      <c r="B84" s="27" t="s">
        <v>137</v>
      </c>
      <c r="C84" s="27" t="s">
        <v>181</v>
      </c>
      <c r="D84" s="27">
        <v>0</v>
      </c>
      <c r="E84" s="27">
        <v>0</v>
      </c>
      <c r="F84" s="27">
        <v>10000</v>
      </c>
      <c r="G84" s="27">
        <v>1E+30</v>
      </c>
      <c r="H84" s="27">
        <v>10000</v>
      </c>
    </row>
    <row r="85" spans="2:8" x14ac:dyDescent="0.3">
      <c r="B85" s="27" t="s">
        <v>138</v>
      </c>
      <c r="C85" s="27" t="s">
        <v>189</v>
      </c>
      <c r="D85" s="27">
        <v>1000</v>
      </c>
      <c r="E85" s="27">
        <v>-1425</v>
      </c>
      <c r="F85" s="27">
        <v>1000</v>
      </c>
      <c r="G85" s="27">
        <v>170</v>
      </c>
      <c r="H85" s="27">
        <v>205</v>
      </c>
    </row>
    <row r="86" spans="2:8" x14ac:dyDescent="0.3">
      <c r="B86" s="27" t="s">
        <v>139</v>
      </c>
      <c r="C86" s="27" t="s">
        <v>188</v>
      </c>
      <c r="D86" s="27">
        <v>1000</v>
      </c>
      <c r="E86" s="27">
        <v>-2195</v>
      </c>
      <c r="F86" s="27">
        <v>1000</v>
      </c>
      <c r="G86" s="27">
        <v>0</v>
      </c>
      <c r="H86" s="27">
        <v>205</v>
      </c>
    </row>
    <row r="87" spans="2:8" x14ac:dyDescent="0.3">
      <c r="B87" s="27" t="s">
        <v>140</v>
      </c>
      <c r="C87" s="27" t="s">
        <v>187</v>
      </c>
      <c r="D87" s="27">
        <v>1000</v>
      </c>
      <c r="E87" s="27">
        <v>-2170</v>
      </c>
      <c r="F87" s="27">
        <v>1000</v>
      </c>
      <c r="G87" s="27">
        <v>170</v>
      </c>
      <c r="H87" s="27">
        <v>205</v>
      </c>
    </row>
    <row r="88" spans="2:8" x14ac:dyDescent="0.3">
      <c r="B88" s="27" t="s">
        <v>141</v>
      </c>
      <c r="C88" s="27" t="s">
        <v>186</v>
      </c>
      <c r="D88" s="27">
        <v>1000</v>
      </c>
      <c r="E88" s="27">
        <v>-2185</v>
      </c>
      <c r="F88" s="27">
        <v>1000</v>
      </c>
      <c r="G88" s="27">
        <v>95</v>
      </c>
      <c r="H88" s="27">
        <v>205</v>
      </c>
    </row>
    <row r="89" spans="2:8" x14ac:dyDescent="0.3">
      <c r="B89" s="27" t="s">
        <v>142</v>
      </c>
      <c r="C89" s="27" t="s">
        <v>185</v>
      </c>
      <c r="D89" s="27">
        <v>1000</v>
      </c>
      <c r="E89" s="27">
        <v>-2190</v>
      </c>
      <c r="F89" s="27">
        <v>1000</v>
      </c>
      <c r="G89" s="27">
        <v>0</v>
      </c>
      <c r="H89" s="27">
        <v>205</v>
      </c>
    </row>
    <row r="90" spans="2:8" ht="15" thickBot="1" x14ac:dyDescent="0.35">
      <c r="B90" s="28" t="s">
        <v>143</v>
      </c>
      <c r="C90" s="28" t="s">
        <v>184</v>
      </c>
      <c r="D90" s="28">
        <v>1000</v>
      </c>
      <c r="E90" s="28">
        <v>-2175</v>
      </c>
      <c r="F90" s="28">
        <v>1000</v>
      </c>
      <c r="G90" s="28">
        <v>170</v>
      </c>
      <c r="H90" s="28">
        <v>205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W34"/>
  <sheetViews>
    <sheetView zoomScale="69" zoomScaleNormal="69" workbookViewId="0">
      <selection activeCell="B27" sqref="B27"/>
    </sheetView>
  </sheetViews>
  <sheetFormatPr defaultRowHeight="13.2" x14ac:dyDescent="0.25"/>
  <cols>
    <col min="1" max="1" width="23" style="2" bestFit="1" customWidth="1"/>
    <col min="2" max="2" width="15.6640625" style="2" customWidth="1"/>
    <col min="3" max="3" width="15.44140625" style="2" bestFit="1" customWidth="1"/>
    <col min="4" max="4" width="9.44140625" style="2" customWidth="1"/>
    <col min="5" max="5" width="12.44140625" style="2" bestFit="1" customWidth="1"/>
    <col min="6" max="6" width="12.44140625" style="2" customWidth="1"/>
    <col min="7" max="7" width="3.109375" style="2" customWidth="1"/>
    <col min="8" max="8" width="13.21875" style="2" customWidth="1"/>
    <col min="9" max="9" width="8.88671875" style="2"/>
    <col min="10" max="10" width="13.44140625" style="2" bestFit="1" customWidth="1"/>
    <col min="11" max="11" width="16.44140625" style="2" bestFit="1" customWidth="1"/>
    <col min="12" max="12" width="2.5546875" style="2" customWidth="1"/>
    <col min="13" max="13" width="11.109375" style="2" customWidth="1"/>
    <col min="14" max="14" width="11" style="2" customWidth="1"/>
    <col min="15" max="15" width="11.109375" style="2" customWidth="1"/>
    <col min="16" max="16" width="16.88671875" style="2" bestFit="1" customWidth="1"/>
    <col min="17" max="17" width="3.109375" style="2" customWidth="1"/>
    <col min="18" max="20" width="11.44140625" style="2" customWidth="1"/>
    <col min="21" max="21" width="16.88671875" style="2" bestFit="1" customWidth="1"/>
    <col min="22" max="22" width="3.21875" style="2" customWidth="1"/>
    <col min="23" max="23" width="12" style="2" bestFit="1" customWidth="1"/>
    <col min="24" max="24" width="11.109375" style="2" bestFit="1" customWidth="1"/>
    <col min="25" max="16384" width="8.88671875" style="2"/>
  </cols>
  <sheetData>
    <row r="1" spans="1:23" ht="39.6" x14ac:dyDescent="0.25">
      <c r="C1" s="1" t="s">
        <v>182</v>
      </c>
      <c r="H1" s="1" t="s">
        <v>144</v>
      </c>
      <c r="M1" s="1" t="s">
        <v>145</v>
      </c>
      <c r="O1" s="1"/>
      <c r="R1" s="1" t="s">
        <v>146</v>
      </c>
      <c r="T1" s="1"/>
      <c r="W1" s="25" t="s">
        <v>181</v>
      </c>
    </row>
    <row r="2" spans="1:23" x14ac:dyDescent="0.25">
      <c r="C2" s="2" t="s">
        <v>147</v>
      </c>
      <c r="D2" s="2" t="s">
        <v>125</v>
      </c>
      <c r="E2" s="2" t="s">
        <v>32</v>
      </c>
      <c r="F2" s="2" t="s">
        <v>148</v>
      </c>
      <c r="H2" s="2" t="s">
        <v>147</v>
      </c>
      <c r="I2" s="2" t="s">
        <v>125</v>
      </c>
      <c r="J2" s="3" t="s">
        <v>52</v>
      </c>
      <c r="K2" s="3" t="s">
        <v>149</v>
      </c>
      <c r="M2" s="3" t="s">
        <v>147</v>
      </c>
      <c r="N2" s="3" t="s">
        <v>125</v>
      </c>
      <c r="O2" s="3" t="s">
        <v>72</v>
      </c>
      <c r="P2" s="3" t="s">
        <v>150</v>
      </c>
      <c r="Q2" s="3"/>
      <c r="R2" s="3" t="s">
        <v>147</v>
      </c>
      <c r="S2" s="3" t="s">
        <v>125</v>
      </c>
      <c r="T2" s="3" t="s">
        <v>92</v>
      </c>
      <c r="U2" s="3" t="s">
        <v>151</v>
      </c>
      <c r="V2" s="3"/>
    </row>
    <row r="3" spans="1:23" x14ac:dyDescent="0.25">
      <c r="B3" s="3" t="s">
        <v>152</v>
      </c>
      <c r="C3" s="4">
        <v>50000</v>
      </c>
      <c r="D3" s="4">
        <v>25</v>
      </c>
      <c r="E3" s="5">
        <v>50000</v>
      </c>
      <c r="F3" s="6">
        <f>E3*D3</f>
        <v>1250000</v>
      </c>
      <c r="H3" s="4">
        <v>50</v>
      </c>
      <c r="I3" s="4">
        <v>0</v>
      </c>
      <c r="J3" s="5">
        <v>0</v>
      </c>
      <c r="K3" s="6">
        <f>J3*I3</f>
        <v>0</v>
      </c>
      <c r="M3" s="4">
        <v>500</v>
      </c>
      <c r="N3" s="4">
        <v>0</v>
      </c>
      <c r="O3" s="5">
        <v>0</v>
      </c>
      <c r="P3" s="6">
        <f>O3*N3</f>
        <v>0</v>
      </c>
      <c r="Q3" s="6"/>
      <c r="R3" s="4">
        <v>50000</v>
      </c>
      <c r="S3" s="4">
        <v>0</v>
      </c>
      <c r="T3" s="5">
        <v>0</v>
      </c>
      <c r="U3" s="6">
        <f>T3*S3</f>
        <v>0</v>
      </c>
      <c r="V3" s="6"/>
      <c r="W3" s="7">
        <f>E3+J3+O3+T3</f>
        <v>50000</v>
      </c>
    </row>
    <row r="4" spans="1:23" x14ac:dyDescent="0.25">
      <c r="B4" s="3" t="s">
        <v>153</v>
      </c>
      <c r="C4" s="4">
        <v>1000</v>
      </c>
      <c r="D4" s="4">
        <v>30</v>
      </c>
      <c r="E4" s="5">
        <v>1000</v>
      </c>
      <c r="F4" s="6">
        <f t="shared" ref="F4:F12" si="0">E4*D4</f>
        <v>30000</v>
      </c>
      <c r="H4" s="4">
        <v>50</v>
      </c>
      <c r="I4" s="4">
        <v>0</v>
      </c>
      <c r="J4" s="5">
        <v>0</v>
      </c>
      <c r="K4" s="6">
        <f t="shared" ref="K4:K12" si="1">J4*I4</f>
        <v>0</v>
      </c>
      <c r="M4" s="4">
        <v>500</v>
      </c>
      <c r="N4" s="4">
        <v>0</v>
      </c>
      <c r="O4" s="5">
        <v>0</v>
      </c>
      <c r="P4" s="6">
        <f t="shared" ref="P4:P12" si="2">O4*N4</f>
        <v>0</v>
      </c>
      <c r="Q4" s="6"/>
      <c r="R4" s="4">
        <v>1000</v>
      </c>
      <c r="S4" s="4">
        <v>0</v>
      </c>
      <c r="T4" s="5">
        <v>0</v>
      </c>
      <c r="U4" s="6">
        <f t="shared" ref="U4:U12" si="3">T4*S4</f>
        <v>0</v>
      </c>
      <c r="V4" s="6"/>
      <c r="W4" s="7">
        <f t="shared" ref="W4:W12" si="4">E4+J4+O4+T4</f>
        <v>1000</v>
      </c>
    </row>
    <row r="5" spans="1:23" x14ac:dyDescent="0.25">
      <c r="B5" s="3" t="s">
        <v>154</v>
      </c>
      <c r="C5" s="4">
        <v>1000</v>
      </c>
      <c r="D5" s="4">
        <v>35</v>
      </c>
      <c r="E5" s="5">
        <v>1000</v>
      </c>
      <c r="F5" s="6">
        <f t="shared" si="0"/>
        <v>35000</v>
      </c>
      <c r="H5" s="4">
        <v>50</v>
      </c>
      <c r="I5" s="4">
        <v>0</v>
      </c>
      <c r="J5" s="5">
        <v>0</v>
      </c>
      <c r="K5" s="6">
        <f t="shared" si="1"/>
        <v>0</v>
      </c>
      <c r="M5" s="4">
        <v>500</v>
      </c>
      <c r="N5" s="4">
        <v>0</v>
      </c>
      <c r="O5" s="5">
        <v>0</v>
      </c>
      <c r="P5" s="6">
        <f t="shared" si="2"/>
        <v>0</v>
      </c>
      <c r="Q5" s="6"/>
      <c r="R5" s="4">
        <v>1000</v>
      </c>
      <c r="S5" s="4">
        <v>0</v>
      </c>
      <c r="T5" s="5">
        <v>0</v>
      </c>
      <c r="U5" s="6">
        <f t="shared" si="3"/>
        <v>0</v>
      </c>
      <c r="V5" s="6"/>
      <c r="W5" s="7">
        <f t="shared" si="4"/>
        <v>1000</v>
      </c>
    </row>
    <row r="6" spans="1:23" x14ac:dyDescent="0.25">
      <c r="B6" s="3" t="s">
        <v>155</v>
      </c>
      <c r="C6" s="4">
        <v>1000</v>
      </c>
      <c r="D6" s="4">
        <v>40</v>
      </c>
      <c r="E6" s="5">
        <v>905</v>
      </c>
      <c r="F6" s="6">
        <f t="shared" si="0"/>
        <v>36200</v>
      </c>
      <c r="H6" s="4">
        <v>50</v>
      </c>
      <c r="I6" s="4">
        <v>0</v>
      </c>
      <c r="J6" s="5">
        <v>10</v>
      </c>
      <c r="K6" s="6">
        <f t="shared" si="1"/>
        <v>0</v>
      </c>
      <c r="M6" s="4">
        <v>500</v>
      </c>
      <c r="N6" s="4">
        <v>0</v>
      </c>
      <c r="O6" s="5">
        <v>85</v>
      </c>
      <c r="P6" s="6">
        <f t="shared" si="2"/>
        <v>0</v>
      </c>
      <c r="Q6" s="6"/>
      <c r="R6" s="4">
        <v>1000</v>
      </c>
      <c r="S6" s="4">
        <v>0</v>
      </c>
      <c r="T6" s="5">
        <v>0</v>
      </c>
      <c r="U6" s="6">
        <f t="shared" si="3"/>
        <v>0</v>
      </c>
      <c r="V6" s="6"/>
      <c r="W6" s="7">
        <f t="shared" si="4"/>
        <v>1000</v>
      </c>
    </row>
    <row r="7" spans="1:23" x14ac:dyDescent="0.25">
      <c r="A7" s="3"/>
      <c r="B7" s="3" t="s">
        <v>156</v>
      </c>
      <c r="C7" s="4">
        <v>1000</v>
      </c>
      <c r="D7" s="4">
        <v>45</v>
      </c>
      <c r="E7" s="5">
        <v>450</v>
      </c>
      <c r="F7" s="6">
        <f t="shared" si="0"/>
        <v>20250</v>
      </c>
      <c r="H7" s="4">
        <v>50</v>
      </c>
      <c r="I7" s="4">
        <v>0</v>
      </c>
      <c r="J7" s="5">
        <v>50</v>
      </c>
      <c r="K7" s="6">
        <f t="shared" si="1"/>
        <v>0</v>
      </c>
      <c r="M7" s="4">
        <v>500</v>
      </c>
      <c r="N7" s="4">
        <v>0</v>
      </c>
      <c r="O7" s="5">
        <v>500</v>
      </c>
      <c r="P7" s="6">
        <f t="shared" si="2"/>
        <v>0</v>
      </c>
      <c r="Q7" s="6"/>
      <c r="R7" s="4">
        <v>1000</v>
      </c>
      <c r="S7" s="4">
        <v>0</v>
      </c>
      <c r="T7" s="5">
        <v>0</v>
      </c>
      <c r="U7" s="6">
        <f t="shared" si="3"/>
        <v>0</v>
      </c>
      <c r="V7" s="6"/>
      <c r="W7" s="7">
        <f t="shared" si="4"/>
        <v>1000</v>
      </c>
    </row>
    <row r="8" spans="1:23" x14ac:dyDescent="0.25">
      <c r="A8" s="3"/>
      <c r="B8" s="3" t="s">
        <v>157</v>
      </c>
      <c r="C8" s="4">
        <v>1000</v>
      </c>
      <c r="D8" s="4">
        <v>50</v>
      </c>
      <c r="E8" s="5">
        <v>450</v>
      </c>
      <c r="F8" s="6">
        <f t="shared" si="0"/>
        <v>22500</v>
      </c>
      <c r="H8" s="4">
        <v>50</v>
      </c>
      <c r="I8" s="4">
        <v>0</v>
      </c>
      <c r="J8" s="5">
        <v>50</v>
      </c>
      <c r="K8" s="6">
        <f t="shared" si="1"/>
        <v>0</v>
      </c>
      <c r="M8" s="4">
        <v>500</v>
      </c>
      <c r="N8" s="4">
        <v>0</v>
      </c>
      <c r="O8" s="5">
        <v>500</v>
      </c>
      <c r="P8" s="6">
        <f t="shared" si="2"/>
        <v>0</v>
      </c>
      <c r="Q8" s="6"/>
      <c r="R8" s="4">
        <v>1000</v>
      </c>
      <c r="S8" s="4">
        <v>0</v>
      </c>
      <c r="T8" s="5">
        <v>0</v>
      </c>
      <c r="U8" s="6">
        <f t="shared" si="3"/>
        <v>0</v>
      </c>
      <c r="V8" s="6"/>
      <c r="W8" s="7">
        <f t="shared" si="4"/>
        <v>1000</v>
      </c>
    </row>
    <row r="9" spans="1:23" x14ac:dyDescent="0.25">
      <c r="A9" s="3"/>
      <c r="B9" s="3" t="s">
        <v>158</v>
      </c>
      <c r="C9" s="4">
        <v>1000</v>
      </c>
      <c r="D9" s="4">
        <v>55</v>
      </c>
      <c r="E9" s="5">
        <v>450</v>
      </c>
      <c r="F9" s="6">
        <f t="shared" si="0"/>
        <v>24750</v>
      </c>
      <c r="H9" s="4">
        <v>50</v>
      </c>
      <c r="I9" s="4">
        <v>0</v>
      </c>
      <c r="J9" s="5">
        <v>50</v>
      </c>
      <c r="K9" s="6">
        <f t="shared" si="1"/>
        <v>0</v>
      </c>
      <c r="M9" s="4">
        <v>500</v>
      </c>
      <c r="N9" s="4">
        <v>0</v>
      </c>
      <c r="O9" s="5">
        <v>500</v>
      </c>
      <c r="P9" s="6">
        <f t="shared" si="2"/>
        <v>0</v>
      </c>
      <c r="Q9" s="6"/>
      <c r="R9" s="4">
        <v>1000</v>
      </c>
      <c r="S9" s="4">
        <v>0</v>
      </c>
      <c r="T9" s="5">
        <v>0</v>
      </c>
      <c r="U9" s="6">
        <f t="shared" si="3"/>
        <v>0</v>
      </c>
      <c r="V9" s="6"/>
      <c r="W9" s="7">
        <f t="shared" si="4"/>
        <v>1000</v>
      </c>
    </row>
    <row r="10" spans="1:23" x14ac:dyDescent="0.25">
      <c r="A10" s="3"/>
      <c r="B10" s="3" t="s">
        <v>159</v>
      </c>
      <c r="C10" s="4">
        <v>1000</v>
      </c>
      <c r="D10" s="4">
        <v>60</v>
      </c>
      <c r="E10" s="5">
        <v>450</v>
      </c>
      <c r="F10" s="6">
        <f t="shared" si="0"/>
        <v>27000</v>
      </c>
      <c r="H10" s="4">
        <v>50</v>
      </c>
      <c r="I10" s="4">
        <v>0</v>
      </c>
      <c r="J10" s="5">
        <v>50</v>
      </c>
      <c r="K10" s="6">
        <f t="shared" si="1"/>
        <v>0</v>
      </c>
      <c r="M10" s="4">
        <v>500</v>
      </c>
      <c r="N10" s="4">
        <v>0</v>
      </c>
      <c r="O10" s="5">
        <v>500</v>
      </c>
      <c r="P10" s="6">
        <f t="shared" si="2"/>
        <v>0</v>
      </c>
      <c r="Q10" s="6"/>
      <c r="R10" s="4">
        <v>1000</v>
      </c>
      <c r="S10" s="4">
        <v>0</v>
      </c>
      <c r="T10" s="5">
        <v>0</v>
      </c>
      <c r="U10" s="6">
        <f t="shared" si="3"/>
        <v>0</v>
      </c>
      <c r="V10" s="6"/>
      <c r="W10" s="7">
        <f t="shared" si="4"/>
        <v>1000</v>
      </c>
    </row>
    <row r="11" spans="1:23" x14ac:dyDescent="0.25">
      <c r="A11" s="3"/>
      <c r="B11" s="3" t="s">
        <v>160</v>
      </c>
      <c r="C11" s="4">
        <v>1000</v>
      </c>
      <c r="D11" s="4">
        <v>800</v>
      </c>
      <c r="E11" s="5">
        <v>795</v>
      </c>
      <c r="F11" s="6">
        <f t="shared" si="0"/>
        <v>636000</v>
      </c>
      <c r="H11" s="4">
        <v>0</v>
      </c>
      <c r="I11" s="4">
        <v>0</v>
      </c>
      <c r="J11" s="5">
        <v>0</v>
      </c>
      <c r="K11" s="6">
        <f t="shared" si="1"/>
        <v>0</v>
      </c>
      <c r="M11" s="4">
        <v>0</v>
      </c>
      <c r="N11" s="4">
        <v>0</v>
      </c>
      <c r="O11" s="5">
        <v>0</v>
      </c>
      <c r="P11" s="6">
        <f t="shared" si="2"/>
        <v>0</v>
      </c>
      <c r="Q11" s="6"/>
      <c r="R11" s="4">
        <v>1000</v>
      </c>
      <c r="S11" s="4">
        <v>0</v>
      </c>
      <c r="T11" s="5">
        <v>205</v>
      </c>
      <c r="U11" s="6">
        <f t="shared" si="3"/>
        <v>0</v>
      </c>
      <c r="V11" s="6"/>
      <c r="W11" s="7">
        <f t="shared" si="4"/>
        <v>1000</v>
      </c>
    </row>
    <row r="12" spans="1:23" x14ac:dyDescent="0.25">
      <c r="A12" s="3"/>
      <c r="C12" s="8">
        <v>10000</v>
      </c>
      <c r="D12" s="8">
        <v>9001</v>
      </c>
      <c r="E12" s="5">
        <v>0</v>
      </c>
      <c r="F12" s="6">
        <f t="shared" si="0"/>
        <v>0</v>
      </c>
      <c r="H12" s="4">
        <v>0</v>
      </c>
      <c r="I12" s="4">
        <v>0</v>
      </c>
      <c r="J12" s="5">
        <v>0</v>
      </c>
      <c r="K12" s="6">
        <f t="shared" si="1"/>
        <v>0</v>
      </c>
      <c r="M12" s="4">
        <v>0</v>
      </c>
      <c r="N12" s="4">
        <v>0</v>
      </c>
      <c r="O12" s="5">
        <v>0</v>
      </c>
      <c r="P12" s="6">
        <f t="shared" si="2"/>
        <v>0</v>
      </c>
      <c r="Q12" s="6"/>
      <c r="R12" s="4">
        <v>0</v>
      </c>
      <c r="S12" s="4">
        <v>0</v>
      </c>
      <c r="T12" s="5">
        <v>0</v>
      </c>
      <c r="U12" s="6">
        <f t="shared" si="3"/>
        <v>0</v>
      </c>
      <c r="V12" s="6"/>
      <c r="W12" s="7">
        <f t="shared" si="4"/>
        <v>0</v>
      </c>
    </row>
    <row r="13" spans="1:23" x14ac:dyDescent="0.25">
      <c r="C13" s="1">
        <f>SUM(C3:C12)</f>
        <v>68000</v>
      </c>
      <c r="E13" s="9">
        <f>SUM(E3:E12)</f>
        <v>55500</v>
      </c>
      <c r="F13" s="10">
        <f>SUM(F3:F12)</f>
        <v>2081700</v>
      </c>
      <c r="H13" s="1">
        <f>SUM(H3:H12)</f>
        <v>400</v>
      </c>
      <c r="J13" s="9">
        <f>SUM(J3:J12)</f>
        <v>210</v>
      </c>
      <c r="K13" s="10">
        <f>SUM(K3:K12)</f>
        <v>0</v>
      </c>
      <c r="M13" s="1">
        <f>SUM(M3:M12)</f>
        <v>4000</v>
      </c>
      <c r="N13" s="1"/>
      <c r="O13" s="9">
        <f>SUM(O3:O12)</f>
        <v>2085</v>
      </c>
      <c r="P13" s="10">
        <f>SUM(P3:P12)</f>
        <v>0</v>
      </c>
      <c r="Q13" s="10"/>
      <c r="R13" s="1">
        <f>SUM(R3:R12)</f>
        <v>58000</v>
      </c>
      <c r="S13" s="1"/>
      <c r="T13" s="9">
        <f>SUM(T3:T12)</f>
        <v>205</v>
      </c>
      <c r="U13" s="10">
        <f>SUM(U3:U12)</f>
        <v>0</v>
      </c>
      <c r="V13" s="10"/>
      <c r="W13" s="9">
        <f>SUM(W3:W12)</f>
        <v>58000</v>
      </c>
    </row>
    <row r="14" spans="1:23" x14ac:dyDescent="0.25">
      <c r="E14" s="11"/>
      <c r="F14" s="11"/>
      <c r="J14" s="11"/>
    </row>
    <row r="15" spans="1:23" x14ac:dyDescent="0.25">
      <c r="E15" s="11"/>
      <c r="F15" s="11"/>
      <c r="J15" s="11"/>
    </row>
    <row r="16" spans="1:23" x14ac:dyDescent="0.25">
      <c r="A16" s="3" t="s">
        <v>161</v>
      </c>
      <c r="B16" s="12">
        <v>55500</v>
      </c>
      <c r="E16" s="11"/>
      <c r="F16" s="11"/>
      <c r="H16" s="1" t="s">
        <v>162</v>
      </c>
      <c r="J16" s="11"/>
      <c r="M16" s="1" t="s">
        <v>163</v>
      </c>
      <c r="O16" s="11"/>
      <c r="R16" s="1" t="s">
        <v>164</v>
      </c>
      <c r="T16" s="11"/>
    </row>
    <row r="17" spans="1:21" x14ac:dyDescent="0.25">
      <c r="A17" s="3" t="s">
        <v>165</v>
      </c>
      <c r="B17" s="2">
        <v>270</v>
      </c>
      <c r="F17" s="11"/>
      <c r="H17" s="3" t="s">
        <v>147</v>
      </c>
      <c r="I17" s="2" t="s">
        <v>125</v>
      </c>
      <c r="J17" s="2" t="s">
        <v>98</v>
      </c>
      <c r="K17" s="2" t="s">
        <v>166</v>
      </c>
      <c r="M17" s="3" t="s">
        <v>147</v>
      </c>
      <c r="N17" s="2" t="s">
        <v>125</v>
      </c>
      <c r="O17" s="2" t="s">
        <v>98</v>
      </c>
      <c r="P17" s="2" t="s">
        <v>166</v>
      </c>
      <c r="R17" s="3" t="s">
        <v>147</v>
      </c>
      <c r="S17" s="2" t="s">
        <v>125</v>
      </c>
      <c r="T17" s="2" t="s">
        <v>98</v>
      </c>
      <c r="U17" s="2" t="s">
        <v>166</v>
      </c>
    </row>
    <row r="18" spans="1:21" x14ac:dyDescent="0.25">
      <c r="A18" s="3" t="s">
        <v>167</v>
      </c>
      <c r="B18" s="2">
        <v>2300</v>
      </c>
      <c r="E18" s="11"/>
      <c r="F18" s="11"/>
      <c r="H18" s="4">
        <v>170</v>
      </c>
      <c r="I18" s="8">
        <v>7000.99</v>
      </c>
      <c r="J18" s="11">
        <v>0</v>
      </c>
      <c r="K18" s="6">
        <f>J18*I18</f>
        <v>0</v>
      </c>
      <c r="M18" s="4">
        <v>1830</v>
      </c>
      <c r="N18" s="8">
        <v>7000.99</v>
      </c>
      <c r="O18" s="11">
        <v>0</v>
      </c>
      <c r="P18" s="6">
        <f>O18*N18</f>
        <v>0</v>
      </c>
      <c r="R18" s="4">
        <v>375</v>
      </c>
      <c r="S18" s="8">
        <v>1425</v>
      </c>
      <c r="T18" s="11">
        <v>170</v>
      </c>
      <c r="U18" s="6">
        <f>T18*S18</f>
        <v>242250</v>
      </c>
    </row>
    <row r="19" spans="1:21" x14ac:dyDescent="0.25">
      <c r="A19" s="3" t="s">
        <v>168</v>
      </c>
      <c r="B19" s="2">
        <v>3000</v>
      </c>
      <c r="C19" s="2">
        <v>1375</v>
      </c>
      <c r="F19" s="11"/>
      <c r="H19" s="4">
        <v>10</v>
      </c>
      <c r="I19" s="8">
        <v>4500</v>
      </c>
      <c r="J19" s="11">
        <v>0</v>
      </c>
      <c r="K19" s="6">
        <f t="shared" ref="K19:K25" si="5">J19*I19</f>
        <v>0</v>
      </c>
      <c r="M19" s="4">
        <v>100</v>
      </c>
      <c r="N19" s="8">
        <v>4500</v>
      </c>
      <c r="O19" s="11">
        <v>0</v>
      </c>
      <c r="P19" s="6">
        <f t="shared" ref="P19:P25" si="6">O19*N19</f>
        <v>0</v>
      </c>
      <c r="R19" s="4">
        <v>375</v>
      </c>
      <c r="S19" s="8">
        <v>422</v>
      </c>
      <c r="T19" s="11">
        <v>375</v>
      </c>
      <c r="U19" s="6">
        <f t="shared" ref="U19:U25" si="7">T19*S19</f>
        <v>158250</v>
      </c>
    </row>
    <row r="20" spans="1:21" x14ac:dyDescent="0.25">
      <c r="F20" s="11"/>
      <c r="H20" s="4">
        <v>15</v>
      </c>
      <c r="I20" s="8">
        <v>3500</v>
      </c>
      <c r="J20" s="11">
        <v>0</v>
      </c>
      <c r="K20" s="6">
        <f t="shared" si="5"/>
        <v>0</v>
      </c>
      <c r="M20" s="4">
        <v>100</v>
      </c>
      <c r="N20" s="8">
        <v>3500</v>
      </c>
      <c r="O20" s="11">
        <v>0</v>
      </c>
      <c r="P20" s="6">
        <f t="shared" si="6"/>
        <v>0</v>
      </c>
      <c r="R20" s="4">
        <v>375</v>
      </c>
      <c r="S20" s="8">
        <v>139</v>
      </c>
      <c r="T20" s="11">
        <v>375</v>
      </c>
      <c r="U20" s="6">
        <f t="shared" si="7"/>
        <v>52125</v>
      </c>
    </row>
    <row r="21" spans="1:21" x14ac:dyDescent="0.25">
      <c r="A21" s="2" t="s">
        <v>169</v>
      </c>
      <c r="B21" s="13">
        <f>F13+K13+K26+P13+U13+P26+U26</f>
        <v>2784087.5</v>
      </c>
      <c r="F21" s="11"/>
      <c r="H21" s="4">
        <v>15</v>
      </c>
      <c r="I21" s="8">
        <v>2500</v>
      </c>
      <c r="J21" s="11">
        <v>0</v>
      </c>
      <c r="K21" s="6">
        <f t="shared" si="5"/>
        <v>0</v>
      </c>
      <c r="M21" s="4">
        <v>55</v>
      </c>
      <c r="N21" s="8">
        <v>2500</v>
      </c>
      <c r="O21" s="11">
        <v>0</v>
      </c>
      <c r="P21" s="6">
        <f t="shared" si="6"/>
        <v>0</v>
      </c>
      <c r="R21" s="4">
        <v>375</v>
      </c>
      <c r="S21" s="8">
        <v>46</v>
      </c>
      <c r="T21" s="11">
        <v>375</v>
      </c>
      <c r="U21" s="6">
        <f t="shared" si="7"/>
        <v>17250</v>
      </c>
    </row>
    <row r="22" spans="1:21" x14ac:dyDescent="0.25">
      <c r="F22" s="11"/>
      <c r="H22" s="4">
        <v>15</v>
      </c>
      <c r="I22" s="8">
        <v>1500</v>
      </c>
      <c r="J22" s="11">
        <v>15</v>
      </c>
      <c r="K22" s="6">
        <f t="shared" si="5"/>
        <v>22500</v>
      </c>
      <c r="M22" s="4">
        <v>55</v>
      </c>
      <c r="N22" s="8">
        <v>1500</v>
      </c>
      <c r="O22" s="11">
        <v>55</v>
      </c>
      <c r="P22" s="6">
        <f t="shared" si="6"/>
        <v>82500</v>
      </c>
      <c r="R22" s="4">
        <v>375</v>
      </c>
      <c r="S22" s="8">
        <v>13</v>
      </c>
      <c r="T22" s="11">
        <v>375</v>
      </c>
      <c r="U22" s="6">
        <f t="shared" si="7"/>
        <v>4875</v>
      </c>
    </row>
    <row r="23" spans="1:21" x14ac:dyDescent="0.25">
      <c r="A23" s="14" t="s">
        <v>170</v>
      </c>
      <c r="F23" s="11"/>
      <c r="H23" s="4">
        <v>15</v>
      </c>
      <c r="I23" s="8">
        <v>1000</v>
      </c>
      <c r="J23" s="11">
        <v>15</v>
      </c>
      <c r="K23" s="6">
        <f t="shared" si="5"/>
        <v>15000</v>
      </c>
      <c r="M23" s="4">
        <v>55</v>
      </c>
      <c r="N23" s="8">
        <v>1000</v>
      </c>
      <c r="O23" s="11">
        <v>55</v>
      </c>
      <c r="P23" s="6">
        <f t="shared" si="6"/>
        <v>55000</v>
      </c>
      <c r="R23" s="4">
        <v>375</v>
      </c>
      <c r="S23" s="8">
        <v>3</v>
      </c>
      <c r="T23" s="11">
        <v>375</v>
      </c>
      <c r="U23" s="6">
        <f t="shared" si="7"/>
        <v>1125</v>
      </c>
    </row>
    <row r="24" spans="1:21" ht="14.4" x14ac:dyDescent="0.3">
      <c r="A24" s="2" t="s">
        <v>171</v>
      </c>
      <c r="B24" s="31">
        <v>2225</v>
      </c>
      <c r="F24" s="11"/>
      <c r="H24" s="4">
        <v>15</v>
      </c>
      <c r="I24" s="8">
        <v>500</v>
      </c>
      <c r="J24" s="11">
        <v>15</v>
      </c>
      <c r="K24" s="6">
        <f t="shared" si="5"/>
        <v>7500</v>
      </c>
      <c r="M24" s="4">
        <v>55</v>
      </c>
      <c r="N24" s="8">
        <v>500</v>
      </c>
      <c r="O24" s="11">
        <v>55</v>
      </c>
      <c r="P24" s="6">
        <f t="shared" si="6"/>
        <v>27500</v>
      </c>
      <c r="R24" s="4">
        <v>375</v>
      </c>
      <c r="S24" s="8">
        <v>0.6</v>
      </c>
      <c r="T24" s="11">
        <v>375</v>
      </c>
      <c r="U24" s="6">
        <f t="shared" si="7"/>
        <v>225</v>
      </c>
    </row>
    <row r="25" spans="1:21" ht="14.4" x14ac:dyDescent="0.3">
      <c r="A25" s="3" t="s">
        <v>172</v>
      </c>
      <c r="B25" s="31">
        <v>2185</v>
      </c>
      <c r="F25" s="11"/>
      <c r="H25" s="4">
        <v>15</v>
      </c>
      <c r="I25" s="8">
        <v>250</v>
      </c>
      <c r="J25" s="11">
        <v>15</v>
      </c>
      <c r="K25" s="6">
        <f t="shared" si="5"/>
        <v>3750</v>
      </c>
      <c r="M25" s="4">
        <v>50</v>
      </c>
      <c r="N25" s="8">
        <v>250</v>
      </c>
      <c r="O25" s="11">
        <v>50</v>
      </c>
      <c r="P25" s="6">
        <f t="shared" si="6"/>
        <v>12500</v>
      </c>
      <c r="R25" s="4">
        <v>375</v>
      </c>
      <c r="S25" s="8">
        <v>0.1</v>
      </c>
      <c r="T25" s="11">
        <v>375</v>
      </c>
      <c r="U25" s="6">
        <f t="shared" si="7"/>
        <v>37.5</v>
      </c>
    </row>
    <row r="26" spans="1:21" ht="14.4" x14ac:dyDescent="0.3">
      <c r="A26" s="3" t="s">
        <v>173</v>
      </c>
      <c r="B26" s="31">
        <v>2185</v>
      </c>
      <c r="E26" s="11"/>
      <c r="F26" s="11"/>
      <c r="H26" s="1">
        <f>SUM(H18:H25)</f>
        <v>270</v>
      </c>
      <c r="J26" s="9">
        <f>SUM(J18:J25)</f>
        <v>60</v>
      </c>
      <c r="K26" s="10">
        <f>SUM(K18:K25)</f>
        <v>48750</v>
      </c>
      <c r="M26" s="1">
        <f>SUM(M18:M25)</f>
        <v>2300</v>
      </c>
      <c r="O26" s="9">
        <f>SUM(O18:O25)</f>
        <v>215</v>
      </c>
      <c r="P26" s="10">
        <f>SUM(P18:P25)</f>
        <v>177500</v>
      </c>
      <c r="R26" s="1">
        <f>SUM(R18:R25)</f>
        <v>3000</v>
      </c>
      <c r="T26" s="9">
        <f>SUM(T18:T25)</f>
        <v>2795</v>
      </c>
      <c r="U26" s="10">
        <f>SUM(U18:U25)</f>
        <v>476137.5</v>
      </c>
    </row>
    <row r="27" spans="1:21" ht="14.4" x14ac:dyDescent="0.3">
      <c r="A27" s="3" t="s">
        <v>174</v>
      </c>
      <c r="B27" s="31">
        <v>1425</v>
      </c>
      <c r="E27" s="11"/>
      <c r="F27" s="11"/>
      <c r="J27" s="11"/>
      <c r="O27" s="11"/>
      <c r="T27" s="11"/>
    </row>
    <row r="28" spans="1:21" x14ac:dyDescent="0.25">
      <c r="C28" s="15"/>
      <c r="D28" s="3"/>
      <c r="E28" s="11"/>
      <c r="F28" s="11"/>
      <c r="H28" s="3" t="s">
        <v>175</v>
      </c>
      <c r="J28" s="9">
        <f>J13+J26</f>
        <v>270</v>
      </c>
      <c r="M28" s="3" t="s">
        <v>176</v>
      </c>
      <c r="O28" s="9">
        <f>O13+O26</f>
        <v>2300</v>
      </c>
      <c r="R28" s="3" t="s">
        <v>177</v>
      </c>
      <c r="T28" s="9">
        <f>T13+T26</f>
        <v>3000</v>
      </c>
    </row>
    <row r="30" spans="1:21" x14ac:dyDescent="0.25">
      <c r="C30" s="16"/>
    </row>
    <row r="33" spans="3:4" x14ac:dyDescent="0.25">
      <c r="D33" s="3"/>
    </row>
    <row r="34" spans="3:4" x14ac:dyDescent="0.25">
      <c r="C34" s="3"/>
    </row>
  </sheetData>
  <pageMargins left="0.75" right="0.75" top="1" bottom="1" header="0.5" footer="0.5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showGridLines="0" topLeftCell="A64" workbookViewId="0"/>
  </sheetViews>
  <sheetFormatPr defaultRowHeight="14.4" x14ac:dyDescent="0.3"/>
  <cols>
    <col min="1" max="1" width="2.33203125" customWidth="1"/>
    <col min="2" max="2" width="6.77734375" bestFit="1" customWidth="1"/>
    <col min="3" max="3" width="23.33203125" bestFit="1" customWidth="1"/>
    <col min="4" max="4" width="6" bestFit="1" customWidth="1"/>
    <col min="5" max="5" width="8.6640625" bestFit="1" customWidth="1"/>
    <col min="6" max="6" width="10.109375" bestFit="1" customWidth="1"/>
    <col min="7" max="8" width="9.21875" bestFit="1" customWidth="1"/>
  </cols>
  <sheetData>
    <row r="1" spans="1:8" x14ac:dyDescent="0.3">
      <c r="A1" s="26" t="s">
        <v>0</v>
      </c>
    </row>
    <row r="2" spans="1:8" x14ac:dyDescent="0.3">
      <c r="A2" s="26" t="s">
        <v>197</v>
      </c>
    </row>
    <row r="3" spans="1:8" x14ac:dyDescent="0.3">
      <c r="A3" s="26" t="s">
        <v>209</v>
      </c>
    </row>
    <row r="6" spans="1:8" ht="15" thickBot="1" x14ac:dyDescent="0.35">
      <c r="A6" t="s">
        <v>1</v>
      </c>
    </row>
    <row r="7" spans="1:8" x14ac:dyDescent="0.3">
      <c r="B7" s="32"/>
      <c r="C7" s="32"/>
      <c r="D7" s="32" t="s">
        <v>2</v>
      </c>
      <c r="E7" s="32" t="s">
        <v>3</v>
      </c>
      <c r="F7" s="32" t="s">
        <v>4</v>
      </c>
      <c r="G7" s="32" t="s">
        <v>5</v>
      </c>
      <c r="H7" s="32" t="s">
        <v>5</v>
      </c>
    </row>
    <row r="8" spans="1:8" ht="15" thickBot="1" x14ac:dyDescent="0.35">
      <c r="B8" s="33" t="s">
        <v>6</v>
      </c>
      <c r="C8" s="33" t="s">
        <v>7</v>
      </c>
      <c r="D8" s="33" t="s">
        <v>8</v>
      </c>
      <c r="E8" s="33" t="s">
        <v>9</v>
      </c>
      <c r="F8" s="33" t="s">
        <v>10</v>
      </c>
      <c r="G8" s="33" t="s">
        <v>11</v>
      </c>
      <c r="H8" s="33" t="s">
        <v>12</v>
      </c>
    </row>
    <row r="9" spans="1:8" x14ac:dyDescent="0.3">
      <c r="B9" s="27" t="s">
        <v>13</v>
      </c>
      <c r="C9" s="27" t="s">
        <v>14</v>
      </c>
      <c r="D9" s="27">
        <v>50000</v>
      </c>
      <c r="E9" s="27">
        <v>-20</v>
      </c>
      <c r="F9" s="27">
        <v>25</v>
      </c>
      <c r="G9" s="27">
        <v>20</v>
      </c>
      <c r="H9" s="27">
        <v>1E+30</v>
      </c>
    </row>
    <row r="10" spans="1:8" x14ac:dyDescent="0.3">
      <c r="B10" s="27" t="s">
        <v>15</v>
      </c>
      <c r="C10" s="27" t="s">
        <v>16</v>
      </c>
      <c r="D10" s="27">
        <v>1000</v>
      </c>
      <c r="E10" s="27">
        <v>0</v>
      </c>
      <c r="F10" s="27">
        <v>30</v>
      </c>
      <c r="G10" s="27">
        <v>15</v>
      </c>
      <c r="H10" s="27">
        <v>1E+30</v>
      </c>
    </row>
    <row r="11" spans="1:8" x14ac:dyDescent="0.3">
      <c r="B11" s="27" t="s">
        <v>17</v>
      </c>
      <c r="C11" s="27" t="s">
        <v>18</v>
      </c>
      <c r="D11" s="27">
        <v>1000</v>
      </c>
      <c r="E11" s="27">
        <v>0</v>
      </c>
      <c r="F11" s="27">
        <v>35</v>
      </c>
      <c r="G11" s="27">
        <v>10</v>
      </c>
      <c r="H11" s="27">
        <v>1E+30</v>
      </c>
    </row>
    <row r="12" spans="1:8" x14ac:dyDescent="0.3">
      <c r="B12" s="27" t="s">
        <v>19</v>
      </c>
      <c r="C12" s="27" t="s">
        <v>20</v>
      </c>
      <c r="D12" s="27">
        <v>1000</v>
      </c>
      <c r="E12" s="27">
        <v>0</v>
      </c>
      <c r="F12" s="27">
        <v>40</v>
      </c>
      <c r="G12" s="27">
        <v>5</v>
      </c>
      <c r="H12" s="27">
        <v>1E+30</v>
      </c>
    </row>
    <row r="13" spans="1:8" x14ac:dyDescent="0.3">
      <c r="B13" s="27" t="s">
        <v>21</v>
      </c>
      <c r="C13" s="27" t="s">
        <v>22</v>
      </c>
      <c r="D13" s="27">
        <v>660</v>
      </c>
      <c r="E13" s="27">
        <v>0</v>
      </c>
      <c r="F13" s="27">
        <v>45</v>
      </c>
      <c r="G13" s="27">
        <v>5</v>
      </c>
      <c r="H13" s="27">
        <v>5</v>
      </c>
    </row>
    <row r="14" spans="1:8" x14ac:dyDescent="0.3">
      <c r="B14" s="27" t="s">
        <v>23</v>
      </c>
      <c r="C14" s="27" t="s">
        <v>24</v>
      </c>
      <c r="D14" s="27">
        <v>450</v>
      </c>
      <c r="E14" s="27">
        <v>0</v>
      </c>
      <c r="F14" s="27">
        <v>50</v>
      </c>
      <c r="G14" s="27">
        <v>5570.989999999998</v>
      </c>
      <c r="H14" s="27">
        <v>5</v>
      </c>
    </row>
    <row r="15" spans="1:8" x14ac:dyDescent="0.3">
      <c r="B15" s="27" t="s">
        <v>25</v>
      </c>
      <c r="C15" s="27" t="s">
        <v>26</v>
      </c>
      <c r="D15" s="27">
        <v>450</v>
      </c>
      <c r="E15" s="27">
        <v>0</v>
      </c>
      <c r="F15" s="27">
        <v>55</v>
      </c>
      <c r="G15" s="27">
        <v>5565.989999999998</v>
      </c>
      <c r="H15" s="27">
        <v>10</v>
      </c>
    </row>
    <row r="16" spans="1:8" x14ac:dyDescent="0.3">
      <c r="B16" s="27" t="s">
        <v>27</v>
      </c>
      <c r="C16" s="27" t="s">
        <v>28</v>
      </c>
      <c r="D16" s="27">
        <v>450</v>
      </c>
      <c r="E16" s="27">
        <v>0</v>
      </c>
      <c r="F16" s="27">
        <v>60</v>
      </c>
      <c r="G16" s="27">
        <v>5560.989999999998</v>
      </c>
      <c r="H16" s="27">
        <v>15</v>
      </c>
    </row>
    <row r="17" spans="2:8" x14ac:dyDescent="0.3">
      <c r="B17" s="27" t="s">
        <v>29</v>
      </c>
      <c r="C17" s="27" t="s">
        <v>30</v>
      </c>
      <c r="D17" s="27">
        <v>1000</v>
      </c>
      <c r="E17" s="27">
        <v>0</v>
      </c>
      <c r="F17" s="27">
        <v>800</v>
      </c>
      <c r="G17" s="27">
        <v>755</v>
      </c>
      <c r="H17" s="27">
        <v>1E+30</v>
      </c>
    </row>
    <row r="18" spans="2:8" x14ac:dyDescent="0.3">
      <c r="B18" s="27" t="s">
        <v>31</v>
      </c>
      <c r="C18" s="27" t="s">
        <v>32</v>
      </c>
      <c r="D18" s="27">
        <v>0</v>
      </c>
      <c r="E18" s="27">
        <v>1955.010000000002</v>
      </c>
      <c r="F18" s="27">
        <v>9001</v>
      </c>
      <c r="G18" s="27">
        <v>1E+30</v>
      </c>
      <c r="H18" s="27">
        <v>1955.010000000002</v>
      </c>
    </row>
    <row r="19" spans="2:8" x14ac:dyDescent="0.3">
      <c r="B19" s="27" t="s">
        <v>33</v>
      </c>
      <c r="C19" s="27" t="s">
        <v>34</v>
      </c>
      <c r="D19" s="27">
        <v>0</v>
      </c>
      <c r="E19" s="27">
        <v>0</v>
      </c>
      <c r="F19" s="27">
        <v>0</v>
      </c>
      <c r="G19" s="27">
        <v>1E+30</v>
      </c>
      <c r="H19" s="27">
        <v>0</v>
      </c>
    </row>
    <row r="20" spans="2:8" x14ac:dyDescent="0.3">
      <c r="B20" s="27" t="s">
        <v>35</v>
      </c>
      <c r="C20" s="27" t="s">
        <v>36</v>
      </c>
      <c r="D20" s="27">
        <v>0</v>
      </c>
      <c r="E20" s="27">
        <v>15</v>
      </c>
      <c r="F20" s="27">
        <v>0</v>
      </c>
      <c r="G20" s="27">
        <v>1E+30</v>
      </c>
      <c r="H20" s="27">
        <v>15</v>
      </c>
    </row>
    <row r="21" spans="2:8" x14ac:dyDescent="0.3">
      <c r="B21" s="27" t="s">
        <v>37</v>
      </c>
      <c r="C21" s="27" t="s">
        <v>38</v>
      </c>
      <c r="D21" s="27">
        <v>0</v>
      </c>
      <c r="E21" s="27">
        <v>10</v>
      </c>
      <c r="F21" s="27">
        <v>0</v>
      </c>
      <c r="G21" s="27">
        <v>1E+30</v>
      </c>
      <c r="H21" s="27">
        <v>10</v>
      </c>
    </row>
    <row r="22" spans="2:8" x14ac:dyDescent="0.3">
      <c r="B22" s="27" t="s">
        <v>39</v>
      </c>
      <c r="C22" s="27" t="s">
        <v>40</v>
      </c>
      <c r="D22" s="27">
        <v>0</v>
      </c>
      <c r="E22" s="27">
        <v>5</v>
      </c>
      <c r="F22" s="27">
        <v>0</v>
      </c>
      <c r="G22" s="27">
        <v>1E+30</v>
      </c>
      <c r="H22" s="27">
        <v>5</v>
      </c>
    </row>
    <row r="23" spans="2:8" x14ac:dyDescent="0.3">
      <c r="B23" s="27" t="s">
        <v>41</v>
      </c>
      <c r="C23" s="27" t="s">
        <v>42</v>
      </c>
      <c r="D23" s="27">
        <v>10</v>
      </c>
      <c r="E23" s="27">
        <v>0</v>
      </c>
      <c r="F23" s="27">
        <v>0</v>
      </c>
      <c r="G23" s="27">
        <v>0</v>
      </c>
      <c r="H23" s="27">
        <v>0</v>
      </c>
    </row>
    <row r="24" spans="2:8" x14ac:dyDescent="0.3">
      <c r="B24" s="27" t="s">
        <v>43</v>
      </c>
      <c r="C24" s="27" t="s">
        <v>44</v>
      </c>
      <c r="D24" s="27">
        <v>50</v>
      </c>
      <c r="E24" s="27">
        <v>-5</v>
      </c>
      <c r="F24" s="27">
        <v>0</v>
      </c>
      <c r="G24" s="27">
        <v>5</v>
      </c>
      <c r="H24" s="27">
        <v>1E+30</v>
      </c>
    </row>
    <row r="25" spans="2:8" x14ac:dyDescent="0.3">
      <c r="B25" s="27" t="s">
        <v>45</v>
      </c>
      <c r="C25" s="27" t="s">
        <v>46</v>
      </c>
      <c r="D25" s="27">
        <v>50</v>
      </c>
      <c r="E25" s="27">
        <v>-10</v>
      </c>
      <c r="F25" s="27">
        <v>0</v>
      </c>
      <c r="G25" s="27">
        <v>10</v>
      </c>
      <c r="H25" s="27">
        <v>1E+30</v>
      </c>
    </row>
    <row r="26" spans="2:8" x14ac:dyDescent="0.3">
      <c r="B26" s="27" t="s">
        <v>47</v>
      </c>
      <c r="C26" s="27" t="s">
        <v>48</v>
      </c>
      <c r="D26" s="27">
        <v>50</v>
      </c>
      <c r="E26" s="27">
        <v>-15</v>
      </c>
      <c r="F26" s="27">
        <v>0</v>
      </c>
      <c r="G26" s="27">
        <v>15</v>
      </c>
      <c r="H26" s="27">
        <v>1E+30</v>
      </c>
    </row>
    <row r="27" spans="2:8" x14ac:dyDescent="0.3">
      <c r="B27" s="27" t="s">
        <v>49</v>
      </c>
      <c r="C27" s="27" t="s">
        <v>50</v>
      </c>
      <c r="D27" s="27">
        <v>0</v>
      </c>
      <c r="E27" s="27">
        <v>-755</v>
      </c>
      <c r="F27" s="27">
        <v>0</v>
      </c>
      <c r="G27" s="27">
        <v>1E+30</v>
      </c>
      <c r="H27" s="27">
        <v>755</v>
      </c>
    </row>
    <row r="28" spans="2:8" x14ac:dyDescent="0.3">
      <c r="B28" s="27" t="s">
        <v>51</v>
      </c>
      <c r="C28" s="27" t="s">
        <v>52</v>
      </c>
      <c r="D28" s="27">
        <v>0</v>
      </c>
      <c r="E28" s="27">
        <v>-7000.989999999998</v>
      </c>
      <c r="F28" s="27">
        <v>0</v>
      </c>
      <c r="G28" s="27">
        <v>1E+30</v>
      </c>
      <c r="H28" s="27">
        <v>7000.989999999998</v>
      </c>
    </row>
    <row r="29" spans="2:8" x14ac:dyDescent="0.3">
      <c r="B29" s="27" t="s">
        <v>53</v>
      </c>
      <c r="C29" s="27" t="s">
        <v>54</v>
      </c>
      <c r="D29" s="27">
        <v>0</v>
      </c>
      <c r="E29" s="27">
        <v>0</v>
      </c>
      <c r="F29" s="27">
        <v>0</v>
      </c>
      <c r="G29" s="27">
        <v>0</v>
      </c>
      <c r="H29" s="27">
        <v>20</v>
      </c>
    </row>
    <row r="30" spans="2:8" x14ac:dyDescent="0.3">
      <c r="B30" s="27" t="s">
        <v>55</v>
      </c>
      <c r="C30" s="27" t="s">
        <v>56</v>
      </c>
      <c r="D30" s="27">
        <v>0</v>
      </c>
      <c r="E30" s="27">
        <v>15</v>
      </c>
      <c r="F30" s="27">
        <v>0</v>
      </c>
      <c r="G30" s="27">
        <v>1E+30</v>
      </c>
      <c r="H30" s="27">
        <v>15</v>
      </c>
    </row>
    <row r="31" spans="2:8" x14ac:dyDescent="0.3">
      <c r="B31" s="27" t="s">
        <v>57</v>
      </c>
      <c r="C31" s="27" t="s">
        <v>58</v>
      </c>
      <c r="D31" s="27">
        <v>0</v>
      </c>
      <c r="E31" s="27">
        <v>10</v>
      </c>
      <c r="F31" s="27">
        <v>0</v>
      </c>
      <c r="G31" s="27">
        <v>1E+30</v>
      </c>
      <c r="H31" s="27">
        <v>10</v>
      </c>
    </row>
    <row r="32" spans="2:8" x14ac:dyDescent="0.3">
      <c r="B32" s="27" t="s">
        <v>59</v>
      </c>
      <c r="C32" s="27" t="s">
        <v>60</v>
      </c>
      <c r="D32" s="27">
        <v>0</v>
      </c>
      <c r="E32" s="27">
        <v>5</v>
      </c>
      <c r="F32" s="27">
        <v>0</v>
      </c>
      <c r="G32" s="27">
        <v>1E+30</v>
      </c>
      <c r="H32" s="27">
        <v>5</v>
      </c>
    </row>
    <row r="33" spans="2:8" x14ac:dyDescent="0.3">
      <c r="B33" s="27" t="s">
        <v>61</v>
      </c>
      <c r="C33" s="27" t="s">
        <v>62</v>
      </c>
      <c r="D33" s="27">
        <v>330</v>
      </c>
      <c r="E33" s="27">
        <v>0</v>
      </c>
      <c r="F33" s="27">
        <v>0</v>
      </c>
      <c r="G33" s="27">
        <v>0</v>
      </c>
      <c r="H33" s="27">
        <v>0</v>
      </c>
    </row>
    <row r="34" spans="2:8" x14ac:dyDescent="0.3">
      <c r="B34" s="27" t="s">
        <v>63</v>
      </c>
      <c r="C34" s="27" t="s">
        <v>64</v>
      </c>
      <c r="D34" s="27">
        <v>500</v>
      </c>
      <c r="E34" s="27">
        <v>-5</v>
      </c>
      <c r="F34" s="27">
        <v>0</v>
      </c>
      <c r="G34" s="27">
        <v>5</v>
      </c>
      <c r="H34" s="27">
        <v>1E+30</v>
      </c>
    </row>
    <row r="35" spans="2:8" x14ac:dyDescent="0.3">
      <c r="B35" s="27" t="s">
        <v>65</v>
      </c>
      <c r="C35" s="27" t="s">
        <v>66</v>
      </c>
      <c r="D35" s="27">
        <v>500</v>
      </c>
      <c r="E35" s="27">
        <v>-10</v>
      </c>
      <c r="F35" s="27">
        <v>0</v>
      </c>
      <c r="G35" s="27">
        <v>10</v>
      </c>
      <c r="H35" s="27">
        <v>1E+30</v>
      </c>
    </row>
    <row r="36" spans="2:8" x14ac:dyDescent="0.3">
      <c r="B36" s="27" t="s">
        <v>67</v>
      </c>
      <c r="C36" s="27" t="s">
        <v>68</v>
      </c>
      <c r="D36" s="27">
        <v>500</v>
      </c>
      <c r="E36" s="27">
        <v>-15</v>
      </c>
      <c r="F36" s="27">
        <v>0</v>
      </c>
      <c r="G36" s="27">
        <v>15</v>
      </c>
      <c r="H36" s="27">
        <v>1E+30</v>
      </c>
    </row>
    <row r="37" spans="2:8" x14ac:dyDescent="0.3">
      <c r="B37" s="27" t="s">
        <v>69</v>
      </c>
      <c r="C37" s="27" t="s">
        <v>70</v>
      </c>
      <c r="D37" s="27">
        <v>0</v>
      </c>
      <c r="E37" s="27">
        <v>-755</v>
      </c>
      <c r="F37" s="27">
        <v>0</v>
      </c>
      <c r="G37" s="27">
        <v>1E+30</v>
      </c>
      <c r="H37" s="27">
        <v>755</v>
      </c>
    </row>
    <row r="38" spans="2:8" x14ac:dyDescent="0.3">
      <c r="B38" s="27" t="s">
        <v>71</v>
      </c>
      <c r="C38" s="27" t="s">
        <v>72</v>
      </c>
      <c r="D38" s="27">
        <v>0</v>
      </c>
      <c r="E38" s="27">
        <v>-7000.989999999998</v>
      </c>
      <c r="F38" s="27">
        <v>0</v>
      </c>
      <c r="G38" s="27">
        <v>1E+30</v>
      </c>
      <c r="H38" s="27">
        <v>7000.989999999998</v>
      </c>
    </row>
    <row r="39" spans="2:8" x14ac:dyDescent="0.3">
      <c r="B39" s="27" t="s">
        <v>73</v>
      </c>
      <c r="C39" s="27" t="s">
        <v>74</v>
      </c>
      <c r="D39" s="27">
        <v>0</v>
      </c>
      <c r="E39" s="27">
        <v>5575.989999999998</v>
      </c>
      <c r="F39" s="27">
        <v>0</v>
      </c>
      <c r="G39" s="27">
        <v>1E+30</v>
      </c>
      <c r="H39" s="27">
        <v>5575.989999999998</v>
      </c>
    </row>
    <row r="40" spans="2:8" x14ac:dyDescent="0.3">
      <c r="B40" s="27" t="s">
        <v>75</v>
      </c>
      <c r="C40" s="27" t="s">
        <v>76</v>
      </c>
      <c r="D40" s="27">
        <v>0</v>
      </c>
      <c r="E40" s="27">
        <v>5590.989999999998</v>
      </c>
      <c r="F40" s="27">
        <v>0</v>
      </c>
      <c r="G40" s="27">
        <v>1E+30</v>
      </c>
      <c r="H40" s="27">
        <v>5590.989999999998</v>
      </c>
    </row>
    <row r="41" spans="2:8" x14ac:dyDescent="0.3">
      <c r="B41" s="27" t="s">
        <v>77</v>
      </c>
      <c r="C41" s="27" t="s">
        <v>78</v>
      </c>
      <c r="D41" s="27">
        <v>0</v>
      </c>
      <c r="E41" s="27">
        <v>5585.989999999998</v>
      </c>
      <c r="F41" s="27">
        <v>0</v>
      </c>
      <c r="G41" s="27">
        <v>1E+30</v>
      </c>
      <c r="H41" s="27">
        <v>5585.989999999998</v>
      </c>
    </row>
    <row r="42" spans="2:8" x14ac:dyDescent="0.3">
      <c r="B42" s="27" t="s">
        <v>79</v>
      </c>
      <c r="C42" s="27" t="s">
        <v>80</v>
      </c>
      <c r="D42" s="27">
        <v>0</v>
      </c>
      <c r="E42" s="27">
        <v>5580.989999999998</v>
      </c>
      <c r="F42" s="27">
        <v>0</v>
      </c>
      <c r="G42" s="27">
        <v>1E+30</v>
      </c>
      <c r="H42" s="27">
        <v>5580.989999999998</v>
      </c>
    </row>
    <row r="43" spans="2:8" x14ac:dyDescent="0.3">
      <c r="B43" s="27" t="s">
        <v>81</v>
      </c>
      <c r="C43" s="27" t="s">
        <v>82</v>
      </c>
      <c r="D43" s="27">
        <v>0</v>
      </c>
      <c r="E43" s="27">
        <v>5575.989999999998</v>
      </c>
      <c r="F43" s="27">
        <v>0</v>
      </c>
      <c r="G43" s="27">
        <v>1E+30</v>
      </c>
      <c r="H43" s="27">
        <v>5575.989999999998</v>
      </c>
    </row>
    <row r="44" spans="2:8" x14ac:dyDescent="0.3">
      <c r="B44" s="27" t="s">
        <v>83</v>
      </c>
      <c r="C44" s="27" t="s">
        <v>84</v>
      </c>
      <c r="D44" s="27">
        <v>0</v>
      </c>
      <c r="E44" s="27">
        <v>5570.989999999998</v>
      </c>
      <c r="F44" s="27">
        <v>0</v>
      </c>
      <c r="G44" s="27">
        <v>1E+30</v>
      </c>
      <c r="H44" s="27">
        <v>5570.989999999998</v>
      </c>
    </row>
    <row r="45" spans="2:8" x14ac:dyDescent="0.3">
      <c r="B45" s="27" t="s">
        <v>85</v>
      </c>
      <c r="C45" s="27" t="s">
        <v>86</v>
      </c>
      <c r="D45" s="27">
        <v>0</v>
      </c>
      <c r="E45" s="27">
        <v>5565.989999999998</v>
      </c>
      <c r="F45" s="27">
        <v>0</v>
      </c>
      <c r="G45" s="27">
        <v>1E+30</v>
      </c>
      <c r="H45" s="27">
        <v>5565.989999999998</v>
      </c>
    </row>
    <row r="46" spans="2:8" x14ac:dyDescent="0.3">
      <c r="B46" s="27" t="s">
        <v>87</v>
      </c>
      <c r="C46" s="27" t="s">
        <v>88</v>
      </c>
      <c r="D46" s="27">
        <v>0</v>
      </c>
      <c r="E46" s="27">
        <v>5560.989999999998</v>
      </c>
      <c r="F46" s="27">
        <v>0</v>
      </c>
      <c r="G46" s="27">
        <v>1E+30</v>
      </c>
      <c r="H46" s="27">
        <v>5560.989999999998</v>
      </c>
    </row>
    <row r="47" spans="2:8" x14ac:dyDescent="0.3">
      <c r="B47" s="27" t="s">
        <v>89</v>
      </c>
      <c r="C47" s="27" t="s">
        <v>90</v>
      </c>
      <c r="D47" s="27">
        <v>0</v>
      </c>
      <c r="E47" s="27">
        <v>4820.989999999998</v>
      </c>
      <c r="F47" s="27">
        <v>0</v>
      </c>
      <c r="G47" s="27">
        <v>1E+30</v>
      </c>
      <c r="H47" s="27">
        <v>4820.989999999998</v>
      </c>
    </row>
    <row r="48" spans="2:8" x14ac:dyDescent="0.3">
      <c r="B48" s="27" t="s">
        <v>91</v>
      </c>
      <c r="C48" s="27" t="s">
        <v>92</v>
      </c>
      <c r="D48" s="27">
        <v>0</v>
      </c>
      <c r="E48" s="27">
        <v>-1425</v>
      </c>
      <c r="F48" s="27">
        <v>0</v>
      </c>
      <c r="G48" s="27">
        <v>1E+30</v>
      </c>
      <c r="H48" s="27">
        <v>1425</v>
      </c>
    </row>
    <row r="49" spans="2:8" x14ac:dyDescent="0.3">
      <c r="B49" s="27" t="s">
        <v>93</v>
      </c>
      <c r="C49" s="27" t="s">
        <v>94</v>
      </c>
      <c r="D49" s="27">
        <v>10</v>
      </c>
      <c r="E49" s="27">
        <v>0</v>
      </c>
      <c r="F49" s="27">
        <v>7000.989999999998</v>
      </c>
      <c r="G49" s="27">
        <v>0</v>
      </c>
      <c r="H49" s="27">
        <v>2500.989999999998</v>
      </c>
    </row>
    <row r="50" spans="2:8" x14ac:dyDescent="0.3">
      <c r="B50" s="27" t="s">
        <v>95</v>
      </c>
      <c r="C50" s="27" t="s">
        <v>96</v>
      </c>
      <c r="D50" s="27">
        <v>10</v>
      </c>
      <c r="E50" s="27">
        <v>-2500.989999999998</v>
      </c>
      <c r="F50" s="27">
        <v>4500</v>
      </c>
      <c r="G50" s="27">
        <v>2500.989999999998</v>
      </c>
      <c r="H50" s="27">
        <v>1E+30</v>
      </c>
    </row>
    <row r="51" spans="2:8" x14ac:dyDescent="0.3">
      <c r="B51" s="27" t="s">
        <v>97</v>
      </c>
      <c r="C51" s="27" t="s">
        <v>98</v>
      </c>
      <c r="D51" s="27">
        <v>15</v>
      </c>
      <c r="E51" s="27">
        <v>-3500.989999999998</v>
      </c>
      <c r="F51" s="27">
        <v>3500</v>
      </c>
      <c r="G51" s="27">
        <v>3500.989999999998</v>
      </c>
      <c r="H51" s="27">
        <v>1E+30</v>
      </c>
    </row>
    <row r="52" spans="2:8" x14ac:dyDescent="0.3">
      <c r="B52" s="27" t="s">
        <v>99</v>
      </c>
      <c r="C52" s="27" t="s">
        <v>100</v>
      </c>
      <c r="D52" s="27">
        <v>15</v>
      </c>
      <c r="E52" s="27">
        <v>-4500.989999999998</v>
      </c>
      <c r="F52" s="27">
        <v>2500</v>
      </c>
      <c r="G52" s="27">
        <v>4500.989999999998</v>
      </c>
      <c r="H52" s="27">
        <v>1E+30</v>
      </c>
    </row>
    <row r="53" spans="2:8" x14ac:dyDescent="0.3">
      <c r="B53" s="27" t="s">
        <v>101</v>
      </c>
      <c r="C53" s="27" t="s">
        <v>98</v>
      </c>
      <c r="D53" s="27">
        <v>15</v>
      </c>
      <c r="E53" s="27">
        <v>-5500.989999999998</v>
      </c>
      <c r="F53" s="27">
        <v>1500</v>
      </c>
      <c r="G53" s="27">
        <v>5500.989999999998</v>
      </c>
      <c r="H53" s="27">
        <v>1E+30</v>
      </c>
    </row>
    <row r="54" spans="2:8" x14ac:dyDescent="0.3">
      <c r="B54" s="27" t="s">
        <v>102</v>
      </c>
      <c r="C54" s="27" t="s">
        <v>103</v>
      </c>
      <c r="D54" s="27">
        <v>15</v>
      </c>
      <c r="E54" s="27">
        <v>-6000.989999999998</v>
      </c>
      <c r="F54" s="27">
        <v>1000</v>
      </c>
      <c r="G54" s="27">
        <v>6000.989999999998</v>
      </c>
      <c r="H54" s="27">
        <v>1E+30</v>
      </c>
    </row>
    <row r="55" spans="2:8" x14ac:dyDescent="0.3">
      <c r="B55" s="27" t="s">
        <v>104</v>
      </c>
      <c r="C55" s="27" t="s">
        <v>32</v>
      </c>
      <c r="D55" s="27">
        <v>15</v>
      </c>
      <c r="E55" s="27">
        <v>-6500.989999999998</v>
      </c>
      <c r="F55" s="27">
        <v>500</v>
      </c>
      <c r="G55" s="27">
        <v>6500.989999999998</v>
      </c>
      <c r="H55" s="27">
        <v>1E+30</v>
      </c>
    </row>
    <row r="56" spans="2:8" x14ac:dyDescent="0.3">
      <c r="B56" s="27" t="s">
        <v>105</v>
      </c>
      <c r="C56" s="27" t="s">
        <v>52</v>
      </c>
      <c r="D56" s="27">
        <v>15</v>
      </c>
      <c r="E56" s="27">
        <v>-6750.989999999998</v>
      </c>
      <c r="F56" s="27">
        <v>250</v>
      </c>
      <c r="G56" s="27">
        <v>6750.989999999998</v>
      </c>
      <c r="H56" s="27">
        <v>1E+30</v>
      </c>
    </row>
    <row r="57" spans="2:8" x14ac:dyDescent="0.3">
      <c r="B57" s="27" t="s">
        <v>106</v>
      </c>
      <c r="C57" s="27" t="s">
        <v>94</v>
      </c>
      <c r="D57" s="27">
        <v>0</v>
      </c>
      <c r="E57" s="27">
        <v>0</v>
      </c>
      <c r="F57" s="27">
        <v>7000.989999999998</v>
      </c>
      <c r="G57" s="27">
        <v>1E+30</v>
      </c>
      <c r="H57" s="27">
        <v>0</v>
      </c>
    </row>
    <row r="58" spans="2:8" x14ac:dyDescent="0.3">
      <c r="B58" s="27" t="s">
        <v>107</v>
      </c>
      <c r="C58" s="27" t="s">
        <v>96</v>
      </c>
      <c r="D58" s="27">
        <v>100</v>
      </c>
      <c r="E58" s="27">
        <v>-2500.989999999998</v>
      </c>
      <c r="F58" s="27">
        <v>4500</v>
      </c>
      <c r="G58" s="27">
        <v>2500.989999999998</v>
      </c>
      <c r="H58" s="27">
        <v>1E+30</v>
      </c>
    </row>
    <row r="59" spans="2:8" x14ac:dyDescent="0.3">
      <c r="B59" s="27" t="s">
        <v>108</v>
      </c>
      <c r="C59" s="27" t="s">
        <v>98</v>
      </c>
      <c r="D59" s="27">
        <v>100</v>
      </c>
      <c r="E59" s="27">
        <v>-3500.989999999998</v>
      </c>
      <c r="F59" s="27">
        <v>3500</v>
      </c>
      <c r="G59" s="27">
        <v>3500.989999999998</v>
      </c>
      <c r="H59" s="27">
        <v>1E+30</v>
      </c>
    </row>
    <row r="60" spans="2:8" x14ac:dyDescent="0.3">
      <c r="B60" s="27" t="s">
        <v>109</v>
      </c>
      <c r="C60" s="27" t="s">
        <v>100</v>
      </c>
      <c r="D60" s="27">
        <v>55</v>
      </c>
      <c r="E60" s="27">
        <v>-4500.989999999998</v>
      </c>
      <c r="F60" s="27">
        <v>2500</v>
      </c>
      <c r="G60" s="27">
        <v>4500.989999999998</v>
      </c>
      <c r="H60" s="27">
        <v>1E+30</v>
      </c>
    </row>
    <row r="61" spans="2:8" x14ac:dyDescent="0.3">
      <c r="B61" s="27" t="s">
        <v>110</v>
      </c>
      <c r="C61" s="27" t="s">
        <v>98</v>
      </c>
      <c r="D61" s="27">
        <v>55</v>
      </c>
      <c r="E61" s="27">
        <v>-5500.989999999998</v>
      </c>
      <c r="F61" s="27">
        <v>1500</v>
      </c>
      <c r="G61" s="27">
        <v>5500.989999999998</v>
      </c>
      <c r="H61" s="27">
        <v>1E+30</v>
      </c>
    </row>
    <row r="62" spans="2:8" x14ac:dyDescent="0.3">
      <c r="B62" s="27" t="s">
        <v>111</v>
      </c>
      <c r="C62" s="27" t="s">
        <v>103</v>
      </c>
      <c r="D62" s="27">
        <v>55</v>
      </c>
      <c r="E62" s="27">
        <v>-6000.989999999998</v>
      </c>
      <c r="F62" s="27">
        <v>1000</v>
      </c>
      <c r="G62" s="27">
        <v>6000.989999999998</v>
      </c>
      <c r="H62" s="27">
        <v>1E+30</v>
      </c>
    </row>
    <row r="63" spans="2:8" x14ac:dyDescent="0.3">
      <c r="B63" s="27" t="s">
        <v>112</v>
      </c>
      <c r="C63" s="27" t="s">
        <v>32</v>
      </c>
      <c r="D63" s="27">
        <v>55</v>
      </c>
      <c r="E63" s="27">
        <v>-6500.989999999998</v>
      </c>
      <c r="F63" s="27">
        <v>500</v>
      </c>
      <c r="G63" s="27">
        <v>6500.989999999998</v>
      </c>
      <c r="H63" s="27">
        <v>1E+30</v>
      </c>
    </row>
    <row r="64" spans="2:8" x14ac:dyDescent="0.3">
      <c r="B64" s="27" t="s">
        <v>113</v>
      </c>
      <c r="C64" s="27" t="s">
        <v>52</v>
      </c>
      <c r="D64" s="27">
        <v>50</v>
      </c>
      <c r="E64" s="27">
        <v>-6750.989999999998</v>
      </c>
      <c r="F64" s="27">
        <v>250</v>
      </c>
      <c r="G64" s="27">
        <v>6750.989999999998</v>
      </c>
      <c r="H64" s="27">
        <v>1E+30</v>
      </c>
    </row>
    <row r="65" spans="1:8" x14ac:dyDescent="0.3">
      <c r="B65" s="27" t="s">
        <v>114</v>
      </c>
      <c r="C65" s="27" t="s">
        <v>94</v>
      </c>
      <c r="D65" s="27">
        <v>375</v>
      </c>
      <c r="E65" s="27">
        <v>0</v>
      </c>
      <c r="F65" s="27">
        <v>1425</v>
      </c>
      <c r="G65" s="27">
        <v>1425</v>
      </c>
      <c r="H65" s="27">
        <v>1003</v>
      </c>
    </row>
    <row r="66" spans="1:8" x14ac:dyDescent="0.3">
      <c r="B66" s="27" t="s">
        <v>115</v>
      </c>
      <c r="C66" s="27" t="s">
        <v>96</v>
      </c>
      <c r="D66" s="27">
        <v>375</v>
      </c>
      <c r="E66" s="27">
        <v>-1003</v>
      </c>
      <c r="F66" s="27">
        <v>422</v>
      </c>
      <c r="G66" s="27">
        <v>1003</v>
      </c>
      <c r="H66" s="27">
        <v>1E+30</v>
      </c>
    </row>
    <row r="67" spans="1:8" x14ac:dyDescent="0.3">
      <c r="B67" s="27" t="s">
        <v>116</v>
      </c>
      <c r="C67" s="27" t="s">
        <v>98</v>
      </c>
      <c r="D67" s="27">
        <v>375</v>
      </c>
      <c r="E67" s="27">
        <v>-1286</v>
      </c>
      <c r="F67" s="27">
        <v>139</v>
      </c>
      <c r="G67" s="27">
        <v>1286</v>
      </c>
      <c r="H67" s="27">
        <v>1E+30</v>
      </c>
    </row>
    <row r="68" spans="1:8" x14ac:dyDescent="0.3">
      <c r="B68" s="27" t="s">
        <v>117</v>
      </c>
      <c r="C68" s="27" t="s">
        <v>100</v>
      </c>
      <c r="D68" s="27">
        <v>375</v>
      </c>
      <c r="E68" s="27">
        <v>-1379</v>
      </c>
      <c r="F68" s="27">
        <v>46</v>
      </c>
      <c r="G68" s="27">
        <v>1379</v>
      </c>
      <c r="H68" s="27">
        <v>1E+30</v>
      </c>
    </row>
    <row r="69" spans="1:8" x14ac:dyDescent="0.3">
      <c r="B69" s="27" t="s">
        <v>118</v>
      </c>
      <c r="C69" s="27" t="s">
        <v>98</v>
      </c>
      <c r="D69" s="27">
        <v>375</v>
      </c>
      <c r="E69" s="27">
        <v>-1412</v>
      </c>
      <c r="F69" s="27">
        <v>13</v>
      </c>
      <c r="G69" s="27">
        <v>1412</v>
      </c>
      <c r="H69" s="27">
        <v>1E+30</v>
      </c>
    </row>
    <row r="70" spans="1:8" x14ac:dyDescent="0.3">
      <c r="B70" s="27" t="s">
        <v>119</v>
      </c>
      <c r="C70" s="27" t="s">
        <v>103</v>
      </c>
      <c r="D70" s="27">
        <v>375</v>
      </c>
      <c r="E70" s="27">
        <v>-1422</v>
      </c>
      <c r="F70" s="27">
        <v>3</v>
      </c>
      <c r="G70" s="27">
        <v>1422</v>
      </c>
      <c r="H70" s="27">
        <v>1E+30</v>
      </c>
    </row>
    <row r="71" spans="1:8" x14ac:dyDescent="0.3">
      <c r="B71" s="27" t="s">
        <v>120</v>
      </c>
      <c r="C71" s="27" t="s">
        <v>32</v>
      </c>
      <c r="D71" s="27">
        <v>375</v>
      </c>
      <c r="E71" s="27">
        <v>-1424.4000000000015</v>
      </c>
      <c r="F71" s="27">
        <v>0.59999999999854481</v>
      </c>
      <c r="G71" s="27">
        <v>1424.4000000000015</v>
      </c>
      <c r="H71" s="27">
        <v>1E+30</v>
      </c>
    </row>
    <row r="72" spans="1:8" ht="15" thickBot="1" x14ac:dyDescent="0.35">
      <c r="B72" s="28" t="s">
        <v>121</v>
      </c>
      <c r="C72" s="28" t="s">
        <v>52</v>
      </c>
      <c r="D72" s="28">
        <v>375</v>
      </c>
      <c r="E72" s="28">
        <v>-1424.9000000000015</v>
      </c>
      <c r="F72" s="28">
        <v>9.9999999998544808E-2</v>
      </c>
      <c r="G72" s="28">
        <v>1424.9000000000015</v>
      </c>
      <c r="H72" s="28">
        <v>1E+30</v>
      </c>
    </row>
    <row r="74" spans="1:8" ht="15" thickBot="1" x14ac:dyDescent="0.35">
      <c r="A74" t="s">
        <v>122</v>
      </c>
    </row>
    <row r="75" spans="1:8" x14ac:dyDescent="0.3">
      <c r="B75" s="32"/>
      <c r="C75" s="32"/>
      <c r="D75" s="32" t="s">
        <v>2</v>
      </c>
      <c r="E75" s="32" t="s">
        <v>123</v>
      </c>
      <c r="F75" s="32" t="s">
        <v>124</v>
      </c>
      <c r="G75" s="32" t="s">
        <v>5</v>
      </c>
      <c r="H75" s="32" t="s">
        <v>5</v>
      </c>
    </row>
    <row r="76" spans="1:8" ht="15" thickBot="1" x14ac:dyDescent="0.35">
      <c r="B76" s="33" t="s">
        <v>6</v>
      </c>
      <c r="C76" s="33" t="s">
        <v>7</v>
      </c>
      <c r="D76" s="33" t="s">
        <v>8</v>
      </c>
      <c r="E76" s="33" t="s">
        <v>125</v>
      </c>
      <c r="F76" s="33" t="s">
        <v>126</v>
      </c>
      <c r="G76" s="33" t="s">
        <v>11</v>
      </c>
      <c r="H76" s="33" t="s">
        <v>12</v>
      </c>
    </row>
    <row r="77" spans="1:8" x14ac:dyDescent="0.3">
      <c r="B77" s="27" t="s">
        <v>127</v>
      </c>
      <c r="C77" s="27" t="s">
        <v>128</v>
      </c>
      <c r="D77" s="27">
        <v>270</v>
      </c>
      <c r="E77" s="27">
        <v>7000.989999999998</v>
      </c>
      <c r="F77" s="27">
        <v>270</v>
      </c>
      <c r="G77" s="27">
        <v>160</v>
      </c>
      <c r="H77" s="27">
        <v>10</v>
      </c>
    </row>
    <row r="78" spans="1:8" x14ac:dyDescent="0.3">
      <c r="B78" s="27" t="s">
        <v>129</v>
      </c>
      <c r="C78" s="27" t="s">
        <v>32</v>
      </c>
      <c r="D78" s="27">
        <v>56010</v>
      </c>
      <c r="E78" s="27">
        <v>7045.989999999998</v>
      </c>
      <c r="F78" s="27">
        <v>56010</v>
      </c>
      <c r="G78" s="27">
        <v>10</v>
      </c>
      <c r="H78" s="27">
        <v>10</v>
      </c>
    </row>
    <row r="79" spans="1:8" x14ac:dyDescent="0.3">
      <c r="B79" s="27" t="s">
        <v>130</v>
      </c>
      <c r="C79" s="27" t="s">
        <v>131</v>
      </c>
      <c r="D79" s="27">
        <v>2300</v>
      </c>
      <c r="E79" s="27">
        <v>7000.989999999998</v>
      </c>
      <c r="F79" s="27">
        <v>2300</v>
      </c>
      <c r="G79" s="27">
        <v>10</v>
      </c>
      <c r="H79" s="27">
        <v>10</v>
      </c>
    </row>
    <row r="80" spans="1:8" x14ac:dyDescent="0.3">
      <c r="B80" s="27" t="s">
        <v>132</v>
      </c>
      <c r="C80" s="27" t="s">
        <v>133</v>
      </c>
      <c r="D80" s="27">
        <v>3000</v>
      </c>
      <c r="E80" s="27">
        <v>1425</v>
      </c>
      <c r="F80" s="27">
        <v>3000</v>
      </c>
      <c r="G80" s="27">
        <v>9.9999999747524271E-7</v>
      </c>
      <c r="H80" s="27">
        <v>375</v>
      </c>
    </row>
    <row r="81" spans="2:8" x14ac:dyDescent="0.3">
      <c r="B81" s="27" t="s">
        <v>134</v>
      </c>
      <c r="C81" s="27" t="s">
        <v>192</v>
      </c>
      <c r="D81" s="27">
        <v>1000</v>
      </c>
      <c r="E81" s="27">
        <v>-6985.989999999998</v>
      </c>
      <c r="F81" s="27">
        <v>1000</v>
      </c>
      <c r="G81" s="27">
        <v>10</v>
      </c>
      <c r="H81" s="27">
        <v>10</v>
      </c>
    </row>
    <row r="82" spans="2:8" x14ac:dyDescent="0.3">
      <c r="B82" s="27" t="s">
        <v>135</v>
      </c>
      <c r="C82" s="27" t="s">
        <v>191</v>
      </c>
      <c r="D82" s="27">
        <v>1000</v>
      </c>
      <c r="E82" s="27">
        <v>-7000.989999999998</v>
      </c>
      <c r="F82" s="27">
        <v>1000</v>
      </c>
      <c r="G82" s="27">
        <v>10</v>
      </c>
      <c r="H82" s="27">
        <v>10</v>
      </c>
    </row>
    <row r="83" spans="2:8" x14ac:dyDescent="0.3">
      <c r="B83" s="27" t="s">
        <v>136</v>
      </c>
      <c r="C83" s="27" t="s">
        <v>190</v>
      </c>
      <c r="D83" s="27">
        <v>50000</v>
      </c>
      <c r="E83" s="27">
        <v>-7000.989999999998</v>
      </c>
      <c r="F83" s="27">
        <v>50000</v>
      </c>
      <c r="G83" s="27">
        <v>10</v>
      </c>
      <c r="H83" s="27">
        <v>0</v>
      </c>
    </row>
    <row r="84" spans="2:8" x14ac:dyDescent="0.3">
      <c r="B84" s="27" t="s">
        <v>137</v>
      </c>
      <c r="C84" s="27" t="s">
        <v>181</v>
      </c>
      <c r="D84" s="27">
        <v>0</v>
      </c>
      <c r="E84" s="27">
        <v>0</v>
      </c>
      <c r="F84" s="27">
        <v>10000</v>
      </c>
      <c r="G84" s="27">
        <v>1E+30</v>
      </c>
      <c r="H84" s="27">
        <v>10000</v>
      </c>
    </row>
    <row r="85" spans="2:8" x14ac:dyDescent="0.3">
      <c r="B85" s="27" t="s">
        <v>138</v>
      </c>
      <c r="C85" s="27" t="s">
        <v>189</v>
      </c>
      <c r="D85" s="27">
        <v>1000</v>
      </c>
      <c r="E85" s="27">
        <v>-6245.989999999998</v>
      </c>
      <c r="F85" s="27">
        <v>1000</v>
      </c>
      <c r="G85" s="27">
        <v>0</v>
      </c>
      <c r="H85" s="27">
        <v>10</v>
      </c>
    </row>
    <row r="86" spans="2:8" x14ac:dyDescent="0.3">
      <c r="B86" s="27" t="s">
        <v>139</v>
      </c>
      <c r="C86" s="27" t="s">
        <v>188</v>
      </c>
      <c r="D86" s="27">
        <v>1000</v>
      </c>
      <c r="E86" s="27">
        <v>-7015.989999999998</v>
      </c>
      <c r="F86" s="27">
        <v>1000</v>
      </c>
      <c r="G86" s="27">
        <v>0</v>
      </c>
      <c r="H86" s="27">
        <v>10</v>
      </c>
    </row>
    <row r="87" spans="2:8" x14ac:dyDescent="0.3">
      <c r="B87" s="27" t="s">
        <v>140</v>
      </c>
      <c r="C87" s="27" t="s">
        <v>187</v>
      </c>
      <c r="D87" s="27">
        <v>1000</v>
      </c>
      <c r="E87" s="27">
        <v>-6990.989999999998</v>
      </c>
      <c r="F87" s="27">
        <v>1000</v>
      </c>
      <c r="G87" s="27">
        <v>10</v>
      </c>
      <c r="H87" s="27">
        <v>10</v>
      </c>
    </row>
    <row r="88" spans="2:8" x14ac:dyDescent="0.3">
      <c r="B88" s="27" t="s">
        <v>141</v>
      </c>
      <c r="C88" s="27" t="s">
        <v>186</v>
      </c>
      <c r="D88" s="27">
        <v>1000</v>
      </c>
      <c r="E88" s="27">
        <v>-7005.989999999998</v>
      </c>
      <c r="F88" s="27">
        <v>1000</v>
      </c>
      <c r="G88" s="27">
        <v>0</v>
      </c>
      <c r="H88" s="27">
        <v>10</v>
      </c>
    </row>
    <row r="89" spans="2:8" x14ac:dyDescent="0.3">
      <c r="B89" s="27" t="s">
        <v>142</v>
      </c>
      <c r="C89" s="27" t="s">
        <v>185</v>
      </c>
      <c r="D89" s="27">
        <v>1000</v>
      </c>
      <c r="E89" s="27">
        <v>-7010.989999999998</v>
      </c>
      <c r="F89" s="27">
        <v>1000</v>
      </c>
      <c r="G89" s="27">
        <v>0</v>
      </c>
      <c r="H89" s="27">
        <v>10</v>
      </c>
    </row>
    <row r="90" spans="2:8" ht="15" thickBot="1" x14ac:dyDescent="0.35">
      <c r="B90" s="28" t="s">
        <v>143</v>
      </c>
      <c r="C90" s="28" t="s">
        <v>184</v>
      </c>
      <c r="D90" s="28">
        <v>1000</v>
      </c>
      <c r="E90" s="28">
        <v>-6995.989999999998</v>
      </c>
      <c r="F90" s="28">
        <v>1000</v>
      </c>
      <c r="G90" s="28">
        <v>10</v>
      </c>
      <c r="H90" s="28">
        <v>10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34"/>
  <sheetViews>
    <sheetView zoomScale="69" zoomScaleNormal="69" workbookViewId="0">
      <selection activeCell="B28" sqref="B28"/>
    </sheetView>
  </sheetViews>
  <sheetFormatPr defaultRowHeight="13.2" x14ac:dyDescent="0.25"/>
  <cols>
    <col min="1" max="1" width="23" style="2" bestFit="1" customWidth="1"/>
    <col min="2" max="2" width="15.6640625" style="2" customWidth="1"/>
    <col min="3" max="3" width="15.44140625" style="2" bestFit="1" customWidth="1"/>
    <col min="4" max="4" width="9.44140625" style="2" customWidth="1"/>
    <col min="5" max="5" width="12.44140625" style="2" bestFit="1" customWidth="1"/>
    <col min="6" max="6" width="12.44140625" style="2" customWidth="1"/>
    <col min="7" max="7" width="3.44140625" style="2" customWidth="1"/>
    <col min="8" max="8" width="12.77734375" style="2" customWidth="1"/>
    <col min="9" max="9" width="8.88671875" style="2"/>
    <col min="10" max="10" width="13.44140625" style="2" bestFit="1" customWidth="1"/>
    <col min="11" max="11" width="16.44140625" style="2" bestFit="1" customWidth="1"/>
    <col min="12" max="12" width="3.109375" style="2" customWidth="1"/>
    <col min="13" max="13" width="11.109375" style="2" customWidth="1"/>
    <col min="14" max="14" width="11" style="2" customWidth="1"/>
    <col min="15" max="15" width="11.109375" style="2" customWidth="1"/>
    <col min="16" max="16" width="16.88671875" style="2" bestFit="1" customWidth="1"/>
    <col min="17" max="17" width="3.5546875" style="2" customWidth="1"/>
    <col min="18" max="18" width="11.44140625" style="2" customWidth="1"/>
    <col min="19" max="19" width="11.88671875" style="2" customWidth="1"/>
    <col min="20" max="20" width="11.44140625" style="2" customWidth="1"/>
    <col min="21" max="21" width="16.88671875" style="2" bestFit="1" customWidth="1"/>
    <col min="22" max="22" width="3.5546875" style="2" customWidth="1"/>
    <col min="23" max="23" width="12" style="2" bestFit="1" customWidth="1"/>
    <col min="24" max="24" width="11.109375" style="2" bestFit="1" customWidth="1"/>
    <col min="25" max="16384" width="8.88671875" style="2"/>
  </cols>
  <sheetData>
    <row r="1" spans="1:23" ht="39.6" x14ac:dyDescent="0.25">
      <c r="C1" s="1" t="s">
        <v>182</v>
      </c>
      <c r="H1" s="1" t="s">
        <v>144</v>
      </c>
      <c r="M1" s="1" t="s">
        <v>145</v>
      </c>
      <c r="O1" s="1"/>
      <c r="R1" s="1" t="s">
        <v>146</v>
      </c>
      <c r="T1" s="1"/>
      <c r="W1" s="25" t="s">
        <v>181</v>
      </c>
    </row>
    <row r="2" spans="1:23" x14ac:dyDescent="0.25">
      <c r="C2" s="2" t="s">
        <v>147</v>
      </c>
      <c r="D2" s="2" t="s">
        <v>125</v>
      </c>
      <c r="E2" s="2" t="s">
        <v>32</v>
      </c>
      <c r="F2" s="2" t="s">
        <v>148</v>
      </c>
      <c r="H2" s="2" t="s">
        <v>147</v>
      </c>
      <c r="I2" s="2" t="s">
        <v>125</v>
      </c>
      <c r="J2" s="3" t="s">
        <v>52</v>
      </c>
      <c r="K2" s="3" t="s">
        <v>149</v>
      </c>
      <c r="M2" s="3" t="s">
        <v>147</v>
      </c>
      <c r="N2" s="3" t="s">
        <v>125</v>
      </c>
      <c r="O2" s="3" t="s">
        <v>72</v>
      </c>
      <c r="P2" s="3" t="s">
        <v>150</v>
      </c>
      <c r="Q2" s="3"/>
      <c r="R2" s="3" t="s">
        <v>147</v>
      </c>
      <c r="S2" s="3" t="s">
        <v>125</v>
      </c>
      <c r="T2" s="3" t="s">
        <v>92</v>
      </c>
      <c r="U2" s="3" t="s">
        <v>151</v>
      </c>
      <c r="V2" s="3"/>
    </row>
    <row r="3" spans="1:23" x14ac:dyDescent="0.25">
      <c r="B3" s="3" t="s">
        <v>152</v>
      </c>
      <c r="C3" s="4">
        <v>50000</v>
      </c>
      <c r="D3" s="4">
        <v>25</v>
      </c>
      <c r="E3" s="5">
        <v>50000</v>
      </c>
      <c r="F3" s="6">
        <f>E3*D3</f>
        <v>1250000</v>
      </c>
      <c r="H3" s="4">
        <v>50</v>
      </c>
      <c r="I3" s="4">
        <v>0</v>
      </c>
      <c r="J3" s="5">
        <v>0</v>
      </c>
      <c r="K3" s="6">
        <f>J3*I3</f>
        <v>0</v>
      </c>
      <c r="M3" s="4">
        <v>500</v>
      </c>
      <c r="N3" s="4">
        <v>0</v>
      </c>
      <c r="O3" s="5">
        <v>0</v>
      </c>
      <c r="P3" s="6">
        <f>O3*N3</f>
        <v>0</v>
      </c>
      <c r="Q3" s="6"/>
      <c r="R3" s="4">
        <v>50000</v>
      </c>
      <c r="S3" s="4">
        <v>0</v>
      </c>
      <c r="T3" s="5">
        <v>0</v>
      </c>
      <c r="U3" s="6">
        <f>T3*S3</f>
        <v>0</v>
      </c>
      <c r="V3" s="6"/>
      <c r="W3" s="7">
        <f>E3+J3+O3+T3</f>
        <v>50000</v>
      </c>
    </row>
    <row r="4" spans="1:23" x14ac:dyDescent="0.25">
      <c r="B4" s="3" t="s">
        <v>153</v>
      </c>
      <c r="C4" s="4">
        <v>1000</v>
      </c>
      <c r="D4" s="4">
        <v>30</v>
      </c>
      <c r="E4" s="5">
        <v>1000</v>
      </c>
      <c r="F4" s="6">
        <f t="shared" ref="F4:F12" si="0">E4*D4</f>
        <v>30000</v>
      </c>
      <c r="H4" s="4">
        <v>50</v>
      </c>
      <c r="I4" s="4">
        <v>0</v>
      </c>
      <c r="J4" s="5">
        <v>0</v>
      </c>
      <c r="K4" s="6">
        <f t="shared" ref="K4:K12" si="1">J4*I4</f>
        <v>0</v>
      </c>
      <c r="M4" s="4">
        <v>500</v>
      </c>
      <c r="N4" s="4">
        <v>0</v>
      </c>
      <c r="O4" s="5">
        <v>0</v>
      </c>
      <c r="P4" s="6">
        <f t="shared" ref="P4:P12" si="2">O4*N4</f>
        <v>0</v>
      </c>
      <c r="Q4" s="6"/>
      <c r="R4" s="4">
        <v>1000</v>
      </c>
      <c r="S4" s="4">
        <v>0</v>
      </c>
      <c r="T4" s="5">
        <v>0</v>
      </c>
      <c r="U4" s="6">
        <f t="shared" ref="U4:U12" si="3">T4*S4</f>
        <v>0</v>
      </c>
      <c r="V4" s="6"/>
      <c r="W4" s="7">
        <f t="shared" ref="W4:W12" si="4">E4+J4+O4+T4</f>
        <v>1000</v>
      </c>
    </row>
    <row r="5" spans="1:23" x14ac:dyDescent="0.25">
      <c r="B5" s="3" t="s">
        <v>154</v>
      </c>
      <c r="C5" s="4">
        <v>1000</v>
      </c>
      <c r="D5" s="4">
        <v>35</v>
      </c>
      <c r="E5" s="5">
        <v>1000</v>
      </c>
      <c r="F5" s="6">
        <f t="shared" si="0"/>
        <v>35000</v>
      </c>
      <c r="H5" s="4">
        <v>50</v>
      </c>
      <c r="I5" s="4">
        <v>0</v>
      </c>
      <c r="J5" s="5">
        <v>0</v>
      </c>
      <c r="K5" s="6">
        <f t="shared" si="1"/>
        <v>0</v>
      </c>
      <c r="M5" s="4">
        <v>500</v>
      </c>
      <c r="N5" s="4">
        <v>0</v>
      </c>
      <c r="O5" s="5">
        <v>0</v>
      </c>
      <c r="P5" s="6">
        <f t="shared" si="2"/>
        <v>0</v>
      </c>
      <c r="Q5" s="6"/>
      <c r="R5" s="4">
        <v>1000</v>
      </c>
      <c r="S5" s="4">
        <v>0</v>
      </c>
      <c r="T5" s="5">
        <v>0</v>
      </c>
      <c r="U5" s="6">
        <f t="shared" si="3"/>
        <v>0</v>
      </c>
      <c r="V5" s="6"/>
      <c r="W5" s="7">
        <f t="shared" si="4"/>
        <v>1000</v>
      </c>
    </row>
    <row r="6" spans="1:23" x14ac:dyDescent="0.25">
      <c r="B6" s="3" t="s">
        <v>155</v>
      </c>
      <c r="C6" s="4">
        <v>1000</v>
      </c>
      <c r="D6" s="4">
        <v>40</v>
      </c>
      <c r="E6" s="5">
        <v>1000</v>
      </c>
      <c r="F6" s="6">
        <f t="shared" si="0"/>
        <v>40000</v>
      </c>
      <c r="H6" s="4">
        <v>50</v>
      </c>
      <c r="I6" s="4">
        <v>0</v>
      </c>
      <c r="J6" s="5">
        <v>0</v>
      </c>
      <c r="K6" s="6">
        <f t="shared" si="1"/>
        <v>0</v>
      </c>
      <c r="M6" s="4">
        <v>500</v>
      </c>
      <c r="N6" s="4">
        <v>0</v>
      </c>
      <c r="O6" s="5">
        <v>0</v>
      </c>
      <c r="P6" s="6">
        <f t="shared" si="2"/>
        <v>0</v>
      </c>
      <c r="Q6" s="6"/>
      <c r="R6" s="4">
        <v>1000</v>
      </c>
      <c r="S6" s="4">
        <v>0</v>
      </c>
      <c r="T6" s="5">
        <v>0</v>
      </c>
      <c r="U6" s="6">
        <f t="shared" si="3"/>
        <v>0</v>
      </c>
      <c r="V6" s="6"/>
      <c r="W6" s="7">
        <f t="shared" si="4"/>
        <v>1000</v>
      </c>
    </row>
    <row r="7" spans="1:23" x14ac:dyDescent="0.25">
      <c r="A7" s="3"/>
      <c r="B7" s="3" t="s">
        <v>156</v>
      </c>
      <c r="C7" s="4">
        <v>1000</v>
      </c>
      <c r="D7" s="4">
        <v>45</v>
      </c>
      <c r="E7" s="5">
        <v>660</v>
      </c>
      <c r="F7" s="6">
        <f t="shared" si="0"/>
        <v>29700</v>
      </c>
      <c r="H7" s="4">
        <v>50</v>
      </c>
      <c r="I7" s="4">
        <v>0</v>
      </c>
      <c r="J7" s="5">
        <v>10</v>
      </c>
      <c r="K7" s="6">
        <f t="shared" si="1"/>
        <v>0</v>
      </c>
      <c r="M7" s="4">
        <v>500</v>
      </c>
      <c r="N7" s="4">
        <v>0</v>
      </c>
      <c r="O7" s="5">
        <v>330</v>
      </c>
      <c r="P7" s="6">
        <f t="shared" si="2"/>
        <v>0</v>
      </c>
      <c r="Q7" s="6"/>
      <c r="R7" s="4">
        <v>1000</v>
      </c>
      <c r="S7" s="4">
        <v>0</v>
      </c>
      <c r="T7" s="5">
        <v>0</v>
      </c>
      <c r="U7" s="6">
        <f t="shared" si="3"/>
        <v>0</v>
      </c>
      <c r="V7" s="6"/>
      <c r="W7" s="7">
        <f t="shared" si="4"/>
        <v>1000</v>
      </c>
    </row>
    <row r="8" spans="1:23" x14ac:dyDescent="0.25">
      <c r="A8" s="3"/>
      <c r="B8" s="3" t="s">
        <v>157</v>
      </c>
      <c r="C8" s="4">
        <v>1000</v>
      </c>
      <c r="D8" s="4">
        <v>50</v>
      </c>
      <c r="E8" s="5">
        <v>450</v>
      </c>
      <c r="F8" s="6">
        <f t="shared" si="0"/>
        <v>22500</v>
      </c>
      <c r="H8" s="4">
        <v>50</v>
      </c>
      <c r="I8" s="4">
        <v>0</v>
      </c>
      <c r="J8" s="5">
        <v>50</v>
      </c>
      <c r="K8" s="6">
        <f t="shared" si="1"/>
        <v>0</v>
      </c>
      <c r="M8" s="4">
        <v>500</v>
      </c>
      <c r="N8" s="4">
        <v>0</v>
      </c>
      <c r="O8" s="5">
        <v>500</v>
      </c>
      <c r="P8" s="6">
        <f t="shared" si="2"/>
        <v>0</v>
      </c>
      <c r="Q8" s="6"/>
      <c r="R8" s="4">
        <v>1000</v>
      </c>
      <c r="S8" s="4">
        <v>0</v>
      </c>
      <c r="T8" s="5">
        <v>0</v>
      </c>
      <c r="U8" s="6">
        <f t="shared" si="3"/>
        <v>0</v>
      </c>
      <c r="V8" s="6"/>
      <c r="W8" s="7">
        <f t="shared" si="4"/>
        <v>1000</v>
      </c>
    </row>
    <row r="9" spans="1:23" x14ac:dyDescent="0.25">
      <c r="A9" s="3"/>
      <c r="B9" s="3" t="s">
        <v>158</v>
      </c>
      <c r="C9" s="4">
        <v>1000</v>
      </c>
      <c r="D9" s="4">
        <v>55</v>
      </c>
      <c r="E9" s="5">
        <v>450</v>
      </c>
      <c r="F9" s="6">
        <f t="shared" si="0"/>
        <v>24750</v>
      </c>
      <c r="H9" s="4">
        <v>50</v>
      </c>
      <c r="I9" s="4">
        <v>0</v>
      </c>
      <c r="J9" s="5">
        <v>50</v>
      </c>
      <c r="K9" s="6">
        <f t="shared" si="1"/>
        <v>0</v>
      </c>
      <c r="M9" s="4">
        <v>500</v>
      </c>
      <c r="N9" s="4">
        <v>0</v>
      </c>
      <c r="O9" s="5">
        <v>500</v>
      </c>
      <c r="P9" s="6">
        <f t="shared" si="2"/>
        <v>0</v>
      </c>
      <c r="Q9" s="6"/>
      <c r="R9" s="4">
        <v>1000</v>
      </c>
      <c r="S9" s="4">
        <v>0</v>
      </c>
      <c r="T9" s="5">
        <v>0</v>
      </c>
      <c r="U9" s="6">
        <f t="shared" si="3"/>
        <v>0</v>
      </c>
      <c r="V9" s="6"/>
      <c r="W9" s="7">
        <f t="shared" si="4"/>
        <v>1000</v>
      </c>
    </row>
    <row r="10" spans="1:23" x14ac:dyDescent="0.25">
      <c r="A10" s="3"/>
      <c r="B10" s="3" t="s">
        <v>159</v>
      </c>
      <c r="C10" s="4">
        <v>1000</v>
      </c>
      <c r="D10" s="4">
        <v>60</v>
      </c>
      <c r="E10" s="5">
        <v>450</v>
      </c>
      <c r="F10" s="6">
        <f t="shared" si="0"/>
        <v>27000</v>
      </c>
      <c r="H10" s="4">
        <v>50</v>
      </c>
      <c r="I10" s="4">
        <v>0</v>
      </c>
      <c r="J10" s="5">
        <v>50</v>
      </c>
      <c r="K10" s="6">
        <f t="shared" si="1"/>
        <v>0</v>
      </c>
      <c r="M10" s="4">
        <v>500</v>
      </c>
      <c r="N10" s="4">
        <v>0</v>
      </c>
      <c r="O10" s="5">
        <v>500</v>
      </c>
      <c r="P10" s="6">
        <f t="shared" si="2"/>
        <v>0</v>
      </c>
      <c r="Q10" s="6"/>
      <c r="R10" s="4">
        <v>1000</v>
      </c>
      <c r="S10" s="4">
        <v>0</v>
      </c>
      <c r="T10" s="5">
        <v>0</v>
      </c>
      <c r="U10" s="6">
        <f t="shared" si="3"/>
        <v>0</v>
      </c>
      <c r="V10" s="6"/>
      <c r="W10" s="7">
        <f t="shared" si="4"/>
        <v>1000</v>
      </c>
    </row>
    <row r="11" spans="1:23" x14ac:dyDescent="0.25">
      <c r="A11" s="3"/>
      <c r="B11" s="3" t="s">
        <v>160</v>
      </c>
      <c r="C11" s="4">
        <v>1000</v>
      </c>
      <c r="D11" s="4">
        <v>800</v>
      </c>
      <c r="E11" s="5">
        <v>1000</v>
      </c>
      <c r="F11" s="6">
        <f t="shared" si="0"/>
        <v>800000</v>
      </c>
      <c r="H11" s="4">
        <v>0</v>
      </c>
      <c r="I11" s="4">
        <v>0</v>
      </c>
      <c r="J11" s="5">
        <v>0</v>
      </c>
      <c r="K11" s="6">
        <f t="shared" si="1"/>
        <v>0</v>
      </c>
      <c r="M11" s="4">
        <v>0</v>
      </c>
      <c r="N11" s="4">
        <v>0</v>
      </c>
      <c r="O11" s="5">
        <v>0</v>
      </c>
      <c r="P11" s="6">
        <f t="shared" si="2"/>
        <v>0</v>
      </c>
      <c r="Q11" s="6"/>
      <c r="R11" s="4">
        <v>1000</v>
      </c>
      <c r="S11" s="4">
        <v>0</v>
      </c>
      <c r="T11" s="5">
        <v>0</v>
      </c>
      <c r="U11" s="6">
        <f t="shared" si="3"/>
        <v>0</v>
      </c>
      <c r="V11" s="6"/>
      <c r="W11" s="7">
        <f t="shared" si="4"/>
        <v>1000</v>
      </c>
    </row>
    <row r="12" spans="1:23" x14ac:dyDescent="0.25">
      <c r="A12" s="3"/>
      <c r="C12" s="8">
        <v>10000</v>
      </c>
      <c r="D12" s="8">
        <v>9001</v>
      </c>
      <c r="E12" s="5">
        <v>0</v>
      </c>
      <c r="F12" s="6">
        <f t="shared" si="0"/>
        <v>0</v>
      </c>
      <c r="H12" s="4">
        <v>0</v>
      </c>
      <c r="I12" s="4">
        <v>0</v>
      </c>
      <c r="J12" s="5">
        <v>0</v>
      </c>
      <c r="K12" s="6">
        <f t="shared" si="1"/>
        <v>0</v>
      </c>
      <c r="M12" s="4">
        <v>0</v>
      </c>
      <c r="N12" s="4">
        <v>0</v>
      </c>
      <c r="O12" s="5">
        <v>0</v>
      </c>
      <c r="P12" s="6">
        <f t="shared" si="2"/>
        <v>0</v>
      </c>
      <c r="Q12" s="6"/>
      <c r="R12" s="4">
        <v>0</v>
      </c>
      <c r="S12" s="4">
        <v>0</v>
      </c>
      <c r="T12" s="5">
        <v>0</v>
      </c>
      <c r="U12" s="6">
        <f t="shared" si="3"/>
        <v>0</v>
      </c>
      <c r="V12" s="6"/>
      <c r="W12" s="7">
        <f t="shared" si="4"/>
        <v>0</v>
      </c>
    </row>
    <row r="13" spans="1:23" x14ac:dyDescent="0.25">
      <c r="C13" s="1">
        <f>SUM(C3:C12)</f>
        <v>68000</v>
      </c>
      <c r="E13" s="9">
        <f>SUM(E3:E12)</f>
        <v>56010</v>
      </c>
      <c r="F13" s="10">
        <f>SUM(F3:F12)</f>
        <v>2258950</v>
      </c>
      <c r="H13" s="1">
        <f>SUM(H3:H12)</f>
        <v>400</v>
      </c>
      <c r="J13" s="9">
        <f>SUM(J3:J12)</f>
        <v>160</v>
      </c>
      <c r="K13" s="10">
        <f>SUM(K3:K12)</f>
        <v>0</v>
      </c>
      <c r="M13" s="1">
        <f>SUM(M3:M12)</f>
        <v>4000</v>
      </c>
      <c r="N13" s="1"/>
      <c r="O13" s="9">
        <f>SUM(O3:O12)</f>
        <v>1830</v>
      </c>
      <c r="P13" s="10">
        <f>SUM(P3:P12)</f>
        <v>0</v>
      </c>
      <c r="Q13" s="10"/>
      <c r="R13" s="1">
        <f>SUM(R3:R12)</f>
        <v>58000</v>
      </c>
      <c r="S13" s="1"/>
      <c r="T13" s="9">
        <f>SUM(T3:T12)</f>
        <v>0</v>
      </c>
      <c r="U13" s="10">
        <f>SUM(U3:U12)</f>
        <v>0</v>
      </c>
      <c r="V13" s="10"/>
      <c r="W13" s="9">
        <f>SUM(W3:W12)</f>
        <v>58000</v>
      </c>
    </row>
    <row r="14" spans="1:23" x14ac:dyDescent="0.25">
      <c r="E14" s="11"/>
      <c r="F14" s="11"/>
      <c r="J14" s="11"/>
    </row>
    <row r="15" spans="1:23" x14ac:dyDescent="0.25">
      <c r="E15" s="11"/>
      <c r="F15" s="11"/>
      <c r="J15" s="11"/>
    </row>
    <row r="16" spans="1:23" x14ac:dyDescent="0.25">
      <c r="A16" s="3" t="s">
        <v>161</v>
      </c>
      <c r="B16" s="12">
        <v>56010</v>
      </c>
      <c r="E16" s="11"/>
      <c r="F16" s="11"/>
      <c r="H16" s="1" t="s">
        <v>162</v>
      </c>
      <c r="J16" s="11"/>
      <c r="M16" s="1" t="s">
        <v>163</v>
      </c>
      <c r="O16" s="11"/>
      <c r="R16" s="1" t="s">
        <v>164</v>
      </c>
      <c r="T16" s="11"/>
    </row>
    <row r="17" spans="1:21" x14ac:dyDescent="0.25">
      <c r="A17" s="3" t="s">
        <v>165</v>
      </c>
      <c r="B17" s="2">
        <v>270</v>
      </c>
      <c r="F17" s="11"/>
      <c r="H17" s="3" t="s">
        <v>147</v>
      </c>
      <c r="I17" s="2" t="s">
        <v>125</v>
      </c>
      <c r="J17" s="2" t="s">
        <v>98</v>
      </c>
      <c r="K17" s="2" t="s">
        <v>166</v>
      </c>
      <c r="M17" s="3" t="s">
        <v>147</v>
      </c>
      <c r="N17" s="2" t="s">
        <v>125</v>
      </c>
      <c r="O17" s="2" t="s">
        <v>98</v>
      </c>
      <c r="P17" s="2" t="s">
        <v>166</v>
      </c>
      <c r="R17" s="3" t="s">
        <v>147</v>
      </c>
      <c r="S17" s="2" t="s">
        <v>125</v>
      </c>
      <c r="T17" s="2" t="s">
        <v>98</v>
      </c>
      <c r="U17" s="2" t="s">
        <v>166</v>
      </c>
    </row>
    <row r="18" spans="1:21" x14ac:dyDescent="0.25">
      <c r="A18" s="3" t="s">
        <v>167</v>
      </c>
      <c r="B18" s="2">
        <v>2300</v>
      </c>
      <c r="E18" s="11"/>
      <c r="F18" s="11"/>
      <c r="H18" s="4">
        <v>170</v>
      </c>
      <c r="I18" s="8">
        <v>7000.99</v>
      </c>
      <c r="J18" s="11">
        <v>10</v>
      </c>
      <c r="K18" s="6">
        <f>J18*I18</f>
        <v>70009.899999999994</v>
      </c>
      <c r="M18" s="4">
        <v>1830</v>
      </c>
      <c r="N18" s="8">
        <v>7000.99</v>
      </c>
      <c r="O18" s="11">
        <v>0</v>
      </c>
      <c r="P18" s="6">
        <f>O18*N18</f>
        <v>0</v>
      </c>
      <c r="R18" s="34">
        <v>375.000001</v>
      </c>
      <c r="S18" s="8">
        <v>1425</v>
      </c>
      <c r="T18" s="11">
        <v>375</v>
      </c>
      <c r="U18" s="6">
        <f>T18*S18</f>
        <v>534375</v>
      </c>
    </row>
    <row r="19" spans="1:21" x14ac:dyDescent="0.25">
      <c r="A19" s="3" t="s">
        <v>168</v>
      </c>
      <c r="B19" s="2">
        <v>3000</v>
      </c>
      <c r="C19" s="2">
        <v>1375</v>
      </c>
      <c r="F19" s="11"/>
      <c r="H19" s="4">
        <v>10</v>
      </c>
      <c r="I19" s="8">
        <v>4500</v>
      </c>
      <c r="J19" s="11">
        <v>10</v>
      </c>
      <c r="K19" s="6">
        <f t="shared" ref="K19:K25" si="5">J19*I19</f>
        <v>45000</v>
      </c>
      <c r="M19" s="4">
        <v>100</v>
      </c>
      <c r="N19" s="8">
        <v>4500</v>
      </c>
      <c r="O19" s="11">
        <v>100</v>
      </c>
      <c r="P19" s="6">
        <f t="shared" ref="P19:P25" si="6">O19*N19</f>
        <v>450000</v>
      </c>
      <c r="R19" s="4">
        <v>375</v>
      </c>
      <c r="S19" s="8">
        <v>422</v>
      </c>
      <c r="T19" s="11">
        <v>375</v>
      </c>
      <c r="U19" s="6">
        <f t="shared" ref="U19:U25" si="7">T19*S19</f>
        <v>158250</v>
      </c>
    </row>
    <row r="20" spans="1:21" x14ac:dyDescent="0.25">
      <c r="F20" s="11"/>
      <c r="H20" s="4">
        <v>15</v>
      </c>
      <c r="I20" s="8">
        <v>3500</v>
      </c>
      <c r="J20" s="11">
        <v>15</v>
      </c>
      <c r="K20" s="6">
        <f t="shared" si="5"/>
        <v>52500</v>
      </c>
      <c r="M20" s="4">
        <v>100</v>
      </c>
      <c r="N20" s="8">
        <v>3500</v>
      </c>
      <c r="O20" s="11">
        <v>100</v>
      </c>
      <c r="P20" s="6">
        <f t="shared" si="6"/>
        <v>350000</v>
      </c>
      <c r="R20" s="4">
        <v>375</v>
      </c>
      <c r="S20" s="8">
        <v>139</v>
      </c>
      <c r="T20" s="11">
        <v>375</v>
      </c>
      <c r="U20" s="6">
        <f t="shared" si="7"/>
        <v>52125</v>
      </c>
    </row>
    <row r="21" spans="1:21" x14ac:dyDescent="0.25">
      <c r="A21" s="2" t="s">
        <v>169</v>
      </c>
      <c r="B21" s="13">
        <f>F13+K13+K26+P13+U13+P26+U26</f>
        <v>4395972.4000000004</v>
      </c>
      <c r="F21" s="11"/>
      <c r="H21" s="4">
        <v>15</v>
      </c>
      <c r="I21" s="8">
        <v>2500</v>
      </c>
      <c r="J21" s="11">
        <v>15</v>
      </c>
      <c r="K21" s="6">
        <f t="shared" si="5"/>
        <v>37500</v>
      </c>
      <c r="M21" s="4">
        <v>55</v>
      </c>
      <c r="N21" s="8">
        <v>2500</v>
      </c>
      <c r="O21" s="11">
        <v>55</v>
      </c>
      <c r="P21" s="6">
        <f t="shared" si="6"/>
        <v>137500</v>
      </c>
      <c r="R21" s="4">
        <v>375</v>
      </c>
      <c r="S21" s="8">
        <v>46</v>
      </c>
      <c r="T21" s="11">
        <v>375</v>
      </c>
      <c r="U21" s="6">
        <f t="shared" si="7"/>
        <v>17250</v>
      </c>
    </row>
    <row r="22" spans="1:21" x14ac:dyDescent="0.25">
      <c r="F22" s="11"/>
      <c r="H22" s="4">
        <v>15</v>
      </c>
      <c r="I22" s="8">
        <v>1500</v>
      </c>
      <c r="J22" s="11">
        <v>15</v>
      </c>
      <c r="K22" s="6">
        <f t="shared" si="5"/>
        <v>22500</v>
      </c>
      <c r="M22" s="4">
        <v>55</v>
      </c>
      <c r="N22" s="8">
        <v>1500</v>
      </c>
      <c r="O22" s="11">
        <v>55</v>
      </c>
      <c r="P22" s="6">
        <f t="shared" si="6"/>
        <v>82500</v>
      </c>
      <c r="R22" s="4">
        <v>375</v>
      </c>
      <c r="S22" s="8">
        <v>13</v>
      </c>
      <c r="T22" s="11">
        <v>375</v>
      </c>
      <c r="U22" s="6">
        <f t="shared" si="7"/>
        <v>4875</v>
      </c>
    </row>
    <row r="23" spans="1:21" x14ac:dyDescent="0.25">
      <c r="A23" s="14" t="s">
        <v>170</v>
      </c>
      <c r="F23" s="11"/>
      <c r="H23" s="4">
        <v>15</v>
      </c>
      <c r="I23" s="8">
        <v>1000</v>
      </c>
      <c r="J23" s="11">
        <v>15</v>
      </c>
      <c r="K23" s="6">
        <f t="shared" si="5"/>
        <v>15000</v>
      </c>
      <c r="M23" s="4">
        <v>55</v>
      </c>
      <c r="N23" s="8">
        <v>1000</v>
      </c>
      <c r="O23" s="11">
        <v>55</v>
      </c>
      <c r="P23" s="6">
        <f t="shared" si="6"/>
        <v>55000</v>
      </c>
      <c r="R23" s="4">
        <v>375</v>
      </c>
      <c r="S23" s="8">
        <v>3</v>
      </c>
      <c r="T23" s="11">
        <v>375</v>
      </c>
      <c r="U23" s="6">
        <f t="shared" si="7"/>
        <v>1125</v>
      </c>
    </row>
    <row r="24" spans="1:21" ht="14.4" x14ac:dyDescent="0.3">
      <c r="A24" s="2" t="s">
        <v>171</v>
      </c>
      <c r="B24" s="31">
        <v>7045.99</v>
      </c>
      <c r="F24" s="11"/>
      <c r="H24" s="4">
        <v>15</v>
      </c>
      <c r="I24" s="8">
        <v>500</v>
      </c>
      <c r="J24" s="11">
        <v>15</v>
      </c>
      <c r="K24" s="6">
        <f t="shared" si="5"/>
        <v>7500</v>
      </c>
      <c r="M24" s="4">
        <v>55</v>
      </c>
      <c r="N24" s="8">
        <v>500</v>
      </c>
      <c r="O24" s="11">
        <v>55</v>
      </c>
      <c r="P24" s="6">
        <f t="shared" si="6"/>
        <v>27500</v>
      </c>
      <c r="R24" s="4">
        <v>375</v>
      </c>
      <c r="S24" s="8">
        <v>0.6</v>
      </c>
      <c r="T24" s="11">
        <v>375</v>
      </c>
      <c r="U24" s="6">
        <f t="shared" si="7"/>
        <v>225</v>
      </c>
    </row>
    <row r="25" spans="1:21" ht="14.4" x14ac:dyDescent="0.3">
      <c r="A25" s="3" t="s">
        <v>172</v>
      </c>
      <c r="B25" s="31">
        <v>7000.99</v>
      </c>
      <c r="F25" s="11"/>
      <c r="H25" s="4">
        <v>15</v>
      </c>
      <c r="I25" s="8">
        <v>250</v>
      </c>
      <c r="J25" s="11">
        <v>15</v>
      </c>
      <c r="K25" s="6">
        <f t="shared" si="5"/>
        <v>3750</v>
      </c>
      <c r="M25" s="4">
        <v>50</v>
      </c>
      <c r="N25" s="8">
        <v>250</v>
      </c>
      <c r="O25" s="11">
        <v>50</v>
      </c>
      <c r="P25" s="6">
        <f t="shared" si="6"/>
        <v>12500</v>
      </c>
      <c r="R25" s="4">
        <v>375</v>
      </c>
      <c r="S25" s="8">
        <v>0.1</v>
      </c>
      <c r="T25" s="11">
        <v>375</v>
      </c>
      <c r="U25" s="6">
        <f t="shared" si="7"/>
        <v>37.5</v>
      </c>
    </row>
    <row r="26" spans="1:21" ht="14.4" x14ac:dyDescent="0.3">
      <c r="A26" s="3" t="s">
        <v>173</v>
      </c>
      <c r="B26" s="31">
        <v>7000.99</v>
      </c>
      <c r="E26" s="11"/>
      <c r="F26" s="11"/>
      <c r="H26" s="1">
        <f>SUM(H18:H25)</f>
        <v>270</v>
      </c>
      <c r="J26" s="9">
        <f>SUM(J18:J25)</f>
        <v>110</v>
      </c>
      <c r="K26" s="10">
        <f>SUM(K18:K25)</f>
        <v>253759.9</v>
      </c>
      <c r="M26" s="1">
        <f>SUM(M18:M25)</f>
        <v>2300</v>
      </c>
      <c r="O26" s="9">
        <f>SUM(O18:O25)</f>
        <v>470</v>
      </c>
      <c r="P26" s="10">
        <f>SUM(P18:P25)</f>
        <v>1115000</v>
      </c>
      <c r="R26" s="1">
        <f>SUM(R18:R25)</f>
        <v>3000.0000009999999</v>
      </c>
      <c r="T26" s="9">
        <f>SUM(T18:T25)</f>
        <v>3000</v>
      </c>
      <c r="U26" s="10">
        <f>SUM(U18:U25)</f>
        <v>768262.5</v>
      </c>
    </row>
    <row r="27" spans="1:21" ht="14.4" x14ac:dyDescent="0.3">
      <c r="A27" s="3" t="s">
        <v>174</v>
      </c>
      <c r="B27" s="31">
        <v>1425</v>
      </c>
      <c r="E27" s="11"/>
      <c r="F27" s="11"/>
      <c r="J27" s="11"/>
      <c r="O27" s="11"/>
      <c r="T27" s="11"/>
    </row>
    <row r="28" spans="1:21" x14ac:dyDescent="0.25">
      <c r="C28" s="15"/>
      <c r="D28" s="3"/>
      <c r="E28" s="11"/>
      <c r="F28" s="11"/>
      <c r="H28" s="3" t="s">
        <v>175</v>
      </c>
      <c r="J28" s="9">
        <f>J13+J26</f>
        <v>270</v>
      </c>
      <c r="M28" s="3" t="s">
        <v>176</v>
      </c>
      <c r="O28" s="9">
        <f>O13+O26</f>
        <v>2300</v>
      </c>
      <c r="R28" s="3" t="s">
        <v>177</v>
      </c>
      <c r="T28" s="9">
        <f>T13+T26</f>
        <v>3000</v>
      </c>
    </row>
    <row r="30" spans="1:21" x14ac:dyDescent="0.25">
      <c r="C30" s="16"/>
    </row>
    <row r="33" spans="3:4" x14ac:dyDescent="0.25">
      <c r="D33" s="3"/>
    </row>
    <row r="34" spans="3:4" x14ac:dyDescent="0.25">
      <c r="C34" s="3"/>
    </row>
  </sheetData>
  <pageMargins left="0.75" right="0.75" top="1" bottom="1" header="0.5" footer="0.5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showGridLines="0" topLeftCell="A58" workbookViewId="0"/>
  </sheetViews>
  <sheetFormatPr defaultRowHeight="14.4" x14ac:dyDescent="0.3"/>
  <cols>
    <col min="1" max="1" width="2.33203125" customWidth="1"/>
    <col min="2" max="2" width="6.77734375" bestFit="1" customWidth="1"/>
    <col min="3" max="3" width="23.33203125" bestFit="1" customWidth="1"/>
    <col min="4" max="4" width="6" bestFit="1" customWidth="1"/>
    <col min="5" max="5" width="8.6640625" bestFit="1" customWidth="1"/>
    <col min="6" max="6" width="10.109375" bestFit="1" customWidth="1"/>
    <col min="7" max="8" width="9.21875" bestFit="1" customWidth="1"/>
  </cols>
  <sheetData>
    <row r="1" spans="1:8" x14ac:dyDescent="0.3">
      <c r="A1" s="26" t="s">
        <v>0</v>
      </c>
    </row>
    <row r="2" spans="1:8" x14ac:dyDescent="0.3">
      <c r="A2" s="26" t="s">
        <v>210</v>
      </c>
    </row>
    <row r="3" spans="1:8" x14ac:dyDescent="0.3">
      <c r="A3" s="26" t="s">
        <v>211</v>
      </c>
    </row>
    <row r="6" spans="1:8" ht="15" thickBot="1" x14ac:dyDescent="0.35">
      <c r="A6" t="s">
        <v>1</v>
      </c>
    </row>
    <row r="7" spans="1:8" x14ac:dyDescent="0.3">
      <c r="B7" s="35"/>
      <c r="C7" s="35"/>
      <c r="D7" s="35" t="s">
        <v>2</v>
      </c>
      <c r="E7" s="35" t="s">
        <v>3</v>
      </c>
      <c r="F7" s="35" t="s">
        <v>4</v>
      </c>
      <c r="G7" s="35" t="s">
        <v>5</v>
      </c>
      <c r="H7" s="35" t="s">
        <v>5</v>
      </c>
    </row>
    <row r="8" spans="1:8" ht="15" thickBot="1" x14ac:dyDescent="0.35">
      <c r="B8" s="36" t="s">
        <v>6</v>
      </c>
      <c r="C8" s="36" t="s">
        <v>7</v>
      </c>
      <c r="D8" s="36" t="s">
        <v>8</v>
      </c>
      <c r="E8" s="36" t="s">
        <v>9</v>
      </c>
      <c r="F8" s="36" t="s">
        <v>10</v>
      </c>
      <c r="G8" s="36" t="s">
        <v>11</v>
      </c>
      <c r="H8" s="36" t="s">
        <v>12</v>
      </c>
    </row>
    <row r="9" spans="1:8" x14ac:dyDescent="0.3">
      <c r="B9" s="27" t="s">
        <v>13</v>
      </c>
      <c r="C9" s="27" t="s">
        <v>14</v>
      </c>
      <c r="D9" s="27">
        <v>50000</v>
      </c>
      <c r="E9" s="27">
        <v>-1975</v>
      </c>
      <c r="F9" s="27">
        <v>25</v>
      </c>
      <c r="G9" s="27">
        <v>1975</v>
      </c>
      <c r="H9" s="27">
        <v>1E+30</v>
      </c>
    </row>
    <row r="10" spans="1:8" x14ac:dyDescent="0.3">
      <c r="B10" s="27" t="s">
        <v>15</v>
      </c>
      <c r="C10" s="27" t="s">
        <v>16</v>
      </c>
      <c r="D10" s="27">
        <v>1000</v>
      </c>
      <c r="E10" s="27">
        <v>0</v>
      </c>
      <c r="F10" s="27">
        <v>30</v>
      </c>
      <c r="G10" s="27">
        <v>1970</v>
      </c>
      <c r="H10" s="27">
        <v>1E+30</v>
      </c>
    </row>
    <row r="11" spans="1:8" x14ac:dyDescent="0.3">
      <c r="B11" s="27" t="s">
        <v>17</v>
      </c>
      <c r="C11" s="27" t="s">
        <v>18</v>
      </c>
      <c r="D11" s="27">
        <v>1000</v>
      </c>
      <c r="E11" s="27">
        <v>0</v>
      </c>
      <c r="F11" s="27">
        <v>35</v>
      </c>
      <c r="G11" s="27">
        <v>1965</v>
      </c>
      <c r="H11" s="27">
        <v>1E+30</v>
      </c>
    </row>
    <row r="12" spans="1:8" x14ac:dyDescent="0.3">
      <c r="B12" s="27" t="s">
        <v>19</v>
      </c>
      <c r="C12" s="27" t="s">
        <v>20</v>
      </c>
      <c r="D12" s="27">
        <v>1000</v>
      </c>
      <c r="E12" s="27">
        <v>0</v>
      </c>
      <c r="F12" s="27">
        <v>40</v>
      </c>
      <c r="G12" s="27">
        <v>1960</v>
      </c>
      <c r="H12" s="27">
        <v>1E+30</v>
      </c>
    </row>
    <row r="13" spans="1:8" x14ac:dyDescent="0.3">
      <c r="B13" s="27" t="s">
        <v>21</v>
      </c>
      <c r="C13" s="27" t="s">
        <v>22</v>
      </c>
      <c r="D13" s="27">
        <v>450</v>
      </c>
      <c r="E13" s="27">
        <v>0</v>
      </c>
      <c r="F13" s="27">
        <v>2000</v>
      </c>
      <c r="G13" s="27">
        <v>5575.989999999998</v>
      </c>
      <c r="H13" s="27">
        <v>0</v>
      </c>
    </row>
    <row r="14" spans="1:8" x14ac:dyDescent="0.3">
      <c r="B14" s="27" t="s">
        <v>23</v>
      </c>
      <c r="C14" s="27" t="s">
        <v>24</v>
      </c>
      <c r="D14" s="27">
        <v>450</v>
      </c>
      <c r="E14" s="27">
        <v>0</v>
      </c>
      <c r="F14" s="27">
        <v>2000</v>
      </c>
      <c r="G14" s="27">
        <v>5575.989999999998</v>
      </c>
      <c r="H14" s="27">
        <v>0</v>
      </c>
    </row>
    <row r="15" spans="1:8" x14ac:dyDescent="0.3">
      <c r="B15" s="27" t="s">
        <v>25</v>
      </c>
      <c r="C15" s="27" t="s">
        <v>26</v>
      </c>
      <c r="D15" s="27">
        <v>450</v>
      </c>
      <c r="E15" s="27">
        <v>0</v>
      </c>
      <c r="F15" s="27">
        <v>2000</v>
      </c>
      <c r="G15" s="27">
        <v>5575.989999999998</v>
      </c>
      <c r="H15" s="27">
        <v>0</v>
      </c>
    </row>
    <row r="16" spans="1:8" x14ac:dyDescent="0.3">
      <c r="B16" s="27" t="s">
        <v>27</v>
      </c>
      <c r="C16" s="27" t="s">
        <v>28</v>
      </c>
      <c r="D16" s="27">
        <v>660</v>
      </c>
      <c r="E16" s="27">
        <v>0</v>
      </c>
      <c r="F16" s="27">
        <v>2000</v>
      </c>
      <c r="G16" s="27">
        <v>0</v>
      </c>
      <c r="H16" s="27">
        <v>1200</v>
      </c>
    </row>
    <row r="17" spans="2:8" x14ac:dyDescent="0.3">
      <c r="B17" s="27" t="s">
        <v>29</v>
      </c>
      <c r="C17" s="27" t="s">
        <v>30</v>
      </c>
      <c r="D17" s="27">
        <v>1000</v>
      </c>
      <c r="E17" s="27">
        <v>0</v>
      </c>
      <c r="F17" s="27">
        <v>800</v>
      </c>
      <c r="G17" s="27">
        <v>1200</v>
      </c>
      <c r="H17" s="27">
        <v>1E+30</v>
      </c>
    </row>
    <row r="18" spans="2:8" x14ac:dyDescent="0.3">
      <c r="B18" s="27" t="s">
        <v>31</v>
      </c>
      <c r="C18" s="27" t="s">
        <v>32</v>
      </c>
      <c r="D18" s="27">
        <v>0</v>
      </c>
      <c r="E18" s="27">
        <v>1.0000000002037268E-2</v>
      </c>
      <c r="F18" s="27">
        <v>9001</v>
      </c>
      <c r="G18" s="27">
        <v>1E+30</v>
      </c>
      <c r="H18" s="27">
        <v>1.0000000002037268E-2</v>
      </c>
    </row>
    <row r="19" spans="2:8" x14ac:dyDescent="0.3">
      <c r="B19" s="27" t="s">
        <v>33</v>
      </c>
      <c r="C19" s="27" t="s">
        <v>34</v>
      </c>
      <c r="D19" s="27">
        <v>0</v>
      </c>
      <c r="E19" s="27">
        <v>0</v>
      </c>
      <c r="F19" s="27">
        <v>0</v>
      </c>
      <c r="G19" s="27">
        <v>1E+30</v>
      </c>
      <c r="H19" s="27">
        <v>0</v>
      </c>
    </row>
    <row r="20" spans="2:8" x14ac:dyDescent="0.3">
      <c r="B20" s="27" t="s">
        <v>35</v>
      </c>
      <c r="C20" s="27" t="s">
        <v>36</v>
      </c>
      <c r="D20" s="27">
        <v>0</v>
      </c>
      <c r="E20" s="27">
        <v>1970</v>
      </c>
      <c r="F20" s="27">
        <v>0</v>
      </c>
      <c r="G20" s="27">
        <v>1E+30</v>
      </c>
      <c r="H20" s="27">
        <v>1970</v>
      </c>
    </row>
    <row r="21" spans="2:8" x14ac:dyDescent="0.3">
      <c r="B21" s="27" t="s">
        <v>37</v>
      </c>
      <c r="C21" s="27" t="s">
        <v>38</v>
      </c>
      <c r="D21" s="27">
        <v>0</v>
      </c>
      <c r="E21" s="27">
        <v>1965</v>
      </c>
      <c r="F21" s="27">
        <v>0</v>
      </c>
      <c r="G21" s="27">
        <v>1E+30</v>
      </c>
      <c r="H21" s="27">
        <v>1965</v>
      </c>
    </row>
    <row r="22" spans="2:8" x14ac:dyDescent="0.3">
      <c r="B22" s="27" t="s">
        <v>39</v>
      </c>
      <c r="C22" s="27" t="s">
        <v>40</v>
      </c>
      <c r="D22" s="27">
        <v>0</v>
      </c>
      <c r="E22" s="27">
        <v>1960</v>
      </c>
      <c r="F22" s="27">
        <v>0</v>
      </c>
      <c r="G22" s="27">
        <v>1E+30</v>
      </c>
      <c r="H22" s="27">
        <v>1960</v>
      </c>
    </row>
    <row r="23" spans="2:8" x14ac:dyDescent="0.3">
      <c r="B23" s="27" t="s">
        <v>41</v>
      </c>
      <c r="C23" s="27" t="s">
        <v>42</v>
      </c>
      <c r="D23" s="27">
        <v>50</v>
      </c>
      <c r="E23" s="27">
        <v>0</v>
      </c>
      <c r="F23" s="27">
        <v>0</v>
      </c>
      <c r="G23" s="27">
        <v>0</v>
      </c>
      <c r="H23" s="27">
        <v>1E+30</v>
      </c>
    </row>
    <row r="24" spans="2:8" x14ac:dyDescent="0.3">
      <c r="B24" s="27" t="s">
        <v>43</v>
      </c>
      <c r="C24" s="27" t="s">
        <v>44</v>
      </c>
      <c r="D24" s="27">
        <v>50</v>
      </c>
      <c r="E24" s="27">
        <v>0</v>
      </c>
      <c r="F24" s="27">
        <v>0</v>
      </c>
      <c r="G24" s="27">
        <v>0</v>
      </c>
      <c r="H24" s="27">
        <v>1E+30</v>
      </c>
    </row>
    <row r="25" spans="2:8" x14ac:dyDescent="0.3">
      <c r="B25" s="27" t="s">
        <v>45</v>
      </c>
      <c r="C25" s="27" t="s">
        <v>46</v>
      </c>
      <c r="D25" s="27">
        <v>50</v>
      </c>
      <c r="E25" s="27">
        <v>0</v>
      </c>
      <c r="F25" s="27">
        <v>0</v>
      </c>
      <c r="G25" s="27">
        <v>0</v>
      </c>
      <c r="H25" s="27">
        <v>1E+30</v>
      </c>
    </row>
    <row r="26" spans="2:8" x14ac:dyDescent="0.3">
      <c r="B26" s="27" t="s">
        <v>47</v>
      </c>
      <c r="C26" s="27" t="s">
        <v>48</v>
      </c>
      <c r="D26" s="27">
        <v>10</v>
      </c>
      <c r="E26" s="27">
        <v>0</v>
      </c>
      <c r="F26" s="27">
        <v>0</v>
      </c>
      <c r="G26" s="27">
        <v>0</v>
      </c>
      <c r="H26" s="27">
        <v>0</v>
      </c>
    </row>
    <row r="27" spans="2:8" x14ac:dyDescent="0.3">
      <c r="B27" s="27" t="s">
        <v>49</v>
      </c>
      <c r="C27" s="27" t="s">
        <v>50</v>
      </c>
      <c r="D27" s="27">
        <v>0</v>
      </c>
      <c r="E27" s="27">
        <v>1200</v>
      </c>
      <c r="F27" s="27">
        <v>0</v>
      </c>
      <c r="G27" s="27">
        <v>1E+30</v>
      </c>
      <c r="H27" s="27">
        <v>1200</v>
      </c>
    </row>
    <row r="28" spans="2:8" x14ac:dyDescent="0.3">
      <c r="B28" s="27" t="s">
        <v>51</v>
      </c>
      <c r="C28" s="27" t="s">
        <v>52</v>
      </c>
      <c r="D28" s="27">
        <v>0</v>
      </c>
      <c r="E28" s="27">
        <v>-7000.989999999998</v>
      </c>
      <c r="F28" s="27">
        <v>0</v>
      </c>
      <c r="G28" s="27">
        <v>1E+30</v>
      </c>
      <c r="H28" s="27">
        <v>7000.989999999998</v>
      </c>
    </row>
    <row r="29" spans="2:8" x14ac:dyDescent="0.3">
      <c r="B29" s="27" t="s">
        <v>53</v>
      </c>
      <c r="C29" s="27" t="s">
        <v>54</v>
      </c>
      <c r="D29" s="27">
        <v>0</v>
      </c>
      <c r="E29" s="27">
        <v>0</v>
      </c>
      <c r="F29" s="27">
        <v>0</v>
      </c>
      <c r="G29" s="27">
        <v>0</v>
      </c>
      <c r="H29" s="27">
        <v>1975</v>
      </c>
    </row>
    <row r="30" spans="2:8" x14ac:dyDescent="0.3">
      <c r="B30" s="27" t="s">
        <v>55</v>
      </c>
      <c r="C30" s="27" t="s">
        <v>56</v>
      </c>
      <c r="D30" s="27">
        <v>0</v>
      </c>
      <c r="E30" s="27">
        <v>1970</v>
      </c>
      <c r="F30" s="27">
        <v>0</v>
      </c>
      <c r="G30" s="27">
        <v>1E+30</v>
      </c>
      <c r="H30" s="27">
        <v>1970</v>
      </c>
    </row>
    <row r="31" spans="2:8" x14ac:dyDescent="0.3">
      <c r="B31" s="27" t="s">
        <v>57</v>
      </c>
      <c r="C31" s="27" t="s">
        <v>58</v>
      </c>
      <c r="D31" s="27">
        <v>0</v>
      </c>
      <c r="E31" s="27">
        <v>1965</v>
      </c>
      <c r="F31" s="27">
        <v>0</v>
      </c>
      <c r="G31" s="27">
        <v>1E+30</v>
      </c>
      <c r="H31" s="27">
        <v>1965</v>
      </c>
    </row>
    <row r="32" spans="2:8" x14ac:dyDescent="0.3">
      <c r="B32" s="27" t="s">
        <v>59</v>
      </c>
      <c r="C32" s="27" t="s">
        <v>60</v>
      </c>
      <c r="D32" s="27">
        <v>0</v>
      </c>
      <c r="E32" s="27">
        <v>1960</v>
      </c>
      <c r="F32" s="27">
        <v>0</v>
      </c>
      <c r="G32" s="27">
        <v>1E+30</v>
      </c>
      <c r="H32" s="27">
        <v>1960</v>
      </c>
    </row>
    <row r="33" spans="2:8" x14ac:dyDescent="0.3">
      <c r="B33" s="27" t="s">
        <v>61</v>
      </c>
      <c r="C33" s="27" t="s">
        <v>62</v>
      </c>
      <c r="D33" s="27">
        <v>500</v>
      </c>
      <c r="E33" s="27">
        <v>0</v>
      </c>
      <c r="F33" s="27">
        <v>0</v>
      </c>
      <c r="G33" s="27">
        <v>0</v>
      </c>
      <c r="H33" s="27">
        <v>1E+30</v>
      </c>
    </row>
    <row r="34" spans="2:8" x14ac:dyDescent="0.3">
      <c r="B34" s="27" t="s">
        <v>63</v>
      </c>
      <c r="C34" s="27" t="s">
        <v>64</v>
      </c>
      <c r="D34" s="27">
        <v>500</v>
      </c>
      <c r="E34" s="27">
        <v>0</v>
      </c>
      <c r="F34" s="27">
        <v>0</v>
      </c>
      <c r="G34" s="27">
        <v>0</v>
      </c>
      <c r="H34" s="27">
        <v>1E+30</v>
      </c>
    </row>
    <row r="35" spans="2:8" x14ac:dyDescent="0.3">
      <c r="B35" s="27" t="s">
        <v>65</v>
      </c>
      <c r="C35" s="27" t="s">
        <v>66</v>
      </c>
      <c r="D35" s="27">
        <v>500</v>
      </c>
      <c r="E35" s="27">
        <v>0</v>
      </c>
      <c r="F35" s="27">
        <v>0</v>
      </c>
      <c r="G35" s="27">
        <v>0</v>
      </c>
      <c r="H35" s="27">
        <v>1E+30</v>
      </c>
    </row>
    <row r="36" spans="2:8" x14ac:dyDescent="0.3">
      <c r="B36" s="27" t="s">
        <v>67</v>
      </c>
      <c r="C36" s="27" t="s">
        <v>68</v>
      </c>
      <c r="D36" s="27">
        <v>330</v>
      </c>
      <c r="E36" s="27">
        <v>0</v>
      </c>
      <c r="F36" s="27">
        <v>0</v>
      </c>
      <c r="G36" s="27">
        <v>0</v>
      </c>
      <c r="H36" s="27">
        <v>0</v>
      </c>
    </row>
    <row r="37" spans="2:8" x14ac:dyDescent="0.3">
      <c r="B37" s="27" t="s">
        <v>69</v>
      </c>
      <c r="C37" s="27" t="s">
        <v>70</v>
      </c>
      <c r="D37" s="27">
        <v>0</v>
      </c>
      <c r="E37" s="27">
        <v>1200</v>
      </c>
      <c r="F37" s="27">
        <v>0</v>
      </c>
      <c r="G37" s="27">
        <v>1E+30</v>
      </c>
      <c r="H37" s="27">
        <v>1200</v>
      </c>
    </row>
    <row r="38" spans="2:8" x14ac:dyDescent="0.3">
      <c r="B38" s="27" t="s">
        <v>71</v>
      </c>
      <c r="C38" s="27" t="s">
        <v>72</v>
      </c>
      <c r="D38" s="27">
        <v>0</v>
      </c>
      <c r="E38" s="27">
        <v>-7000.989999999998</v>
      </c>
      <c r="F38" s="27">
        <v>0</v>
      </c>
      <c r="G38" s="27">
        <v>1E+30</v>
      </c>
      <c r="H38" s="27">
        <v>7000.989999999998</v>
      </c>
    </row>
    <row r="39" spans="2:8" x14ac:dyDescent="0.3">
      <c r="B39" s="27" t="s">
        <v>73</v>
      </c>
      <c r="C39" s="27" t="s">
        <v>74</v>
      </c>
      <c r="D39" s="27">
        <v>0</v>
      </c>
      <c r="E39" s="27">
        <v>5575.989999999998</v>
      </c>
      <c r="F39" s="27">
        <v>0</v>
      </c>
      <c r="G39" s="27">
        <v>1E+30</v>
      </c>
      <c r="H39" s="27">
        <v>5575.989999999998</v>
      </c>
    </row>
    <row r="40" spans="2:8" x14ac:dyDescent="0.3">
      <c r="B40" s="27" t="s">
        <v>75</v>
      </c>
      <c r="C40" s="27" t="s">
        <v>76</v>
      </c>
      <c r="D40" s="27">
        <v>0</v>
      </c>
      <c r="E40" s="27">
        <v>7545.989999999998</v>
      </c>
      <c r="F40" s="27">
        <v>0</v>
      </c>
      <c r="G40" s="27">
        <v>1E+30</v>
      </c>
      <c r="H40" s="27">
        <v>7545.989999999998</v>
      </c>
    </row>
    <row r="41" spans="2:8" x14ac:dyDescent="0.3">
      <c r="B41" s="27" t="s">
        <v>77</v>
      </c>
      <c r="C41" s="27" t="s">
        <v>78</v>
      </c>
      <c r="D41" s="27">
        <v>0</v>
      </c>
      <c r="E41" s="27">
        <v>7540.989999999998</v>
      </c>
      <c r="F41" s="27">
        <v>0</v>
      </c>
      <c r="G41" s="27">
        <v>1E+30</v>
      </c>
      <c r="H41" s="27">
        <v>7540.989999999998</v>
      </c>
    </row>
    <row r="42" spans="2:8" x14ac:dyDescent="0.3">
      <c r="B42" s="27" t="s">
        <v>79</v>
      </c>
      <c r="C42" s="27" t="s">
        <v>80</v>
      </c>
      <c r="D42" s="27">
        <v>0</v>
      </c>
      <c r="E42" s="27">
        <v>7535.989999999998</v>
      </c>
      <c r="F42" s="27">
        <v>0</v>
      </c>
      <c r="G42" s="27">
        <v>1E+30</v>
      </c>
      <c r="H42" s="27">
        <v>7535.989999999998</v>
      </c>
    </row>
    <row r="43" spans="2:8" x14ac:dyDescent="0.3">
      <c r="B43" s="27" t="s">
        <v>81</v>
      </c>
      <c r="C43" s="27" t="s">
        <v>82</v>
      </c>
      <c r="D43" s="27">
        <v>0</v>
      </c>
      <c r="E43" s="27">
        <v>5575.989999999998</v>
      </c>
      <c r="F43" s="27">
        <v>0</v>
      </c>
      <c r="G43" s="27">
        <v>1E+30</v>
      </c>
      <c r="H43" s="27">
        <v>5575.989999999998</v>
      </c>
    </row>
    <row r="44" spans="2:8" x14ac:dyDescent="0.3">
      <c r="B44" s="27" t="s">
        <v>83</v>
      </c>
      <c r="C44" s="27" t="s">
        <v>84</v>
      </c>
      <c r="D44" s="27">
        <v>0</v>
      </c>
      <c r="E44" s="27">
        <v>5575.989999999998</v>
      </c>
      <c r="F44" s="27">
        <v>0</v>
      </c>
      <c r="G44" s="27">
        <v>1E+30</v>
      </c>
      <c r="H44" s="27">
        <v>5575.989999999998</v>
      </c>
    </row>
    <row r="45" spans="2:8" x14ac:dyDescent="0.3">
      <c r="B45" s="27" t="s">
        <v>85</v>
      </c>
      <c r="C45" s="27" t="s">
        <v>86</v>
      </c>
      <c r="D45" s="27">
        <v>0</v>
      </c>
      <c r="E45" s="27">
        <v>5575.989999999998</v>
      </c>
      <c r="F45" s="27">
        <v>0</v>
      </c>
      <c r="G45" s="27">
        <v>1E+30</v>
      </c>
      <c r="H45" s="27">
        <v>5575.989999999998</v>
      </c>
    </row>
    <row r="46" spans="2:8" x14ac:dyDescent="0.3">
      <c r="B46" s="27" t="s">
        <v>87</v>
      </c>
      <c r="C46" s="27" t="s">
        <v>88</v>
      </c>
      <c r="D46" s="27">
        <v>0</v>
      </c>
      <c r="E46" s="27">
        <v>5575.989999999998</v>
      </c>
      <c r="F46" s="27">
        <v>0</v>
      </c>
      <c r="G46" s="27">
        <v>1E+30</v>
      </c>
      <c r="H46" s="27">
        <v>5575.989999999998</v>
      </c>
    </row>
    <row r="47" spans="2:8" x14ac:dyDescent="0.3">
      <c r="B47" s="27" t="s">
        <v>89</v>
      </c>
      <c r="C47" s="27" t="s">
        <v>90</v>
      </c>
      <c r="D47" s="27">
        <v>0</v>
      </c>
      <c r="E47" s="27">
        <v>6775.989999999998</v>
      </c>
      <c r="F47" s="27">
        <v>0</v>
      </c>
      <c r="G47" s="27">
        <v>1E+30</v>
      </c>
      <c r="H47" s="27">
        <v>6775.989999999998</v>
      </c>
    </row>
    <row r="48" spans="2:8" x14ac:dyDescent="0.3">
      <c r="B48" s="27" t="s">
        <v>91</v>
      </c>
      <c r="C48" s="27" t="s">
        <v>92</v>
      </c>
      <c r="D48" s="27">
        <v>0</v>
      </c>
      <c r="E48" s="27">
        <v>-1425</v>
      </c>
      <c r="F48" s="27">
        <v>0</v>
      </c>
      <c r="G48" s="27">
        <v>1E+30</v>
      </c>
      <c r="H48" s="27">
        <v>1425</v>
      </c>
    </row>
    <row r="49" spans="2:8" x14ac:dyDescent="0.3">
      <c r="B49" s="27" t="s">
        <v>93</v>
      </c>
      <c r="C49" s="27" t="s">
        <v>94</v>
      </c>
      <c r="D49" s="27">
        <v>10</v>
      </c>
      <c r="E49" s="27">
        <v>0</v>
      </c>
      <c r="F49" s="27">
        <v>7000.989999999998</v>
      </c>
      <c r="G49" s="27">
        <v>0</v>
      </c>
      <c r="H49" s="27">
        <v>2500.989999999998</v>
      </c>
    </row>
    <row r="50" spans="2:8" x14ac:dyDescent="0.3">
      <c r="B50" s="27" t="s">
        <v>95</v>
      </c>
      <c r="C50" s="27" t="s">
        <v>96</v>
      </c>
      <c r="D50" s="27">
        <v>10</v>
      </c>
      <c r="E50" s="27">
        <v>-2500.989999999998</v>
      </c>
      <c r="F50" s="27">
        <v>4500</v>
      </c>
      <c r="G50" s="27">
        <v>2500.989999999998</v>
      </c>
      <c r="H50" s="27">
        <v>1E+30</v>
      </c>
    </row>
    <row r="51" spans="2:8" x14ac:dyDescent="0.3">
      <c r="B51" s="27" t="s">
        <v>97</v>
      </c>
      <c r="C51" s="27" t="s">
        <v>98</v>
      </c>
      <c r="D51" s="27">
        <v>15</v>
      </c>
      <c r="E51" s="27">
        <v>-3500.989999999998</v>
      </c>
      <c r="F51" s="27">
        <v>3500</v>
      </c>
      <c r="G51" s="27">
        <v>3500.989999999998</v>
      </c>
      <c r="H51" s="27">
        <v>1E+30</v>
      </c>
    </row>
    <row r="52" spans="2:8" x14ac:dyDescent="0.3">
      <c r="B52" s="27" t="s">
        <v>99</v>
      </c>
      <c r="C52" s="27" t="s">
        <v>100</v>
      </c>
      <c r="D52" s="27">
        <v>15</v>
      </c>
      <c r="E52" s="27">
        <v>-4500.989999999998</v>
      </c>
      <c r="F52" s="27">
        <v>2500</v>
      </c>
      <c r="G52" s="27">
        <v>4500.989999999998</v>
      </c>
      <c r="H52" s="27">
        <v>1E+30</v>
      </c>
    </row>
    <row r="53" spans="2:8" x14ac:dyDescent="0.3">
      <c r="B53" s="27" t="s">
        <v>101</v>
      </c>
      <c r="C53" s="27" t="s">
        <v>98</v>
      </c>
      <c r="D53" s="27">
        <v>15</v>
      </c>
      <c r="E53" s="27">
        <v>-5500.989999999998</v>
      </c>
      <c r="F53" s="27">
        <v>1500</v>
      </c>
      <c r="G53" s="27">
        <v>5500.989999999998</v>
      </c>
      <c r="H53" s="27">
        <v>1E+30</v>
      </c>
    </row>
    <row r="54" spans="2:8" x14ac:dyDescent="0.3">
      <c r="B54" s="27" t="s">
        <v>102</v>
      </c>
      <c r="C54" s="27" t="s">
        <v>103</v>
      </c>
      <c r="D54" s="27">
        <v>15</v>
      </c>
      <c r="E54" s="27">
        <v>-6000.989999999998</v>
      </c>
      <c r="F54" s="27">
        <v>1000</v>
      </c>
      <c r="G54" s="27">
        <v>6000.989999999998</v>
      </c>
      <c r="H54" s="27">
        <v>1E+30</v>
      </c>
    </row>
    <row r="55" spans="2:8" x14ac:dyDescent="0.3">
      <c r="B55" s="27" t="s">
        <v>104</v>
      </c>
      <c r="C55" s="27" t="s">
        <v>32</v>
      </c>
      <c r="D55" s="27">
        <v>15</v>
      </c>
      <c r="E55" s="27">
        <v>-6500.989999999998</v>
      </c>
      <c r="F55" s="27">
        <v>500</v>
      </c>
      <c r="G55" s="27">
        <v>6500.989999999998</v>
      </c>
      <c r="H55" s="27">
        <v>1E+30</v>
      </c>
    </row>
    <row r="56" spans="2:8" x14ac:dyDescent="0.3">
      <c r="B56" s="27" t="s">
        <v>105</v>
      </c>
      <c r="C56" s="27" t="s">
        <v>52</v>
      </c>
      <c r="D56" s="27">
        <v>15</v>
      </c>
      <c r="E56" s="27">
        <v>-6750.989999999998</v>
      </c>
      <c r="F56" s="27">
        <v>250</v>
      </c>
      <c r="G56" s="27">
        <v>6750.989999999998</v>
      </c>
      <c r="H56" s="27">
        <v>1E+30</v>
      </c>
    </row>
    <row r="57" spans="2:8" x14ac:dyDescent="0.3">
      <c r="B57" s="27" t="s">
        <v>106</v>
      </c>
      <c r="C57" s="27" t="s">
        <v>94</v>
      </c>
      <c r="D57" s="27">
        <v>0</v>
      </c>
      <c r="E57" s="27">
        <v>0</v>
      </c>
      <c r="F57" s="27">
        <v>7000.989999999998</v>
      </c>
      <c r="G57" s="27">
        <v>1E+30</v>
      </c>
      <c r="H57" s="27">
        <v>0</v>
      </c>
    </row>
    <row r="58" spans="2:8" x14ac:dyDescent="0.3">
      <c r="B58" s="27" t="s">
        <v>107</v>
      </c>
      <c r="C58" s="27" t="s">
        <v>96</v>
      </c>
      <c r="D58" s="27">
        <v>100</v>
      </c>
      <c r="E58" s="27">
        <v>-2500.989999999998</v>
      </c>
      <c r="F58" s="27">
        <v>4500</v>
      </c>
      <c r="G58" s="27">
        <v>2500.989999999998</v>
      </c>
      <c r="H58" s="27">
        <v>1E+30</v>
      </c>
    </row>
    <row r="59" spans="2:8" x14ac:dyDescent="0.3">
      <c r="B59" s="27" t="s">
        <v>108</v>
      </c>
      <c r="C59" s="27" t="s">
        <v>98</v>
      </c>
      <c r="D59" s="27">
        <v>100</v>
      </c>
      <c r="E59" s="27">
        <v>-3500.989999999998</v>
      </c>
      <c r="F59" s="27">
        <v>3500</v>
      </c>
      <c r="G59" s="27">
        <v>3500.989999999998</v>
      </c>
      <c r="H59" s="27">
        <v>1E+30</v>
      </c>
    </row>
    <row r="60" spans="2:8" x14ac:dyDescent="0.3">
      <c r="B60" s="27" t="s">
        <v>109</v>
      </c>
      <c r="C60" s="27" t="s">
        <v>100</v>
      </c>
      <c r="D60" s="27">
        <v>55</v>
      </c>
      <c r="E60" s="27">
        <v>-4500.989999999998</v>
      </c>
      <c r="F60" s="27">
        <v>2500</v>
      </c>
      <c r="G60" s="27">
        <v>4500.989999999998</v>
      </c>
      <c r="H60" s="27">
        <v>1E+30</v>
      </c>
    </row>
    <row r="61" spans="2:8" x14ac:dyDescent="0.3">
      <c r="B61" s="27" t="s">
        <v>110</v>
      </c>
      <c r="C61" s="27" t="s">
        <v>98</v>
      </c>
      <c r="D61" s="27">
        <v>55</v>
      </c>
      <c r="E61" s="27">
        <v>-5500.989999999998</v>
      </c>
      <c r="F61" s="27">
        <v>1500</v>
      </c>
      <c r="G61" s="27">
        <v>5500.989999999998</v>
      </c>
      <c r="H61" s="27">
        <v>1E+30</v>
      </c>
    </row>
    <row r="62" spans="2:8" x14ac:dyDescent="0.3">
      <c r="B62" s="27" t="s">
        <v>111</v>
      </c>
      <c r="C62" s="27" t="s">
        <v>103</v>
      </c>
      <c r="D62" s="27">
        <v>55</v>
      </c>
      <c r="E62" s="27">
        <v>-6000.989999999998</v>
      </c>
      <c r="F62" s="27">
        <v>1000</v>
      </c>
      <c r="G62" s="27">
        <v>6000.989999999998</v>
      </c>
      <c r="H62" s="27">
        <v>1E+30</v>
      </c>
    </row>
    <row r="63" spans="2:8" x14ac:dyDescent="0.3">
      <c r="B63" s="27" t="s">
        <v>112</v>
      </c>
      <c r="C63" s="27" t="s">
        <v>32</v>
      </c>
      <c r="D63" s="27">
        <v>55</v>
      </c>
      <c r="E63" s="27">
        <v>-6500.989999999998</v>
      </c>
      <c r="F63" s="27">
        <v>500</v>
      </c>
      <c r="G63" s="27">
        <v>6500.989999999998</v>
      </c>
      <c r="H63" s="27">
        <v>1E+30</v>
      </c>
    </row>
    <row r="64" spans="2:8" x14ac:dyDescent="0.3">
      <c r="B64" s="27" t="s">
        <v>113</v>
      </c>
      <c r="C64" s="27" t="s">
        <v>52</v>
      </c>
      <c r="D64" s="27">
        <v>50</v>
      </c>
      <c r="E64" s="27">
        <v>-6750.989999999998</v>
      </c>
      <c r="F64" s="27">
        <v>250</v>
      </c>
      <c r="G64" s="27">
        <v>6750.989999999998</v>
      </c>
      <c r="H64" s="27">
        <v>1E+30</v>
      </c>
    </row>
    <row r="65" spans="1:8" x14ac:dyDescent="0.3">
      <c r="B65" s="27" t="s">
        <v>114</v>
      </c>
      <c r="C65" s="27" t="s">
        <v>94</v>
      </c>
      <c r="D65" s="27">
        <v>375</v>
      </c>
      <c r="E65" s="27">
        <v>0</v>
      </c>
      <c r="F65" s="27">
        <v>1425</v>
      </c>
      <c r="G65" s="27">
        <v>1425</v>
      </c>
      <c r="H65" s="27">
        <v>1003</v>
      </c>
    </row>
    <row r="66" spans="1:8" x14ac:dyDescent="0.3">
      <c r="B66" s="27" t="s">
        <v>115</v>
      </c>
      <c r="C66" s="27" t="s">
        <v>96</v>
      </c>
      <c r="D66" s="27">
        <v>375</v>
      </c>
      <c r="E66" s="27">
        <v>-1003</v>
      </c>
      <c r="F66" s="27">
        <v>422</v>
      </c>
      <c r="G66" s="27">
        <v>1003</v>
      </c>
      <c r="H66" s="27">
        <v>1E+30</v>
      </c>
    </row>
    <row r="67" spans="1:8" x14ac:dyDescent="0.3">
      <c r="B67" s="27" t="s">
        <v>116</v>
      </c>
      <c r="C67" s="27" t="s">
        <v>98</v>
      </c>
      <c r="D67" s="27">
        <v>375</v>
      </c>
      <c r="E67" s="27">
        <v>-1286</v>
      </c>
      <c r="F67" s="27">
        <v>139</v>
      </c>
      <c r="G67" s="27">
        <v>1286</v>
      </c>
      <c r="H67" s="27">
        <v>1E+30</v>
      </c>
    </row>
    <row r="68" spans="1:8" x14ac:dyDescent="0.3">
      <c r="B68" s="27" t="s">
        <v>117</v>
      </c>
      <c r="C68" s="27" t="s">
        <v>100</v>
      </c>
      <c r="D68" s="27">
        <v>375</v>
      </c>
      <c r="E68" s="27">
        <v>-1379</v>
      </c>
      <c r="F68" s="27">
        <v>46</v>
      </c>
      <c r="G68" s="27">
        <v>1379</v>
      </c>
      <c r="H68" s="27">
        <v>1E+30</v>
      </c>
    </row>
    <row r="69" spans="1:8" x14ac:dyDescent="0.3">
      <c r="B69" s="27" t="s">
        <v>118</v>
      </c>
      <c r="C69" s="27" t="s">
        <v>98</v>
      </c>
      <c r="D69" s="27">
        <v>375</v>
      </c>
      <c r="E69" s="27">
        <v>-1412</v>
      </c>
      <c r="F69" s="27">
        <v>13</v>
      </c>
      <c r="G69" s="27">
        <v>1412</v>
      </c>
      <c r="H69" s="27">
        <v>1E+30</v>
      </c>
    </row>
    <row r="70" spans="1:8" x14ac:dyDescent="0.3">
      <c r="B70" s="27" t="s">
        <v>119</v>
      </c>
      <c r="C70" s="27" t="s">
        <v>103</v>
      </c>
      <c r="D70" s="27">
        <v>375</v>
      </c>
      <c r="E70" s="27">
        <v>-1422</v>
      </c>
      <c r="F70" s="27">
        <v>3</v>
      </c>
      <c r="G70" s="27">
        <v>1422</v>
      </c>
      <c r="H70" s="27">
        <v>1E+30</v>
      </c>
    </row>
    <row r="71" spans="1:8" x14ac:dyDescent="0.3">
      <c r="B71" s="27" t="s">
        <v>120</v>
      </c>
      <c r="C71" s="27" t="s">
        <v>32</v>
      </c>
      <c r="D71" s="27">
        <v>375</v>
      </c>
      <c r="E71" s="27">
        <v>-1424.4000000000015</v>
      </c>
      <c r="F71" s="27">
        <v>0.59999999999854481</v>
      </c>
      <c r="G71" s="27">
        <v>1424.4000000000015</v>
      </c>
      <c r="H71" s="27">
        <v>1E+30</v>
      </c>
    </row>
    <row r="72" spans="1:8" ht="15" thickBot="1" x14ac:dyDescent="0.35">
      <c r="B72" s="28" t="s">
        <v>121</v>
      </c>
      <c r="C72" s="28" t="s">
        <v>52</v>
      </c>
      <c r="D72" s="28">
        <v>375</v>
      </c>
      <c r="E72" s="28">
        <v>-1424.9000000000015</v>
      </c>
      <c r="F72" s="28">
        <v>9.9999999998544808E-2</v>
      </c>
      <c r="G72" s="28">
        <v>1424.9000000000015</v>
      </c>
      <c r="H72" s="28">
        <v>1E+30</v>
      </c>
    </row>
    <row r="74" spans="1:8" ht="15" thickBot="1" x14ac:dyDescent="0.35">
      <c r="A74" t="s">
        <v>122</v>
      </c>
    </row>
    <row r="75" spans="1:8" x14ac:dyDescent="0.3">
      <c r="B75" s="35"/>
      <c r="C75" s="35"/>
      <c r="D75" s="35" t="s">
        <v>2</v>
      </c>
      <c r="E75" s="35" t="s">
        <v>123</v>
      </c>
      <c r="F75" s="35" t="s">
        <v>124</v>
      </c>
      <c r="G75" s="35" t="s">
        <v>5</v>
      </c>
      <c r="H75" s="35" t="s">
        <v>5</v>
      </c>
    </row>
    <row r="76" spans="1:8" ht="15" thickBot="1" x14ac:dyDescent="0.35">
      <c r="B76" s="36" t="s">
        <v>6</v>
      </c>
      <c r="C76" s="36" t="s">
        <v>7</v>
      </c>
      <c r="D76" s="36" t="s">
        <v>8</v>
      </c>
      <c r="E76" s="36" t="s">
        <v>125</v>
      </c>
      <c r="F76" s="36" t="s">
        <v>126</v>
      </c>
      <c r="G76" s="36" t="s">
        <v>11</v>
      </c>
      <c r="H76" s="36" t="s">
        <v>12</v>
      </c>
    </row>
    <row r="77" spans="1:8" x14ac:dyDescent="0.3">
      <c r="B77" s="27" t="s">
        <v>143</v>
      </c>
      <c r="C77" s="27" t="s">
        <v>184</v>
      </c>
      <c r="D77" s="27">
        <v>1000</v>
      </c>
      <c r="E77" s="27">
        <v>-7000.989999999998</v>
      </c>
      <c r="F77" s="27">
        <v>1000</v>
      </c>
      <c r="G77" s="27">
        <v>10</v>
      </c>
      <c r="H77" s="27">
        <v>10</v>
      </c>
    </row>
    <row r="78" spans="1:8" x14ac:dyDescent="0.3">
      <c r="B78" s="27" t="s">
        <v>142</v>
      </c>
      <c r="C78" s="27" t="s">
        <v>185</v>
      </c>
      <c r="D78" s="27">
        <v>1000</v>
      </c>
      <c r="E78" s="27">
        <v>-8965.989999999998</v>
      </c>
      <c r="F78" s="27">
        <v>1000</v>
      </c>
      <c r="G78" s="27">
        <v>0</v>
      </c>
      <c r="H78" s="27">
        <v>10</v>
      </c>
    </row>
    <row r="79" spans="1:8" x14ac:dyDescent="0.3">
      <c r="B79" s="27" t="s">
        <v>141</v>
      </c>
      <c r="C79" s="27" t="s">
        <v>186</v>
      </c>
      <c r="D79" s="27">
        <v>1000</v>
      </c>
      <c r="E79" s="27">
        <v>-8960.989999999998</v>
      </c>
      <c r="F79" s="27">
        <v>1000</v>
      </c>
      <c r="G79" s="27">
        <v>0</v>
      </c>
      <c r="H79" s="27">
        <v>10</v>
      </c>
    </row>
    <row r="80" spans="1:8" x14ac:dyDescent="0.3">
      <c r="B80" s="27" t="s">
        <v>140</v>
      </c>
      <c r="C80" s="27" t="s">
        <v>187</v>
      </c>
      <c r="D80" s="27">
        <v>1000</v>
      </c>
      <c r="E80" s="27">
        <v>-7000.989999999998</v>
      </c>
      <c r="F80" s="27">
        <v>1000</v>
      </c>
      <c r="G80" s="27">
        <v>10</v>
      </c>
      <c r="H80" s="27">
        <v>10</v>
      </c>
    </row>
    <row r="81" spans="2:8" x14ac:dyDescent="0.3">
      <c r="B81" s="27" t="s">
        <v>139</v>
      </c>
      <c r="C81" s="27" t="s">
        <v>188</v>
      </c>
      <c r="D81" s="27">
        <v>1000</v>
      </c>
      <c r="E81" s="27">
        <v>-8970.989999999998</v>
      </c>
      <c r="F81" s="27">
        <v>1000</v>
      </c>
      <c r="G81" s="27">
        <v>0</v>
      </c>
      <c r="H81" s="27">
        <v>10</v>
      </c>
    </row>
    <row r="82" spans="2:8" x14ac:dyDescent="0.3">
      <c r="B82" s="27" t="s">
        <v>138</v>
      </c>
      <c r="C82" s="27" t="s">
        <v>189</v>
      </c>
      <c r="D82" s="27">
        <v>1000</v>
      </c>
      <c r="E82" s="27">
        <v>-8200.989999999998</v>
      </c>
      <c r="F82" s="27">
        <v>1000</v>
      </c>
      <c r="G82" s="27">
        <v>0</v>
      </c>
      <c r="H82" s="27">
        <v>10</v>
      </c>
    </row>
    <row r="83" spans="2:8" x14ac:dyDescent="0.3">
      <c r="B83" s="27" t="s">
        <v>137</v>
      </c>
      <c r="C83" s="27" t="s">
        <v>181</v>
      </c>
      <c r="D83" s="27">
        <v>0</v>
      </c>
      <c r="E83" s="27">
        <v>0</v>
      </c>
      <c r="F83" s="27">
        <v>10000</v>
      </c>
      <c r="G83" s="27">
        <v>1E+30</v>
      </c>
      <c r="H83" s="27">
        <v>10000</v>
      </c>
    </row>
    <row r="84" spans="2:8" x14ac:dyDescent="0.3">
      <c r="B84" s="27" t="s">
        <v>136</v>
      </c>
      <c r="C84" s="27" t="s">
        <v>190</v>
      </c>
      <c r="D84" s="27">
        <v>50000</v>
      </c>
      <c r="E84" s="27">
        <v>-7000.989999999998</v>
      </c>
      <c r="F84" s="27">
        <v>50000</v>
      </c>
      <c r="G84" s="27">
        <v>10</v>
      </c>
      <c r="H84" s="27">
        <v>0</v>
      </c>
    </row>
    <row r="85" spans="2:8" x14ac:dyDescent="0.3">
      <c r="B85" s="27" t="s">
        <v>135</v>
      </c>
      <c r="C85" s="27" t="s">
        <v>191</v>
      </c>
      <c r="D85" s="27">
        <v>1000</v>
      </c>
      <c r="E85" s="27">
        <v>-7000.989999999998</v>
      </c>
      <c r="F85" s="27">
        <v>1000</v>
      </c>
      <c r="G85" s="27">
        <v>10</v>
      </c>
      <c r="H85" s="27">
        <v>10</v>
      </c>
    </row>
    <row r="86" spans="2:8" x14ac:dyDescent="0.3">
      <c r="B86" s="27" t="s">
        <v>134</v>
      </c>
      <c r="C86" s="27" t="s">
        <v>192</v>
      </c>
      <c r="D86" s="27">
        <v>1000</v>
      </c>
      <c r="E86" s="27">
        <v>-7000.989999999998</v>
      </c>
      <c r="F86" s="27">
        <v>1000</v>
      </c>
      <c r="G86" s="27">
        <v>10</v>
      </c>
      <c r="H86" s="27">
        <v>10</v>
      </c>
    </row>
    <row r="87" spans="2:8" x14ac:dyDescent="0.3">
      <c r="B87" s="27" t="s">
        <v>132</v>
      </c>
      <c r="C87" s="27" t="s">
        <v>133</v>
      </c>
      <c r="D87" s="27">
        <v>3000</v>
      </c>
      <c r="E87" s="27">
        <v>1425</v>
      </c>
      <c r="F87" s="27">
        <v>3000</v>
      </c>
      <c r="G87" s="27">
        <v>9.9999999747524271E-7</v>
      </c>
      <c r="H87" s="27">
        <v>375</v>
      </c>
    </row>
    <row r="88" spans="2:8" x14ac:dyDescent="0.3">
      <c r="B88" s="27" t="s">
        <v>130</v>
      </c>
      <c r="C88" s="27" t="s">
        <v>131</v>
      </c>
      <c r="D88" s="27">
        <v>2300</v>
      </c>
      <c r="E88" s="27">
        <v>7000.989999999998</v>
      </c>
      <c r="F88" s="27">
        <v>2300</v>
      </c>
      <c r="G88" s="27">
        <v>10</v>
      </c>
      <c r="H88" s="27">
        <v>10</v>
      </c>
    </row>
    <row r="89" spans="2:8" x14ac:dyDescent="0.3">
      <c r="B89" s="27" t="s">
        <v>129</v>
      </c>
      <c r="C89" s="27" t="s">
        <v>32</v>
      </c>
      <c r="D89" s="27">
        <v>56010</v>
      </c>
      <c r="E89" s="27">
        <v>9000.989999999998</v>
      </c>
      <c r="F89" s="27">
        <v>56010</v>
      </c>
      <c r="G89" s="27">
        <v>10</v>
      </c>
      <c r="H89" s="27">
        <v>10</v>
      </c>
    </row>
    <row r="90" spans="2:8" ht="15" thickBot="1" x14ac:dyDescent="0.35">
      <c r="B90" s="28" t="s">
        <v>127</v>
      </c>
      <c r="C90" s="28" t="s">
        <v>128</v>
      </c>
      <c r="D90" s="28">
        <v>270</v>
      </c>
      <c r="E90" s="28">
        <v>7000.989999999998</v>
      </c>
      <c r="F90" s="28">
        <v>270</v>
      </c>
      <c r="G90" s="28">
        <v>160</v>
      </c>
      <c r="H90" s="28">
        <v>10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zoomScale="69" zoomScaleNormal="69" workbookViewId="0">
      <selection activeCell="D36" sqref="D36:F64"/>
    </sheetView>
  </sheetViews>
  <sheetFormatPr defaultRowHeight="13.2" x14ac:dyDescent="0.25"/>
  <cols>
    <col min="1" max="1" width="23" style="2" bestFit="1" customWidth="1"/>
    <col min="2" max="2" width="15.6640625" style="2" customWidth="1"/>
    <col min="3" max="3" width="15.44140625" style="2" bestFit="1" customWidth="1"/>
    <col min="4" max="4" width="9.44140625" style="2" customWidth="1"/>
    <col min="5" max="5" width="12.44140625" style="2" bestFit="1" customWidth="1"/>
    <col min="6" max="6" width="12.44140625" style="2" customWidth="1"/>
    <col min="7" max="7" width="3.44140625" style="2" customWidth="1"/>
    <col min="8" max="8" width="12.77734375" style="2" customWidth="1"/>
    <col min="9" max="9" width="8.88671875" style="2"/>
    <col min="10" max="10" width="13.44140625" style="2" bestFit="1" customWidth="1"/>
    <col min="11" max="11" width="16.44140625" style="2" bestFit="1" customWidth="1"/>
    <col min="12" max="12" width="3.109375" style="2" customWidth="1"/>
    <col min="13" max="13" width="11.109375" style="2" customWidth="1"/>
    <col min="14" max="14" width="11" style="2" customWidth="1"/>
    <col min="15" max="15" width="11.109375" style="2" customWidth="1"/>
    <col min="16" max="16" width="16.88671875" style="2" bestFit="1" customWidth="1"/>
    <col min="17" max="17" width="3.5546875" style="2" customWidth="1"/>
    <col min="18" max="18" width="11.44140625" style="2" customWidth="1"/>
    <col min="19" max="19" width="11.88671875" style="2" customWidth="1"/>
    <col min="20" max="20" width="11.44140625" style="2" customWidth="1"/>
    <col min="21" max="21" width="16.88671875" style="2" bestFit="1" customWidth="1"/>
    <col min="22" max="22" width="3.5546875" style="2" customWidth="1"/>
    <col min="23" max="23" width="12" style="2" bestFit="1" customWidth="1"/>
    <col min="24" max="24" width="11.109375" style="2" bestFit="1" customWidth="1"/>
    <col min="25" max="16384" width="8.88671875" style="2"/>
  </cols>
  <sheetData>
    <row r="1" spans="1:23" ht="39.6" x14ac:dyDescent="0.25">
      <c r="C1" s="1" t="s">
        <v>182</v>
      </c>
      <c r="H1" s="1" t="s">
        <v>144</v>
      </c>
      <c r="M1" s="1" t="s">
        <v>145</v>
      </c>
      <c r="O1" s="1"/>
      <c r="R1" s="1" t="s">
        <v>146</v>
      </c>
      <c r="T1" s="1"/>
      <c r="W1" s="25" t="s">
        <v>181</v>
      </c>
    </row>
    <row r="2" spans="1:23" x14ac:dyDescent="0.25">
      <c r="C2" s="2" t="s">
        <v>147</v>
      </c>
      <c r="D2" s="2" t="s">
        <v>125</v>
      </c>
      <c r="E2" s="2" t="s">
        <v>32</v>
      </c>
      <c r="F2" s="2" t="s">
        <v>148</v>
      </c>
      <c r="H2" s="2" t="s">
        <v>147</v>
      </c>
      <c r="I2" s="2" t="s">
        <v>125</v>
      </c>
      <c r="J2" s="3" t="s">
        <v>52</v>
      </c>
      <c r="K2" s="3" t="s">
        <v>149</v>
      </c>
      <c r="M2" s="3" t="s">
        <v>147</v>
      </c>
      <c r="N2" s="3" t="s">
        <v>125</v>
      </c>
      <c r="O2" s="3" t="s">
        <v>72</v>
      </c>
      <c r="P2" s="3" t="s">
        <v>150</v>
      </c>
      <c r="Q2" s="3"/>
      <c r="R2" s="3" t="s">
        <v>147</v>
      </c>
      <c r="S2" s="3" t="s">
        <v>125</v>
      </c>
      <c r="T2" s="3" t="s">
        <v>92</v>
      </c>
      <c r="U2" s="3" t="s">
        <v>151</v>
      </c>
      <c r="V2" s="3"/>
    </row>
    <row r="3" spans="1:23" x14ac:dyDescent="0.25">
      <c r="B3" s="3" t="s">
        <v>152</v>
      </c>
      <c r="C3" s="4">
        <v>50000</v>
      </c>
      <c r="D3" s="4">
        <v>25</v>
      </c>
      <c r="E3" s="5">
        <v>50000</v>
      </c>
      <c r="F3" s="6">
        <f>E3*D3</f>
        <v>1250000</v>
      </c>
      <c r="H3" s="4">
        <v>50</v>
      </c>
      <c r="I3" s="4">
        <v>0</v>
      </c>
      <c r="J3" s="5">
        <v>0</v>
      </c>
      <c r="K3" s="6">
        <f>J3*I3</f>
        <v>0</v>
      </c>
      <c r="M3" s="4">
        <v>500</v>
      </c>
      <c r="N3" s="4">
        <v>0</v>
      </c>
      <c r="O3" s="5">
        <v>0</v>
      </c>
      <c r="P3" s="6">
        <f>O3*N3</f>
        <v>0</v>
      </c>
      <c r="Q3" s="6"/>
      <c r="R3" s="4">
        <v>50000</v>
      </c>
      <c r="S3" s="4">
        <v>0</v>
      </c>
      <c r="T3" s="5">
        <v>0</v>
      </c>
      <c r="U3" s="6">
        <f>T3*S3</f>
        <v>0</v>
      </c>
      <c r="V3" s="6"/>
      <c r="W3" s="7">
        <f>E3+J3+O3+T3</f>
        <v>50000</v>
      </c>
    </row>
    <row r="4" spans="1:23" x14ac:dyDescent="0.25">
      <c r="B4" s="3" t="s">
        <v>153</v>
      </c>
      <c r="C4" s="4">
        <v>1000</v>
      </c>
      <c r="D4" s="4">
        <v>30</v>
      </c>
      <c r="E4" s="5">
        <v>1000</v>
      </c>
      <c r="F4" s="6">
        <f t="shared" ref="F4:F12" si="0">E4*D4</f>
        <v>30000</v>
      </c>
      <c r="H4" s="4">
        <v>50</v>
      </c>
      <c r="I4" s="4">
        <v>0</v>
      </c>
      <c r="J4" s="5">
        <v>0</v>
      </c>
      <c r="K4" s="6">
        <f t="shared" ref="K4:K12" si="1">J4*I4</f>
        <v>0</v>
      </c>
      <c r="M4" s="4">
        <v>500</v>
      </c>
      <c r="N4" s="4">
        <v>0</v>
      </c>
      <c r="O4" s="5">
        <v>0</v>
      </c>
      <c r="P4" s="6">
        <f t="shared" ref="P4:P12" si="2">O4*N4</f>
        <v>0</v>
      </c>
      <c r="Q4" s="6"/>
      <c r="R4" s="4">
        <v>1000</v>
      </c>
      <c r="S4" s="4">
        <v>0</v>
      </c>
      <c r="T4" s="5">
        <v>0</v>
      </c>
      <c r="U4" s="6">
        <f t="shared" ref="U4:U12" si="3">T4*S4</f>
        <v>0</v>
      </c>
      <c r="V4" s="6"/>
      <c r="W4" s="7">
        <f t="shared" ref="W4:W12" si="4">E4+J4+O4+T4</f>
        <v>1000</v>
      </c>
    </row>
    <row r="5" spans="1:23" x14ac:dyDescent="0.25">
      <c r="B5" s="3" t="s">
        <v>154</v>
      </c>
      <c r="C5" s="4">
        <v>1000</v>
      </c>
      <c r="D5" s="4">
        <v>35</v>
      </c>
      <c r="E5" s="5">
        <v>1000</v>
      </c>
      <c r="F5" s="6">
        <f t="shared" si="0"/>
        <v>35000</v>
      </c>
      <c r="H5" s="4">
        <v>50</v>
      </c>
      <c r="I5" s="4">
        <v>0</v>
      </c>
      <c r="J5" s="5">
        <v>0</v>
      </c>
      <c r="K5" s="6">
        <f t="shared" si="1"/>
        <v>0</v>
      </c>
      <c r="M5" s="4">
        <v>500</v>
      </c>
      <c r="N5" s="4">
        <v>0</v>
      </c>
      <c r="O5" s="5">
        <v>0</v>
      </c>
      <c r="P5" s="6">
        <f t="shared" si="2"/>
        <v>0</v>
      </c>
      <c r="Q5" s="6"/>
      <c r="R5" s="4">
        <v>1000</v>
      </c>
      <c r="S5" s="4">
        <v>0</v>
      </c>
      <c r="T5" s="5">
        <v>0</v>
      </c>
      <c r="U5" s="6">
        <f t="shared" si="3"/>
        <v>0</v>
      </c>
      <c r="V5" s="6"/>
      <c r="W5" s="7">
        <f t="shared" si="4"/>
        <v>1000</v>
      </c>
    </row>
    <row r="6" spans="1:23" x14ac:dyDescent="0.25">
      <c r="B6" s="3" t="s">
        <v>155</v>
      </c>
      <c r="C6" s="4">
        <v>1000</v>
      </c>
      <c r="D6" s="4">
        <v>40</v>
      </c>
      <c r="E6" s="5">
        <v>1000</v>
      </c>
      <c r="F6" s="6">
        <f t="shared" si="0"/>
        <v>40000</v>
      </c>
      <c r="H6" s="4">
        <v>50</v>
      </c>
      <c r="I6" s="4">
        <v>0</v>
      </c>
      <c r="J6" s="5">
        <v>0</v>
      </c>
      <c r="K6" s="6">
        <f t="shared" si="1"/>
        <v>0</v>
      </c>
      <c r="M6" s="4">
        <v>500</v>
      </c>
      <c r="N6" s="4">
        <v>0</v>
      </c>
      <c r="O6" s="5">
        <v>0</v>
      </c>
      <c r="P6" s="6">
        <f t="shared" si="2"/>
        <v>0</v>
      </c>
      <c r="Q6" s="6"/>
      <c r="R6" s="4">
        <v>1000</v>
      </c>
      <c r="S6" s="4">
        <v>0</v>
      </c>
      <c r="T6" s="5">
        <v>0</v>
      </c>
      <c r="U6" s="6">
        <f t="shared" si="3"/>
        <v>0</v>
      </c>
      <c r="V6" s="6"/>
      <c r="W6" s="7">
        <f t="shared" si="4"/>
        <v>1000</v>
      </c>
    </row>
    <row r="7" spans="1:23" x14ac:dyDescent="0.25">
      <c r="A7" s="3"/>
      <c r="B7" s="3" t="s">
        <v>156</v>
      </c>
      <c r="C7" s="4">
        <v>1000</v>
      </c>
      <c r="D7" s="4">
        <v>2000</v>
      </c>
      <c r="E7" s="5">
        <v>450</v>
      </c>
      <c r="F7" s="6">
        <f t="shared" si="0"/>
        <v>900000</v>
      </c>
      <c r="H7" s="4">
        <v>50</v>
      </c>
      <c r="I7" s="4">
        <v>0</v>
      </c>
      <c r="J7" s="5">
        <v>50</v>
      </c>
      <c r="K7" s="6">
        <f t="shared" si="1"/>
        <v>0</v>
      </c>
      <c r="M7" s="4">
        <v>500</v>
      </c>
      <c r="N7" s="4">
        <v>0</v>
      </c>
      <c r="O7" s="5">
        <v>500</v>
      </c>
      <c r="P7" s="6">
        <f t="shared" si="2"/>
        <v>0</v>
      </c>
      <c r="Q7" s="6"/>
      <c r="R7" s="4">
        <v>1000</v>
      </c>
      <c r="S7" s="4">
        <v>0</v>
      </c>
      <c r="T7" s="5">
        <v>0</v>
      </c>
      <c r="U7" s="6">
        <f t="shared" si="3"/>
        <v>0</v>
      </c>
      <c r="V7" s="6"/>
      <c r="W7" s="7">
        <f t="shared" si="4"/>
        <v>1000</v>
      </c>
    </row>
    <row r="8" spans="1:23" x14ac:dyDescent="0.25">
      <c r="A8" s="3"/>
      <c r="B8" s="3" t="s">
        <v>157</v>
      </c>
      <c r="C8" s="4">
        <v>1000</v>
      </c>
      <c r="D8" s="4">
        <v>2000</v>
      </c>
      <c r="E8" s="5">
        <v>450</v>
      </c>
      <c r="F8" s="6">
        <f t="shared" si="0"/>
        <v>900000</v>
      </c>
      <c r="H8" s="4">
        <v>50</v>
      </c>
      <c r="I8" s="4">
        <v>0</v>
      </c>
      <c r="J8" s="5">
        <v>50</v>
      </c>
      <c r="K8" s="6">
        <f t="shared" si="1"/>
        <v>0</v>
      </c>
      <c r="M8" s="4">
        <v>500</v>
      </c>
      <c r="N8" s="4">
        <v>0</v>
      </c>
      <c r="O8" s="5">
        <v>500</v>
      </c>
      <c r="P8" s="6">
        <f t="shared" si="2"/>
        <v>0</v>
      </c>
      <c r="Q8" s="6"/>
      <c r="R8" s="4">
        <v>1000</v>
      </c>
      <c r="S8" s="4">
        <v>0</v>
      </c>
      <c r="T8" s="5">
        <v>0</v>
      </c>
      <c r="U8" s="6">
        <f t="shared" si="3"/>
        <v>0</v>
      </c>
      <c r="V8" s="6"/>
      <c r="W8" s="7">
        <f t="shared" si="4"/>
        <v>1000</v>
      </c>
    </row>
    <row r="9" spans="1:23" x14ac:dyDescent="0.25">
      <c r="A9" s="3"/>
      <c r="B9" s="3" t="s">
        <v>158</v>
      </c>
      <c r="C9" s="4">
        <v>1000</v>
      </c>
      <c r="D9" s="4">
        <v>2000</v>
      </c>
      <c r="E9" s="5">
        <v>450</v>
      </c>
      <c r="F9" s="6">
        <f t="shared" si="0"/>
        <v>900000</v>
      </c>
      <c r="H9" s="4">
        <v>50</v>
      </c>
      <c r="I9" s="4">
        <v>0</v>
      </c>
      <c r="J9" s="5">
        <v>50</v>
      </c>
      <c r="K9" s="6">
        <f t="shared" si="1"/>
        <v>0</v>
      </c>
      <c r="M9" s="4">
        <v>500</v>
      </c>
      <c r="N9" s="4">
        <v>0</v>
      </c>
      <c r="O9" s="5">
        <v>500</v>
      </c>
      <c r="P9" s="6">
        <f t="shared" si="2"/>
        <v>0</v>
      </c>
      <c r="Q9" s="6"/>
      <c r="R9" s="4">
        <v>1000</v>
      </c>
      <c r="S9" s="4">
        <v>0</v>
      </c>
      <c r="T9" s="5">
        <v>0</v>
      </c>
      <c r="U9" s="6">
        <f t="shared" si="3"/>
        <v>0</v>
      </c>
      <c r="V9" s="6"/>
      <c r="W9" s="7">
        <f t="shared" si="4"/>
        <v>1000</v>
      </c>
    </row>
    <row r="10" spans="1:23" x14ac:dyDescent="0.25">
      <c r="A10" s="3"/>
      <c r="B10" s="3" t="s">
        <v>159</v>
      </c>
      <c r="C10" s="4">
        <v>1000</v>
      </c>
      <c r="D10" s="4">
        <v>2000</v>
      </c>
      <c r="E10" s="5">
        <v>660</v>
      </c>
      <c r="F10" s="6">
        <f t="shared" si="0"/>
        <v>1320000</v>
      </c>
      <c r="H10" s="4">
        <v>50</v>
      </c>
      <c r="I10" s="4">
        <v>0</v>
      </c>
      <c r="J10" s="5">
        <v>10</v>
      </c>
      <c r="K10" s="6">
        <f t="shared" si="1"/>
        <v>0</v>
      </c>
      <c r="M10" s="4">
        <v>500</v>
      </c>
      <c r="N10" s="4">
        <v>0</v>
      </c>
      <c r="O10" s="5">
        <v>330</v>
      </c>
      <c r="P10" s="6">
        <f t="shared" si="2"/>
        <v>0</v>
      </c>
      <c r="Q10" s="6"/>
      <c r="R10" s="4">
        <v>1000</v>
      </c>
      <c r="S10" s="4">
        <v>0</v>
      </c>
      <c r="T10" s="5">
        <v>0</v>
      </c>
      <c r="U10" s="6">
        <f t="shared" si="3"/>
        <v>0</v>
      </c>
      <c r="V10" s="6"/>
      <c r="W10" s="7">
        <f t="shared" si="4"/>
        <v>1000</v>
      </c>
    </row>
    <row r="11" spans="1:23" x14ac:dyDescent="0.25">
      <c r="A11" s="3"/>
      <c r="B11" s="3" t="s">
        <v>160</v>
      </c>
      <c r="C11" s="4">
        <v>1000</v>
      </c>
      <c r="D11" s="4">
        <v>800</v>
      </c>
      <c r="E11" s="5">
        <v>1000</v>
      </c>
      <c r="F11" s="6">
        <f t="shared" si="0"/>
        <v>800000</v>
      </c>
      <c r="H11" s="4">
        <v>0</v>
      </c>
      <c r="I11" s="4">
        <v>0</v>
      </c>
      <c r="J11" s="5">
        <v>0</v>
      </c>
      <c r="K11" s="6">
        <f t="shared" si="1"/>
        <v>0</v>
      </c>
      <c r="M11" s="4">
        <v>0</v>
      </c>
      <c r="N11" s="4">
        <v>0</v>
      </c>
      <c r="O11" s="5">
        <v>0</v>
      </c>
      <c r="P11" s="6">
        <f t="shared" si="2"/>
        <v>0</v>
      </c>
      <c r="Q11" s="6"/>
      <c r="R11" s="4">
        <v>1000</v>
      </c>
      <c r="S11" s="4">
        <v>0</v>
      </c>
      <c r="T11" s="5">
        <v>0</v>
      </c>
      <c r="U11" s="6">
        <f t="shared" si="3"/>
        <v>0</v>
      </c>
      <c r="V11" s="6"/>
      <c r="W11" s="7">
        <f t="shared" si="4"/>
        <v>1000</v>
      </c>
    </row>
    <row r="12" spans="1:23" x14ac:dyDescent="0.25">
      <c r="A12" s="3"/>
      <c r="C12" s="8">
        <v>10000</v>
      </c>
      <c r="D12" s="8">
        <v>9001</v>
      </c>
      <c r="E12" s="5">
        <v>0</v>
      </c>
      <c r="F12" s="6">
        <f t="shared" si="0"/>
        <v>0</v>
      </c>
      <c r="H12" s="4">
        <v>0</v>
      </c>
      <c r="I12" s="4">
        <v>0</v>
      </c>
      <c r="J12" s="5">
        <v>0</v>
      </c>
      <c r="K12" s="6">
        <f t="shared" si="1"/>
        <v>0</v>
      </c>
      <c r="M12" s="4">
        <v>0</v>
      </c>
      <c r="N12" s="4">
        <v>0</v>
      </c>
      <c r="O12" s="5">
        <v>0</v>
      </c>
      <c r="P12" s="6">
        <f t="shared" si="2"/>
        <v>0</v>
      </c>
      <c r="Q12" s="6"/>
      <c r="R12" s="4">
        <v>0</v>
      </c>
      <c r="S12" s="4">
        <v>0</v>
      </c>
      <c r="T12" s="5">
        <v>0</v>
      </c>
      <c r="U12" s="6">
        <f t="shared" si="3"/>
        <v>0</v>
      </c>
      <c r="V12" s="6"/>
      <c r="W12" s="7">
        <f t="shared" si="4"/>
        <v>0</v>
      </c>
    </row>
    <row r="13" spans="1:23" x14ac:dyDescent="0.25">
      <c r="C13" s="1">
        <f>SUM(C3:C12)</f>
        <v>68000</v>
      </c>
      <c r="E13" s="9">
        <f>SUM(E3:E12)</f>
        <v>56010</v>
      </c>
      <c r="F13" s="10">
        <f>SUM(F3:F12)</f>
        <v>6175000</v>
      </c>
      <c r="H13" s="1">
        <f>SUM(H3:H12)</f>
        <v>400</v>
      </c>
      <c r="J13" s="9">
        <f>SUM(J3:J12)</f>
        <v>160</v>
      </c>
      <c r="K13" s="10">
        <f>SUM(K3:K12)</f>
        <v>0</v>
      </c>
      <c r="M13" s="1">
        <f>SUM(M3:M12)</f>
        <v>4000</v>
      </c>
      <c r="N13" s="1"/>
      <c r="O13" s="9">
        <f>SUM(O3:O12)</f>
        <v>1830</v>
      </c>
      <c r="P13" s="10">
        <f>SUM(P3:P12)</f>
        <v>0</v>
      </c>
      <c r="Q13" s="10"/>
      <c r="R13" s="1">
        <f>SUM(R3:R12)</f>
        <v>58000</v>
      </c>
      <c r="S13" s="1"/>
      <c r="T13" s="9">
        <f>SUM(T3:T12)</f>
        <v>0</v>
      </c>
      <c r="U13" s="10">
        <f>SUM(U3:U12)</f>
        <v>0</v>
      </c>
      <c r="V13" s="10"/>
      <c r="W13" s="9">
        <f>SUM(W3:W12)</f>
        <v>58000</v>
      </c>
    </row>
    <row r="14" spans="1:23" x14ac:dyDescent="0.25">
      <c r="E14" s="11"/>
      <c r="F14" s="11"/>
      <c r="J14" s="11"/>
    </row>
    <row r="15" spans="1:23" x14ac:dyDescent="0.25">
      <c r="E15" s="11"/>
      <c r="F15" s="11"/>
      <c r="J15" s="11"/>
    </row>
    <row r="16" spans="1:23" x14ac:dyDescent="0.25">
      <c r="A16" s="3" t="s">
        <v>161</v>
      </c>
      <c r="B16" s="12">
        <v>56010</v>
      </c>
      <c r="E16" s="11"/>
      <c r="F16" s="11"/>
      <c r="H16" s="1" t="s">
        <v>162</v>
      </c>
      <c r="J16" s="11"/>
      <c r="M16" s="1" t="s">
        <v>163</v>
      </c>
      <c r="O16" s="11"/>
      <c r="R16" s="1" t="s">
        <v>164</v>
      </c>
      <c r="T16" s="11"/>
    </row>
    <row r="17" spans="1:21" x14ac:dyDescent="0.25">
      <c r="A17" s="3" t="s">
        <v>165</v>
      </c>
      <c r="B17" s="2">
        <v>270</v>
      </c>
      <c r="F17" s="11"/>
      <c r="H17" s="3" t="s">
        <v>147</v>
      </c>
      <c r="I17" s="2" t="s">
        <v>125</v>
      </c>
      <c r="J17" s="2" t="s">
        <v>98</v>
      </c>
      <c r="K17" s="2" t="s">
        <v>166</v>
      </c>
      <c r="M17" s="3" t="s">
        <v>147</v>
      </c>
      <c r="N17" s="2" t="s">
        <v>125</v>
      </c>
      <c r="O17" s="2" t="s">
        <v>98</v>
      </c>
      <c r="P17" s="2" t="s">
        <v>166</v>
      </c>
      <c r="R17" s="3" t="s">
        <v>147</v>
      </c>
      <c r="S17" s="2" t="s">
        <v>125</v>
      </c>
      <c r="T17" s="2" t="s">
        <v>98</v>
      </c>
      <c r="U17" s="2" t="s">
        <v>166</v>
      </c>
    </row>
    <row r="18" spans="1:21" x14ac:dyDescent="0.25">
      <c r="A18" s="3" t="s">
        <v>167</v>
      </c>
      <c r="B18" s="2">
        <v>2300</v>
      </c>
      <c r="E18" s="11"/>
      <c r="F18" s="11"/>
      <c r="H18" s="4">
        <v>170</v>
      </c>
      <c r="I18" s="8">
        <v>7000.99</v>
      </c>
      <c r="J18" s="11">
        <v>10</v>
      </c>
      <c r="K18" s="6">
        <f>J18*I18</f>
        <v>70009.899999999994</v>
      </c>
      <c r="M18" s="4">
        <v>1830</v>
      </c>
      <c r="N18" s="8">
        <v>7000.99</v>
      </c>
      <c r="O18" s="11">
        <v>0</v>
      </c>
      <c r="P18" s="6">
        <f>O18*N18</f>
        <v>0</v>
      </c>
      <c r="R18" s="34">
        <v>375.000001</v>
      </c>
      <c r="S18" s="8">
        <v>1425</v>
      </c>
      <c r="T18" s="11">
        <v>375</v>
      </c>
      <c r="U18" s="6">
        <f>T18*S18</f>
        <v>534375</v>
      </c>
    </row>
    <row r="19" spans="1:21" x14ac:dyDescent="0.25">
      <c r="A19" s="3" t="s">
        <v>168</v>
      </c>
      <c r="B19" s="2">
        <v>3000</v>
      </c>
      <c r="C19" s="2">
        <v>1375</v>
      </c>
      <c r="F19" s="11"/>
      <c r="H19" s="4">
        <v>10</v>
      </c>
      <c r="I19" s="8">
        <v>4500</v>
      </c>
      <c r="J19" s="11">
        <v>10</v>
      </c>
      <c r="K19" s="6">
        <f t="shared" ref="K19:K25" si="5">J19*I19</f>
        <v>45000</v>
      </c>
      <c r="M19" s="4">
        <v>100</v>
      </c>
      <c r="N19" s="8">
        <v>4500</v>
      </c>
      <c r="O19" s="11">
        <v>100</v>
      </c>
      <c r="P19" s="6">
        <f t="shared" ref="P19:P25" si="6">O19*N19</f>
        <v>450000</v>
      </c>
      <c r="R19" s="4">
        <v>375</v>
      </c>
      <c r="S19" s="8">
        <v>422</v>
      </c>
      <c r="T19" s="11">
        <v>375</v>
      </c>
      <c r="U19" s="6">
        <f t="shared" ref="U19:U25" si="7">T19*S19</f>
        <v>158250</v>
      </c>
    </row>
    <row r="20" spans="1:21" x14ac:dyDescent="0.25">
      <c r="F20" s="11"/>
      <c r="H20" s="4">
        <v>15</v>
      </c>
      <c r="I20" s="8">
        <v>3500</v>
      </c>
      <c r="J20" s="11">
        <v>15</v>
      </c>
      <c r="K20" s="6">
        <f t="shared" si="5"/>
        <v>52500</v>
      </c>
      <c r="M20" s="4">
        <v>100</v>
      </c>
      <c r="N20" s="8">
        <v>3500</v>
      </c>
      <c r="O20" s="11">
        <v>100</v>
      </c>
      <c r="P20" s="6">
        <f t="shared" si="6"/>
        <v>350000</v>
      </c>
      <c r="R20" s="4">
        <v>375</v>
      </c>
      <c r="S20" s="8">
        <v>139</v>
      </c>
      <c r="T20" s="11">
        <v>375</v>
      </c>
      <c r="U20" s="6">
        <f t="shared" si="7"/>
        <v>52125</v>
      </c>
    </row>
    <row r="21" spans="1:21" x14ac:dyDescent="0.25">
      <c r="A21" s="2" t="s">
        <v>169</v>
      </c>
      <c r="B21" s="13">
        <f>F13+K13+K26+P13+U13+P26+U26</f>
        <v>8312022.4000000004</v>
      </c>
      <c r="F21" s="11"/>
      <c r="H21" s="4">
        <v>15</v>
      </c>
      <c r="I21" s="8">
        <v>2500</v>
      </c>
      <c r="J21" s="11">
        <v>15</v>
      </c>
      <c r="K21" s="6">
        <f t="shared" si="5"/>
        <v>37500</v>
      </c>
      <c r="M21" s="4">
        <v>55</v>
      </c>
      <c r="N21" s="8">
        <v>2500</v>
      </c>
      <c r="O21" s="11">
        <v>55</v>
      </c>
      <c r="P21" s="6">
        <f t="shared" si="6"/>
        <v>137500</v>
      </c>
      <c r="R21" s="4">
        <v>375</v>
      </c>
      <c r="S21" s="8">
        <v>46</v>
      </c>
      <c r="T21" s="11">
        <v>375</v>
      </c>
      <c r="U21" s="6">
        <f t="shared" si="7"/>
        <v>17250</v>
      </c>
    </row>
    <row r="22" spans="1:21" x14ac:dyDescent="0.25">
      <c r="F22" s="11"/>
      <c r="H22" s="4">
        <v>15</v>
      </c>
      <c r="I22" s="8">
        <v>1500</v>
      </c>
      <c r="J22" s="11">
        <v>15</v>
      </c>
      <c r="K22" s="6">
        <f t="shared" si="5"/>
        <v>22500</v>
      </c>
      <c r="M22" s="4">
        <v>55</v>
      </c>
      <c r="N22" s="8">
        <v>1500</v>
      </c>
      <c r="O22" s="11">
        <v>55</v>
      </c>
      <c r="P22" s="6">
        <f t="shared" si="6"/>
        <v>82500</v>
      </c>
      <c r="R22" s="4">
        <v>375</v>
      </c>
      <c r="S22" s="8">
        <v>13</v>
      </c>
      <c r="T22" s="11">
        <v>375</v>
      </c>
      <c r="U22" s="6">
        <f t="shared" si="7"/>
        <v>4875</v>
      </c>
    </row>
    <row r="23" spans="1:21" x14ac:dyDescent="0.25">
      <c r="A23" s="14" t="s">
        <v>170</v>
      </c>
      <c r="F23" s="11"/>
      <c r="H23" s="4">
        <v>15</v>
      </c>
      <c r="I23" s="8">
        <v>1000</v>
      </c>
      <c r="J23" s="11">
        <v>15</v>
      </c>
      <c r="K23" s="6">
        <f t="shared" si="5"/>
        <v>15000</v>
      </c>
      <c r="M23" s="4">
        <v>55</v>
      </c>
      <c r="N23" s="8">
        <v>1000</v>
      </c>
      <c r="O23" s="11">
        <v>55</v>
      </c>
      <c r="P23" s="6">
        <f t="shared" si="6"/>
        <v>55000</v>
      </c>
      <c r="R23" s="4">
        <v>375</v>
      </c>
      <c r="S23" s="8">
        <v>3</v>
      </c>
      <c r="T23" s="11">
        <v>375</v>
      </c>
      <c r="U23" s="6">
        <f t="shared" si="7"/>
        <v>1125</v>
      </c>
    </row>
    <row r="24" spans="1:21" ht="14.4" x14ac:dyDescent="0.3">
      <c r="A24" s="2" t="s">
        <v>171</v>
      </c>
      <c r="B24" s="31">
        <v>9000.99</v>
      </c>
      <c r="F24" s="11"/>
      <c r="H24" s="4">
        <v>15</v>
      </c>
      <c r="I24" s="8">
        <v>500</v>
      </c>
      <c r="J24" s="11">
        <v>15</v>
      </c>
      <c r="K24" s="6">
        <f t="shared" si="5"/>
        <v>7500</v>
      </c>
      <c r="M24" s="4">
        <v>55</v>
      </c>
      <c r="N24" s="8">
        <v>500</v>
      </c>
      <c r="O24" s="11">
        <v>55</v>
      </c>
      <c r="P24" s="6">
        <f t="shared" si="6"/>
        <v>27500</v>
      </c>
      <c r="R24" s="4">
        <v>375</v>
      </c>
      <c r="S24" s="8">
        <v>0.6</v>
      </c>
      <c r="T24" s="11">
        <v>375</v>
      </c>
      <c r="U24" s="6">
        <f t="shared" si="7"/>
        <v>225</v>
      </c>
    </row>
    <row r="25" spans="1:21" ht="14.4" x14ac:dyDescent="0.3">
      <c r="A25" s="3" t="s">
        <v>172</v>
      </c>
      <c r="B25" s="31">
        <v>7000.99</v>
      </c>
      <c r="F25" s="11"/>
      <c r="H25" s="4">
        <v>15</v>
      </c>
      <c r="I25" s="8">
        <v>250</v>
      </c>
      <c r="J25" s="11">
        <v>15</v>
      </c>
      <c r="K25" s="6">
        <f t="shared" si="5"/>
        <v>3750</v>
      </c>
      <c r="M25" s="4">
        <v>50</v>
      </c>
      <c r="N25" s="8">
        <v>250</v>
      </c>
      <c r="O25" s="11">
        <v>50</v>
      </c>
      <c r="P25" s="6">
        <f t="shared" si="6"/>
        <v>12500</v>
      </c>
      <c r="R25" s="4">
        <v>375</v>
      </c>
      <c r="S25" s="8">
        <v>0.1</v>
      </c>
      <c r="T25" s="11">
        <v>375</v>
      </c>
      <c r="U25" s="6">
        <f t="shared" si="7"/>
        <v>37.5</v>
      </c>
    </row>
    <row r="26" spans="1:21" ht="14.4" x14ac:dyDescent="0.3">
      <c r="A26" s="3" t="s">
        <v>173</v>
      </c>
      <c r="B26" s="31">
        <v>7000.99</v>
      </c>
      <c r="E26" s="11"/>
      <c r="F26" s="11"/>
      <c r="H26" s="1">
        <f>SUM(H18:H25)</f>
        <v>270</v>
      </c>
      <c r="J26" s="9">
        <f>SUM(J18:J25)</f>
        <v>110</v>
      </c>
      <c r="K26" s="10">
        <f>SUM(K18:K25)</f>
        <v>253759.9</v>
      </c>
      <c r="M26" s="1">
        <f>SUM(M18:M25)</f>
        <v>2300</v>
      </c>
      <c r="O26" s="9">
        <f>SUM(O18:O25)</f>
        <v>470</v>
      </c>
      <c r="P26" s="10">
        <f>SUM(P18:P25)</f>
        <v>1115000</v>
      </c>
      <c r="R26" s="1">
        <f>SUM(R18:R25)</f>
        <v>3000.0000009999999</v>
      </c>
      <c r="T26" s="9">
        <f>SUM(T18:T25)</f>
        <v>3000</v>
      </c>
      <c r="U26" s="10">
        <f>SUM(U18:U25)</f>
        <v>768262.5</v>
      </c>
    </row>
    <row r="27" spans="1:21" ht="14.4" x14ac:dyDescent="0.3">
      <c r="A27" s="3" t="s">
        <v>174</v>
      </c>
      <c r="B27" s="31">
        <v>1425</v>
      </c>
      <c r="E27" s="11"/>
      <c r="F27" s="11"/>
      <c r="J27" s="11"/>
      <c r="O27" s="11"/>
      <c r="T27" s="11"/>
    </row>
    <row r="28" spans="1:21" x14ac:dyDescent="0.25">
      <c r="C28" s="15"/>
      <c r="D28" s="3"/>
      <c r="E28" s="11"/>
      <c r="F28" s="11"/>
      <c r="H28" s="3" t="s">
        <v>175</v>
      </c>
      <c r="J28" s="9">
        <f>J13+J26</f>
        <v>270</v>
      </c>
      <c r="M28" s="3" t="s">
        <v>176</v>
      </c>
      <c r="O28" s="9">
        <f>O13+O26</f>
        <v>2300</v>
      </c>
      <c r="R28" s="3" t="s">
        <v>177</v>
      </c>
      <c r="T28" s="9">
        <f>T13+T26</f>
        <v>3000</v>
      </c>
    </row>
    <row r="30" spans="1:21" x14ac:dyDescent="0.25">
      <c r="C30" s="16"/>
    </row>
    <row r="33" spans="3:4" x14ac:dyDescent="0.25">
      <c r="D33" s="3"/>
    </row>
    <row r="34" spans="3:4" x14ac:dyDescent="0.25">
      <c r="C34" s="3"/>
    </row>
  </sheetData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C58"/>
  <sheetViews>
    <sheetView topLeftCell="D1" workbookViewId="0">
      <selection activeCell="I17" sqref="I17"/>
    </sheetView>
  </sheetViews>
  <sheetFormatPr defaultRowHeight="14.4" x14ac:dyDescent="0.3"/>
  <cols>
    <col min="1" max="16384" width="8.88671875" style="17"/>
  </cols>
  <sheetData>
    <row r="2" spans="1:3" x14ac:dyDescent="0.3">
      <c r="A2" s="17">
        <v>0</v>
      </c>
      <c r="B2" s="17">
        <v>0</v>
      </c>
      <c r="C2" s="17">
        <v>7000.99</v>
      </c>
    </row>
    <row r="3" spans="1:3" x14ac:dyDescent="0.3">
      <c r="A3" s="17">
        <v>170</v>
      </c>
      <c r="B3" s="17">
        <f>A3+B2</f>
        <v>170</v>
      </c>
      <c r="C3" s="17">
        <v>7000.99</v>
      </c>
    </row>
    <row r="4" spans="1:3" x14ac:dyDescent="0.3">
      <c r="A4" s="17">
        <v>1830</v>
      </c>
      <c r="B4" s="17">
        <f>A4+B3</f>
        <v>2000</v>
      </c>
      <c r="C4" s="17">
        <v>7000.99</v>
      </c>
    </row>
    <row r="5" spans="1:3" x14ac:dyDescent="0.3">
      <c r="A5" s="17">
        <v>10</v>
      </c>
      <c r="B5" s="17">
        <f t="shared" ref="B5:B26" si="0">A5+B4</f>
        <v>2010</v>
      </c>
      <c r="C5" s="17">
        <v>4500</v>
      </c>
    </row>
    <row r="6" spans="1:3" x14ac:dyDescent="0.3">
      <c r="A6" s="17">
        <v>100</v>
      </c>
      <c r="B6" s="17">
        <f t="shared" si="0"/>
        <v>2110</v>
      </c>
      <c r="C6" s="17">
        <v>4500</v>
      </c>
    </row>
    <row r="7" spans="1:3" x14ac:dyDescent="0.3">
      <c r="A7" s="17">
        <v>15</v>
      </c>
      <c r="B7" s="17">
        <f t="shared" si="0"/>
        <v>2125</v>
      </c>
      <c r="C7" s="17">
        <v>3500</v>
      </c>
    </row>
    <row r="8" spans="1:3" x14ac:dyDescent="0.3">
      <c r="A8" s="17">
        <v>100</v>
      </c>
      <c r="B8" s="17">
        <f t="shared" si="0"/>
        <v>2225</v>
      </c>
      <c r="C8" s="17">
        <v>3500</v>
      </c>
    </row>
    <row r="9" spans="1:3" x14ac:dyDescent="0.3">
      <c r="A9" s="17">
        <v>15</v>
      </c>
      <c r="B9" s="17">
        <f t="shared" si="0"/>
        <v>2240</v>
      </c>
      <c r="C9" s="17">
        <v>2500</v>
      </c>
    </row>
    <row r="10" spans="1:3" x14ac:dyDescent="0.3">
      <c r="A10" s="17">
        <v>55</v>
      </c>
      <c r="B10" s="17">
        <f t="shared" si="0"/>
        <v>2295</v>
      </c>
      <c r="C10" s="17">
        <v>2500</v>
      </c>
    </row>
    <row r="11" spans="1:3" x14ac:dyDescent="0.3">
      <c r="A11" s="17">
        <v>15</v>
      </c>
      <c r="B11" s="17">
        <f t="shared" si="0"/>
        <v>2310</v>
      </c>
      <c r="C11" s="17">
        <v>1500</v>
      </c>
    </row>
    <row r="12" spans="1:3" x14ac:dyDescent="0.3">
      <c r="A12" s="17">
        <v>55</v>
      </c>
      <c r="B12" s="17">
        <f t="shared" si="0"/>
        <v>2365</v>
      </c>
      <c r="C12" s="17">
        <v>1500</v>
      </c>
    </row>
    <row r="13" spans="1:3" x14ac:dyDescent="0.3">
      <c r="A13" s="17">
        <v>375</v>
      </c>
      <c r="B13" s="17">
        <f t="shared" si="0"/>
        <v>2740</v>
      </c>
      <c r="C13" s="17">
        <v>1425</v>
      </c>
    </row>
    <row r="14" spans="1:3" x14ac:dyDescent="0.3">
      <c r="A14" s="17">
        <v>15</v>
      </c>
      <c r="B14" s="17">
        <f t="shared" si="0"/>
        <v>2755</v>
      </c>
      <c r="C14" s="17">
        <v>1000</v>
      </c>
    </row>
    <row r="15" spans="1:3" x14ac:dyDescent="0.3">
      <c r="A15" s="17">
        <v>55</v>
      </c>
      <c r="B15" s="17">
        <f t="shared" si="0"/>
        <v>2810</v>
      </c>
      <c r="C15" s="17">
        <v>1000</v>
      </c>
    </row>
    <row r="16" spans="1:3" x14ac:dyDescent="0.3">
      <c r="A16" s="17">
        <v>15</v>
      </c>
      <c r="B16" s="17">
        <f t="shared" si="0"/>
        <v>2825</v>
      </c>
      <c r="C16" s="17">
        <v>500</v>
      </c>
    </row>
    <row r="17" spans="1:3" x14ac:dyDescent="0.3">
      <c r="A17" s="17">
        <v>55</v>
      </c>
      <c r="B17" s="17">
        <f t="shared" si="0"/>
        <v>2880</v>
      </c>
      <c r="C17" s="17">
        <v>500</v>
      </c>
    </row>
    <row r="18" spans="1:3" x14ac:dyDescent="0.3">
      <c r="A18" s="17">
        <v>375</v>
      </c>
      <c r="B18" s="17">
        <f t="shared" si="0"/>
        <v>3255</v>
      </c>
      <c r="C18" s="17">
        <v>422</v>
      </c>
    </row>
    <row r="19" spans="1:3" x14ac:dyDescent="0.3">
      <c r="A19" s="17">
        <v>15</v>
      </c>
      <c r="B19" s="17">
        <f t="shared" si="0"/>
        <v>3270</v>
      </c>
      <c r="C19" s="17">
        <v>250</v>
      </c>
    </row>
    <row r="20" spans="1:3" x14ac:dyDescent="0.3">
      <c r="A20" s="17">
        <v>50</v>
      </c>
      <c r="B20" s="17">
        <f t="shared" si="0"/>
        <v>3320</v>
      </c>
      <c r="C20" s="17">
        <v>250</v>
      </c>
    </row>
    <row r="21" spans="1:3" x14ac:dyDescent="0.3">
      <c r="A21" s="17">
        <v>375</v>
      </c>
      <c r="B21" s="17">
        <f t="shared" si="0"/>
        <v>3695</v>
      </c>
      <c r="C21" s="17">
        <v>139</v>
      </c>
    </row>
    <row r="22" spans="1:3" x14ac:dyDescent="0.3">
      <c r="A22" s="17">
        <v>375</v>
      </c>
      <c r="B22" s="17">
        <f t="shared" si="0"/>
        <v>4070</v>
      </c>
      <c r="C22" s="17">
        <v>46</v>
      </c>
    </row>
    <row r="23" spans="1:3" x14ac:dyDescent="0.3">
      <c r="A23" s="17">
        <v>375</v>
      </c>
      <c r="B23" s="17">
        <f t="shared" si="0"/>
        <v>4445</v>
      </c>
      <c r="C23" s="17">
        <v>13</v>
      </c>
    </row>
    <row r="24" spans="1:3" x14ac:dyDescent="0.3">
      <c r="A24" s="17">
        <v>375</v>
      </c>
      <c r="B24" s="17">
        <f t="shared" si="0"/>
        <v>4820</v>
      </c>
      <c r="C24" s="17">
        <v>3</v>
      </c>
    </row>
    <row r="25" spans="1:3" x14ac:dyDescent="0.3">
      <c r="A25" s="17">
        <v>375</v>
      </c>
      <c r="B25" s="17">
        <f t="shared" si="0"/>
        <v>5195</v>
      </c>
      <c r="C25" s="17">
        <v>0.6</v>
      </c>
    </row>
    <row r="26" spans="1:3" x14ac:dyDescent="0.3">
      <c r="A26" s="17">
        <v>375</v>
      </c>
      <c r="B26" s="17">
        <f t="shared" si="0"/>
        <v>5570</v>
      </c>
      <c r="C26" s="17">
        <v>0.1</v>
      </c>
    </row>
    <row r="30" spans="1:3" x14ac:dyDescent="0.3">
      <c r="A30" s="2"/>
      <c r="B30" s="2">
        <v>0</v>
      </c>
      <c r="C30" s="2">
        <v>7000.99</v>
      </c>
    </row>
    <row r="31" spans="1:3" x14ac:dyDescent="0.3">
      <c r="A31" s="4">
        <v>170</v>
      </c>
      <c r="B31" s="2">
        <f>A31</f>
        <v>170</v>
      </c>
      <c r="C31" s="8">
        <v>7000.99</v>
      </c>
    </row>
    <row r="32" spans="1:3" x14ac:dyDescent="0.3">
      <c r="A32" s="4">
        <v>10</v>
      </c>
      <c r="B32" s="2">
        <f t="shared" ref="B32:B38" si="1">B31+A32</f>
        <v>180</v>
      </c>
      <c r="C32" s="8">
        <v>4500</v>
      </c>
    </row>
    <row r="33" spans="1:3" x14ac:dyDescent="0.3">
      <c r="A33" s="4">
        <v>15</v>
      </c>
      <c r="B33" s="2">
        <f t="shared" si="1"/>
        <v>195</v>
      </c>
      <c r="C33" s="8">
        <v>3500</v>
      </c>
    </row>
    <row r="34" spans="1:3" x14ac:dyDescent="0.3">
      <c r="A34" s="4">
        <v>15</v>
      </c>
      <c r="B34" s="2">
        <f t="shared" si="1"/>
        <v>210</v>
      </c>
      <c r="C34" s="8">
        <v>2500</v>
      </c>
    </row>
    <row r="35" spans="1:3" x14ac:dyDescent="0.3">
      <c r="A35" s="4">
        <v>15</v>
      </c>
      <c r="B35" s="2">
        <f t="shared" si="1"/>
        <v>225</v>
      </c>
      <c r="C35" s="8">
        <v>1500</v>
      </c>
    </row>
    <row r="36" spans="1:3" x14ac:dyDescent="0.3">
      <c r="A36" s="4">
        <v>15</v>
      </c>
      <c r="B36" s="2">
        <f t="shared" si="1"/>
        <v>240</v>
      </c>
      <c r="C36" s="8">
        <v>1000</v>
      </c>
    </row>
    <row r="37" spans="1:3" x14ac:dyDescent="0.3">
      <c r="A37" s="4">
        <v>15</v>
      </c>
      <c r="B37" s="2">
        <f t="shared" si="1"/>
        <v>255</v>
      </c>
      <c r="C37" s="8">
        <v>500</v>
      </c>
    </row>
    <row r="38" spans="1:3" x14ac:dyDescent="0.3">
      <c r="A38" s="4">
        <v>15</v>
      </c>
      <c r="B38" s="2">
        <f t="shared" si="1"/>
        <v>270</v>
      </c>
      <c r="C38" s="8">
        <v>250</v>
      </c>
    </row>
    <row r="39" spans="1:3" x14ac:dyDescent="0.3">
      <c r="A39" s="2"/>
      <c r="B39" s="2"/>
      <c r="C39" s="2"/>
    </row>
    <row r="40" spans="1:3" x14ac:dyDescent="0.3">
      <c r="A40" s="2"/>
      <c r="B40" s="2">
        <v>0</v>
      </c>
      <c r="C40" s="2">
        <v>7000.99</v>
      </c>
    </row>
    <row r="41" spans="1:3" x14ac:dyDescent="0.3">
      <c r="A41" s="4">
        <v>1830</v>
      </c>
      <c r="B41" s="2">
        <f>A41</f>
        <v>1830</v>
      </c>
      <c r="C41" s="8">
        <v>7000.99</v>
      </c>
    </row>
    <row r="42" spans="1:3" x14ac:dyDescent="0.3">
      <c r="A42" s="4">
        <v>100</v>
      </c>
      <c r="B42" s="2">
        <f t="shared" ref="B42:B48" si="2">B41+A42</f>
        <v>1930</v>
      </c>
      <c r="C42" s="8">
        <v>4500</v>
      </c>
    </row>
    <row r="43" spans="1:3" x14ac:dyDescent="0.3">
      <c r="A43" s="4">
        <v>100</v>
      </c>
      <c r="B43" s="2">
        <f t="shared" si="2"/>
        <v>2030</v>
      </c>
      <c r="C43" s="8">
        <v>3500</v>
      </c>
    </row>
    <row r="44" spans="1:3" x14ac:dyDescent="0.3">
      <c r="A44" s="4">
        <v>55</v>
      </c>
      <c r="B44" s="2">
        <f t="shared" si="2"/>
        <v>2085</v>
      </c>
      <c r="C44" s="8">
        <v>2500</v>
      </c>
    </row>
    <row r="45" spans="1:3" x14ac:dyDescent="0.3">
      <c r="A45" s="4">
        <v>55</v>
      </c>
      <c r="B45" s="2">
        <f t="shared" si="2"/>
        <v>2140</v>
      </c>
      <c r="C45" s="8">
        <v>1500</v>
      </c>
    </row>
    <row r="46" spans="1:3" x14ac:dyDescent="0.3">
      <c r="A46" s="4">
        <v>55</v>
      </c>
      <c r="B46" s="2">
        <f t="shared" si="2"/>
        <v>2195</v>
      </c>
      <c r="C46" s="8">
        <v>1000</v>
      </c>
    </row>
    <row r="47" spans="1:3" x14ac:dyDescent="0.3">
      <c r="A47" s="4">
        <v>55</v>
      </c>
      <c r="B47" s="2">
        <f t="shared" si="2"/>
        <v>2250</v>
      </c>
      <c r="C47" s="8">
        <v>500</v>
      </c>
    </row>
    <row r="48" spans="1:3" x14ac:dyDescent="0.3">
      <c r="A48" s="4">
        <v>50</v>
      </c>
      <c r="B48" s="2">
        <f t="shared" si="2"/>
        <v>2300</v>
      </c>
      <c r="C48" s="8">
        <v>250</v>
      </c>
    </row>
    <row r="49" spans="1:3" x14ac:dyDescent="0.3">
      <c r="A49" s="2"/>
      <c r="B49" s="2"/>
      <c r="C49" s="2"/>
    </row>
    <row r="50" spans="1:3" x14ac:dyDescent="0.3">
      <c r="A50" s="2"/>
      <c r="B50" s="2">
        <v>0</v>
      </c>
      <c r="C50" s="2">
        <v>1425</v>
      </c>
    </row>
    <row r="51" spans="1:3" x14ac:dyDescent="0.3">
      <c r="A51" s="34">
        <v>375.000001</v>
      </c>
      <c r="B51" s="2">
        <f>A51</f>
        <v>375.000001</v>
      </c>
      <c r="C51" s="8">
        <v>1425</v>
      </c>
    </row>
    <row r="52" spans="1:3" x14ac:dyDescent="0.3">
      <c r="A52" s="4">
        <v>375</v>
      </c>
      <c r="B52" s="2">
        <f t="shared" ref="B52:B58" si="3">B51+A52</f>
        <v>750.000001</v>
      </c>
      <c r="C52" s="8">
        <v>422</v>
      </c>
    </row>
    <row r="53" spans="1:3" x14ac:dyDescent="0.3">
      <c r="A53" s="4">
        <v>375</v>
      </c>
      <c r="B53" s="2">
        <f t="shared" si="3"/>
        <v>1125.0000009999999</v>
      </c>
      <c r="C53" s="8">
        <v>139</v>
      </c>
    </row>
    <row r="54" spans="1:3" x14ac:dyDescent="0.3">
      <c r="A54" s="4">
        <v>375</v>
      </c>
      <c r="B54" s="2">
        <f t="shared" si="3"/>
        <v>1500.0000009999999</v>
      </c>
      <c r="C54" s="8">
        <v>46</v>
      </c>
    </row>
    <row r="55" spans="1:3" x14ac:dyDescent="0.3">
      <c r="A55" s="4">
        <v>375</v>
      </c>
      <c r="B55" s="2">
        <f t="shared" si="3"/>
        <v>1875.0000009999999</v>
      </c>
      <c r="C55" s="8">
        <v>13</v>
      </c>
    </row>
    <row r="56" spans="1:3" x14ac:dyDescent="0.3">
      <c r="A56" s="4">
        <v>375</v>
      </c>
      <c r="B56" s="2">
        <f t="shared" si="3"/>
        <v>2250.0000009999999</v>
      </c>
      <c r="C56" s="8">
        <v>3</v>
      </c>
    </row>
    <row r="57" spans="1:3" x14ac:dyDescent="0.3">
      <c r="A57" s="4">
        <v>375</v>
      </c>
      <c r="B57" s="2">
        <f t="shared" si="3"/>
        <v>2625.0000009999999</v>
      </c>
      <c r="C57" s="8">
        <v>0.6</v>
      </c>
    </row>
    <row r="58" spans="1:3" x14ac:dyDescent="0.3">
      <c r="A58" s="4">
        <v>375</v>
      </c>
      <c r="B58" s="2">
        <f t="shared" si="3"/>
        <v>3000.0000009999999</v>
      </c>
      <c r="C58" s="8">
        <v>0.1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X165"/>
  <sheetViews>
    <sheetView topLeftCell="D1" workbookViewId="0">
      <selection activeCell="F2" sqref="F2"/>
    </sheetView>
  </sheetViews>
  <sheetFormatPr defaultRowHeight="14.4" x14ac:dyDescent="0.3"/>
  <cols>
    <col min="1" max="1" width="8.88671875" style="20"/>
    <col min="2" max="2" width="10.77734375" style="20" customWidth="1"/>
    <col min="3" max="4" width="10.44140625" style="20" customWidth="1"/>
    <col min="5" max="5" width="10.109375" style="20" customWidth="1"/>
    <col min="6" max="16384" width="8.88671875" style="20"/>
  </cols>
  <sheetData>
    <row r="1" spans="1:24" ht="18" x14ac:dyDescent="0.35">
      <c r="A1" s="18" t="s">
        <v>203</v>
      </c>
      <c r="B1" s="19"/>
      <c r="C1" s="19"/>
      <c r="D1" s="19"/>
      <c r="E1" s="19"/>
      <c r="F1" s="18" t="s">
        <v>203</v>
      </c>
      <c r="G1" s="19"/>
      <c r="H1" s="19"/>
      <c r="I1" s="19"/>
      <c r="J1" s="19"/>
      <c r="K1" s="18" t="s">
        <v>203</v>
      </c>
      <c r="L1" s="19"/>
      <c r="M1" s="19"/>
      <c r="N1" s="19"/>
      <c r="O1" s="19"/>
      <c r="P1" s="18" t="s">
        <v>203</v>
      </c>
      <c r="Q1" s="19"/>
      <c r="R1" s="19"/>
      <c r="S1" s="19"/>
      <c r="T1" s="19"/>
      <c r="U1" s="18" t="s">
        <v>203</v>
      </c>
      <c r="V1" s="19"/>
      <c r="W1" s="19"/>
      <c r="X1" s="19"/>
    </row>
    <row r="2" spans="1:24" x14ac:dyDescent="0.3">
      <c r="B2" s="21" t="s">
        <v>178</v>
      </c>
      <c r="C2" s="21" t="s">
        <v>172</v>
      </c>
      <c r="D2" s="21" t="s">
        <v>173</v>
      </c>
      <c r="E2" s="21" t="s">
        <v>174</v>
      </c>
    </row>
    <row r="3" spans="1:24" x14ac:dyDescent="0.3">
      <c r="A3" s="20" t="s">
        <v>153</v>
      </c>
      <c r="B3" s="22">
        <f>'Case 1'!$E$4</f>
        <v>1000</v>
      </c>
      <c r="C3" s="22">
        <f>'Case 1'!$J$4</f>
        <v>0</v>
      </c>
      <c r="D3" s="22">
        <f>'Case 1'!$O$4</f>
        <v>0</v>
      </c>
      <c r="E3" s="22">
        <f>'Case 1'!$T$4</f>
        <v>0</v>
      </c>
    </row>
    <row r="4" spans="1:24" x14ac:dyDescent="0.3">
      <c r="A4" s="20" t="s">
        <v>154</v>
      </c>
      <c r="B4" s="22">
        <f>'Case 1'!$E$5</f>
        <v>980</v>
      </c>
      <c r="C4" s="22">
        <f>'Case 1'!$J$5</f>
        <v>20</v>
      </c>
      <c r="D4" s="22">
        <f>'Case 1'!$O$5</f>
        <v>0</v>
      </c>
      <c r="E4" s="22">
        <f>'Case 1'!$T$5</f>
        <v>0</v>
      </c>
    </row>
    <row r="5" spans="1:24" x14ac:dyDescent="0.3">
      <c r="A5" s="20" t="s">
        <v>155</v>
      </c>
      <c r="B5" s="22">
        <f>'Case 1'!$E$6</f>
        <v>20</v>
      </c>
      <c r="C5" s="22">
        <f>'Case 1'!$J$6</f>
        <v>50</v>
      </c>
      <c r="D5" s="22">
        <f>'Case 1'!$O$6</f>
        <v>500</v>
      </c>
      <c r="E5" s="22">
        <f>'Case 1'!$T$6</f>
        <v>430</v>
      </c>
    </row>
    <row r="6" spans="1:24" x14ac:dyDescent="0.3">
      <c r="A6" s="20" t="s">
        <v>156</v>
      </c>
      <c r="B6" s="22">
        <f>'Case 1'!$E$7</f>
        <v>0</v>
      </c>
      <c r="C6" s="22">
        <f>'Case 1'!$J$7</f>
        <v>50</v>
      </c>
      <c r="D6" s="22">
        <f>'Case 1'!$O$7</f>
        <v>500</v>
      </c>
      <c r="E6" s="22">
        <f>'Case 1'!$T$7</f>
        <v>450</v>
      </c>
    </row>
    <row r="7" spans="1:24" x14ac:dyDescent="0.3">
      <c r="A7" s="20" t="s">
        <v>157</v>
      </c>
      <c r="B7" s="22">
        <f>'Case 1'!$E$8</f>
        <v>0</v>
      </c>
      <c r="C7" s="22">
        <f>'Case 1'!$J$8</f>
        <v>50</v>
      </c>
      <c r="D7" s="22">
        <f>'Case 1'!$O$8</f>
        <v>500</v>
      </c>
      <c r="E7" s="22">
        <f>'Case 1'!$T$8</f>
        <v>450</v>
      </c>
    </row>
    <row r="8" spans="1:24" x14ac:dyDescent="0.3">
      <c r="A8" s="20" t="s">
        <v>158</v>
      </c>
      <c r="B8" s="22">
        <f>'Case 1'!$E$9</f>
        <v>0</v>
      </c>
      <c r="C8" s="22">
        <f>'Case 1'!$J$9</f>
        <v>50</v>
      </c>
      <c r="D8" s="22">
        <f>'Case 1'!$O$9</f>
        <v>500</v>
      </c>
      <c r="E8" s="22">
        <f>'Case 1'!$T$9</f>
        <v>20</v>
      </c>
    </row>
    <row r="9" spans="1:24" x14ac:dyDescent="0.3">
      <c r="A9" s="20" t="s">
        <v>159</v>
      </c>
      <c r="B9" s="22">
        <f>'Case 1'!$E$10</f>
        <v>0</v>
      </c>
      <c r="C9" s="22">
        <f>'Case 1'!$J$10</f>
        <v>50</v>
      </c>
      <c r="D9" s="22">
        <f>'Case 1'!$O$10</f>
        <v>300</v>
      </c>
      <c r="E9" s="22">
        <f>'Case 1'!$T$10</f>
        <v>650</v>
      </c>
    </row>
    <row r="10" spans="1:24" x14ac:dyDescent="0.3">
      <c r="A10" s="20" t="s">
        <v>160</v>
      </c>
      <c r="B10" s="22">
        <f>'Case 1'!$E$11</f>
        <v>0</v>
      </c>
      <c r="C10" s="22">
        <f>'Case 1'!$J$11</f>
        <v>0</v>
      </c>
      <c r="D10" s="22">
        <f>'Case 1'!$O$11</f>
        <v>0</v>
      </c>
      <c r="E10" s="22">
        <f>'Case 1'!$T$11</f>
        <v>1000</v>
      </c>
    </row>
    <row r="11" spans="1:24" x14ac:dyDescent="0.3">
      <c r="C11" s="21">
        <f>SUM(C3:C10)</f>
        <v>270</v>
      </c>
      <c r="D11" s="21">
        <f t="shared" ref="D11:E11" si="0">SUM(D3:D10)</f>
        <v>2300</v>
      </c>
      <c r="E11" s="21">
        <f t="shared" si="0"/>
        <v>3000</v>
      </c>
      <c r="F11" s="23" t="s">
        <v>179</v>
      </c>
    </row>
    <row r="12" spans="1:24" x14ac:dyDescent="0.3">
      <c r="C12" s="20">
        <v>270</v>
      </c>
      <c r="D12" s="20">
        <v>2300</v>
      </c>
      <c r="E12" s="20">
        <v>1375</v>
      </c>
      <c r="F12" s="23" t="s">
        <v>180</v>
      </c>
    </row>
    <row r="14" spans="1:24" x14ac:dyDescent="0.3">
      <c r="A14" s="23" t="s">
        <v>125</v>
      </c>
      <c r="B14" s="24">
        <f>'Case 1'!$B$24</f>
        <v>40</v>
      </c>
      <c r="C14" s="24">
        <f>'Case 1'!$B$25</f>
        <v>5</v>
      </c>
      <c r="D14" s="24">
        <f>'Case 1'!$B$26</f>
        <v>0</v>
      </c>
      <c r="E14" s="24">
        <f>'Case 1'!$B$27</f>
        <v>0</v>
      </c>
    </row>
    <row r="25" spans="1:24" ht="18" x14ac:dyDescent="0.35">
      <c r="A25" s="18" t="s">
        <v>204</v>
      </c>
      <c r="B25" s="19"/>
      <c r="C25" s="19"/>
      <c r="D25" s="19"/>
      <c r="E25" s="19"/>
      <c r="F25" s="18" t="s">
        <v>204</v>
      </c>
      <c r="G25" s="19"/>
      <c r="H25" s="19"/>
      <c r="I25" s="19"/>
      <c r="J25" s="19"/>
      <c r="K25" s="18" t="s">
        <v>204</v>
      </c>
      <c r="L25" s="19"/>
      <c r="M25" s="19"/>
      <c r="N25" s="19"/>
      <c r="O25" s="19"/>
      <c r="P25" s="18" t="s">
        <v>204</v>
      </c>
      <c r="Q25" s="19"/>
      <c r="R25" s="19"/>
      <c r="S25" s="19"/>
      <c r="T25" s="19"/>
      <c r="U25" s="18" t="s">
        <v>204</v>
      </c>
      <c r="V25" s="19"/>
      <c r="W25" s="19"/>
      <c r="X25" s="19"/>
    </row>
    <row r="26" spans="1:24" x14ac:dyDescent="0.3">
      <c r="B26" s="21" t="s">
        <v>178</v>
      </c>
      <c r="C26" s="21" t="s">
        <v>172</v>
      </c>
      <c r="D26" s="21" t="s">
        <v>173</v>
      </c>
      <c r="E26" s="21" t="s">
        <v>174</v>
      </c>
    </row>
    <row r="27" spans="1:24" x14ac:dyDescent="0.3">
      <c r="A27" s="20" t="s">
        <v>153</v>
      </c>
      <c r="B27" s="22">
        <f>'Case 2'!$E$4</f>
        <v>1000</v>
      </c>
      <c r="C27" s="22">
        <f>'Case 2'!$J$4</f>
        <v>0</v>
      </c>
      <c r="D27" s="22">
        <f>'Case 2'!$O$4</f>
        <v>0</v>
      </c>
      <c r="E27" s="22">
        <f>'Case 2'!$T$4</f>
        <v>0</v>
      </c>
    </row>
    <row r="28" spans="1:24" x14ac:dyDescent="0.3">
      <c r="A28" s="20" t="s">
        <v>154</v>
      </c>
      <c r="B28" s="22">
        <f>'Case 2'!$E$5</f>
        <v>980</v>
      </c>
      <c r="C28" s="22">
        <f>'Case 2'!$J$5</f>
        <v>20</v>
      </c>
      <c r="D28" s="22">
        <f>'Case 2'!$O$5</f>
        <v>0</v>
      </c>
      <c r="E28" s="22">
        <f>'Case 2'!$T$5</f>
        <v>0</v>
      </c>
    </row>
    <row r="29" spans="1:24" x14ac:dyDescent="0.3">
      <c r="A29" s="20" t="s">
        <v>155</v>
      </c>
      <c r="B29" s="22">
        <f>'Case 2'!$E$6</f>
        <v>650</v>
      </c>
      <c r="C29" s="22">
        <f>'Case 2'!$J$6</f>
        <v>50</v>
      </c>
      <c r="D29" s="22">
        <f>'Case 2'!$O$6</f>
        <v>300</v>
      </c>
      <c r="E29" s="22">
        <f>'Case 2'!$T$6</f>
        <v>0</v>
      </c>
    </row>
    <row r="30" spans="1:24" x14ac:dyDescent="0.3">
      <c r="A30" s="20" t="s">
        <v>156</v>
      </c>
      <c r="B30" s="22">
        <f>'Case 2'!$E$7</f>
        <v>370</v>
      </c>
      <c r="C30" s="22">
        <f>'Case 2'!$J$7</f>
        <v>50</v>
      </c>
      <c r="D30" s="22">
        <f>'Case 2'!$O$7</f>
        <v>500</v>
      </c>
      <c r="E30" s="22">
        <f>'Case 2'!$T$7</f>
        <v>80</v>
      </c>
    </row>
    <row r="31" spans="1:24" x14ac:dyDescent="0.3">
      <c r="A31" s="20" t="s">
        <v>157</v>
      </c>
      <c r="B31" s="22">
        <f>'Case 2'!$E$8</f>
        <v>0</v>
      </c>
      <c r="C31" s="22">
        <f>'Case 2'!$J$8</f>
        <v>50</v>
      </c>
      <c r="D31" s="22">
        <f>'Case 2'!$O$8</f>
        <v>500</v>
      </c>
      <c r="E31" s="22">
        <f>'Case 2'!$T$8</f>
        <v>450</v>
      </c>
    </row>
    <row r="32" spans="1:24" x14ac:dyDescent="0.3">
      <c r="A32" s="20" t="s">
        <v>158</v>
      </c>
      <c r="B32" s="22">
        <f>'Case 2'!$E$9</f>
        <v>0</v>
      </c>
      <c r="C32" s="22">
        <f>'Case 2'!$J$9</f>
        <v>50</v>
      </c>
      <c r="D32" s="22">
        <f>'Case 2'!$O$9</f>
        <v>500</v>
      </c>
      <c r="E32" s="22">
        <f>'Case 2'!$T$9</f>
        <v>450</v>
      </c>
    </row>
    <row r="33" spans="1:6" x14ac:dyDescent="0.3">
      <c r="A33" s="20" t="s">
        <v>159</v>
      </c>
      <c r="B33" s="22">
        <f>'Case 2'!$E$10</f>
        <v>0</v>
      </c>
      <c r="C33" s="22">
        <f>'Case 2'!$J$10</f>
        <v>50</v>
      </c>
      <c r="D33" s="22">
        <f>'Case 2'!$O$10</f>
        <v>500</v>
      </c>
      <c r="E33" s="22">
        <f>'Case 2'!$T$10</f>
        <v>450</v>
      </c>
    </row>
    <row r="34" spans="1:6" x14ac:dyDescent="0.3">
      <c r="A34" s="20" t="s">
        <v>160</v>
      </c>
      <c r="B34" s="22">
        <f>'Case 2'!$E$11</f>
        <v>0</v>
      </c>
      <c r="C34" s="22">
        <f>'Case 2'!$J$11</f>
        <v>0</v>
      </c>
      <c r="D34" s="22">
        <f>'Case 2'!$O$11</f>
        <v>0</v>
      </c>
      <c r="E34" s="22">
        <f>'Case 2'!$T$11</f>
        <v>1000</v>
      </c>
    </row>
    <row r="35" spans="1:6" x14ac:dyDescent="0.3">
      <c r="C35" s="21">
        <f>SUM(C27:C34)</f>
        <v>270</v>
      </c>
      <c r="D35" s="21">
        <f t="shared" ref="D35:E35" si="1">SUM(D27:D34)</f>
        <v>2300</v>
      </c>
      <c r="E35" s="21">
        <f t="shared" si="1"/>
        <v>2430</v>
      </c>
      <c r="F35" s="23" t="s">
        <v>179</v>
      </c>
    </row>
    <row r="36" spans="1:6" x14ac:dyDescent="0.3">
      <c r="C36" s="20">
        <v>270</v>
      </c>
      <c r="D36" s="20">
        <v>2300</v>
      </c>
      <c r="E36" s="20">
        <v>1375</v>
      </c>
      <c r="F36" s="23" t="s">
        <v>180</v>
      </c>
    </row>
    <row r="38" spans="1:6" x14ac:dyDescent="0.3">
      <c r="A38" s="23" t="s">
        <v>125</v>
      </c>
      <c r="B38" s="24">
        <f>'Case 2'!$B$24</f>
        <v>45.6</v>
      </c>
      <c r="C38" s="24">
        <f>'Case 2'!$B$25</f>
        <v>10.6</v>
      </c>
      <c r="D38" s="24">
        <f>'Case 2'!$B$26</f>
        <v>5.6</v>
      </c>
      <c r="E38" s="24">
        <f>'Case 2'!$B$27</f>
        <v>0.6</v>
      </c>
    </row>
    <row r="50" spans="1:24" ht="18" x14ac:dyDescent="0.35">
      <c r="A50" s="18" t="s">
        <v>205</v>
      </c>
      <c r="B50" s="19"/>
      <c r="C50" s="19"/>
      <c r="D50" s="19"/>
      <c r="E50" s="19"/>
      <c r="F50" s="18" t="s">
        <v>205</v>
      </c>
      <c r="G50" s="19"/>
      <c r="H50" s="19"/>
      <c r="I50" s="19"/>
      <c r="J50" s="19"/>
      <c r="K50" s="18" t="s">
        <v>205</v>
      </c>
      <c r="L50" s="19"/>
      <c r="M50" s="19"/>
      <c r="N50" s="19"/>
      <c r="O50" s="19"/>
      <c r="P50" s="18" t="s">
        <v>205</v>
      </c>
      <c r="Q50" s="19"/>
      <c r="R50" s="19"/>
      <c r="S50" s="19"/>
      <c r="T50" s="19"/>
      <c r="U50" s="18" t="s">
        <v>205</v>
      </c>
      <c r="V50" s="19"/>
      <c r="W50" s="19"/>
      <c r="X50" s="19"/>
    </row>
    <row r="51" spans="1:24" x14ac:dyDescent="0.3">
      <c r="B51" s="21" t="s">
        <v>178</v>
      </c>
      <c r="C51" s="21" t="s">
        <v>172</v>
      </c>
      <c r="D51" s="21" t="s">
        <v>173</v>
      </c>
      <c r="E51" s="21" t="s">
        <v>174</v>
      </c>
    </row>
    <row r="52" spans="1:24" x14ac:dyDescent="0.3">
      <c r="A52" s="20" t="s">
        <v>153</v>
      </c>
      <c r="B52" s="22">
        <f>'Case 3'!$E$4</f>
        <v>1000</v>
      </c>
      <c r="C52" s="22">
        <f>'Case 3'!$J$4</f>
        <v>0</v>
      </c>
      <c r="D52" s="22">
        <f>'Case 3'!$O$4</f>
        <v>0</v>
      </c>
      <c r="E52" s="22">
        <f>'Case 3'!$T$4</f>
        <v>0</v>
      </c>
    </row>
    <row r="53" spans="1:24" x14ac:dyDescent="0.3">
      <c r="A53" s="20" t="s">
        <v>154</v>
      </c>
      <c r="B53" s="22">
        <f>'Case 3'!$E$5</f>
        <v>980</v>
      </c>
      <c r="C53" s="22">
        <f>'Case 3'!$J$5</f>
        <v>20</v>
      </c>
      <c r="D53" s="22">
        <f>'Case 3'!$O$5</f>
        <v>0</v>
      </c>
      <c r="E53" s="22">
        <f>'Case 3'!$T$5</f>
        <v>0</v>
      </c>
    </row>
    <row r="54" spans="1:24" x14ac:dyDescent="0.3">
      <c r="A54" s="20" t="s">
        <v>155</v>
      </c>
      <c r="B54" s="22">
        <f>'Case 3'!$E$6</f>
        <v>650</v>
      </c>
      <c r="C54" s="22">
        <f>'Case 3'!$J$6</f>
        <v>50</v>
      </c>
      <c r="D54" s="22">
        <f>'Case 3'!$O$6</f>
        <v>300</v>
      </c>
      <c r="E54" s="22">
        <f>'Case 3'!$T$6</f>
        <v>0</v>
      </c>
    </row>
    <row r="55" spans="1:24" x14ac:dyDescent="0.3">
      <c r="A55" s="20" t="s">
        <v>156</v>
      </c>
      <c r="B55" s="22">
        <f>'Case 3'!$E$7</f>
        <v>450</v>
      </c>
      <c r="C55" s="22">
        <f>'Case 3'!$J$7</f>
        <v>50</v>
      </c>
      <c r="D55" s="22">
        <f>'Case 3'!$O$7</f>
        <v>500</v>
      </c>
      <c r="E55" s="22">
        <f>'Case 3'!$T$7</f>
        <v>0</v>
      </c>
    </row>
    <row r="56" spans="1:24" x14ac:dyDescent="0.3">
      <c r="A56" s="20" t="s">
        <v>157</v>
      </c>
      <c r="B56" s="22">
        <f>'Case 3'!$E$8</f>
        <v>450</v>
      </c>
      <c r="C56" s="22">
        <f>'Case 3'!$J$8</f>
        <v>50</v>
      </c>
      <c r="D56" s="22">
        <f>'Case 3'!$O$8</f>
        <v>500</v>
      </c>
      <c r="E56" s="22">
        <f>'Case 3'!$T$8</f>
        <v>0</v>
      </c>
    </row>
    <row r="57" spans="1:24" x14ac:dyDescent="0.3">
      <c r="A57" s="20" t="s">
        <v>158</v>
      </c>
      <c r="B57" s="22">
        <f>'Case 3'!$E$9</f>
        <v>450</v>
      </c>
      <c r="C57" s="22">
        <f>'Case 3'!$J$9</f>
        <v>50</v>
      </c>
      <c r="D57" s="22">
        <f>'Case 3'!$O$9</f>
        <v>500</v>
      </c>
      <c r="E57" s="22">
        <f>'Case 3'!$T$9</f>
        <v>0</v>
      </c>
    </row>
    <row r="58" spans="1:24" x14ac:dyDescent="0.3">
      <c r="A58" s="20" t="s">
        <v>159</v>
      </c>
      <c r="B58" s="22">
        <f>'Case 3'!$E$10</f>
        <v>20</v>
      </c>
      <c r="C58" s="22">
        <f>'Case 3'!$J$10</f>
        <v>50</v>
      </c>
      <c r="D58" s="22">
        <f>'Case 3'!$O$10</f>
        <v>500</v>
      </c>
      <c r="E58" s="22">
        <f>'Case 3'!$T$10</f>
        <v>430</v>
      </c>
    </row>
    <row r="59" spans="1:24" x14ac:dyDescent="0.3">
      <c r="A59" s="20" t="s">
        <v>160</v>
      </c>
      <c r="B59" s="22">
        <f>'Case 3'!$E$11</f>
        <v>0</v>
      </c>
      <c r="C59" s="22">
        <f>'Case 3'!$J$11</f>
        <v>0</v>
      </c>
      <c r="D59" s="22">
        <f>'Case 3'!$O$11</f>
        <v>0</v>
      </c>
      <c r="E59" s="22">
        <f>'Case 3'!$T$11</f>
        <v>1000</v>
      </c>
    </row>
    <row r="60" spans="1:24" x14ac:dyDescent="0.3">
      <c r="C60" s="21">
        <f>SUM(C52:C59)</f>
        <v>270</v>
      </c>
      <c r="D60" s="21">
        <f t="shared" ref="D60:E60" si="2">SUM(D52:D59)</f>
        <v>2300</v>
      </c>
      <c r="E60" s="21">
        <f t="shared" si="2"/>
        <v>1430</v>
      </c>
      <c r="F60" s="23" t="s">
        <v>179</v>
      </c>
    </row>
    <row r="61" spans="1:24" x14ac:dyDescent="0.3">
      <c r="C61" s="20">
        <v>270</v>
      </c>
      <c r="D61" s="20">
        <v>2300</v>
      </c>
      <c r="E61" s="20">
        <v>1375</v>
      </c>
      <c r="F61" s="23" t="s">
        <v>180</v>
      </c>
    </row>
    <row r="63" spans="1:24" x14ac:dyDescent="0.3">
      <c r="A63" s="23" t="s">
        <v>125</v>
      </c>
      <c r="B63" s="24">
        <f>'Case 3'!$B$24</f>
        <v>106</v>
      </c>
      <c r="C63" s="24">
        <f>'Case 3'!$B$25</f>
        <v>71</v>
      </c>
      <c r="D63" s="24">
        <f>'Case 3'!$B$26</f>
        <v>66</v>
      </c>
      <c r="E63" s="24">
        <f>'Case 3'!$B$27</f>
        <v>46</v>
      </c>
    </row>
    <row r="75" spans="1:24" ht="18" x14ac:dyDescent="0.35">
      <c r="A75" s="18" t="s">
        <v>206</v>
      </c>
      <c r="B75" s="19"/>
      <c r="C75" s="19"/>
      <c r="D75" s="19"/>
      <c r="E75" s="19"/>
      <c r="F75" s="18" t="s">
        <v>206</v>
      </c>
      <c r="G75" s="19"/>
      <c r="H75" s="19"/>
      <c r="I75" s="19"/>
      <c r="J75" s="19"/>
      <c r="K75" s="18" t="s">
        <v>206</v>
      </c>
      <c r="L75" s="19"/>
      <c r="M75" s="19"/>
      <c r="N75" s="19"/>
      <c r="O75" s="19"/>
      <c r="P75" s="18" t="s">
        <v>206</v>
      </c>
      <c r="Q75" s="19"/>
      <c r="R75" s="19"/>
      <c r="S75" s="19"/>
      <c r="T75" s="19"/>
      <c r="U75" s="18" t="s">
        <v>206</v>
      </c>
      <c r="V75" s="19"/>
      <c r="W75" s="19"/>
      <c r="X75" s="19"/>
    </row>
    <row r="76" spans="1:24" x14ac:dyDescent="0.3">
      <c r="B76" s="21" t="s">
        <v>178</v>
      </c>
      <c r="C76" s="21" t="s">
        <v>172</v>
      </c>
      <c r="D76" s="21" t="s">
        <v>173</v>
      </c>
      <c r="E76" s="21" t="s">
        <v>174</v>
      </c>
    </row>
    <row r="77" spans="1:24" x14ac:dyDescent="0.3">
      <c r="A77" s="20" t="s">
        <v>153</v>
      </c>
      <c r="B77" s="22">
        <f>'Case 4'!$E$4</f>
        <v>1000</v>
      </c>
      <c r="C77" s="22">
        <f>'Case 4'!$J$4</f>
        <v>0</v>
      </c>
      <c r="D77" s="22">
        <f>'Case 4'!$O$4</f>
        <v>0</v>
      </c>
      <c r="E77" s="22">
        <f>'Case 4'!$T$4</f>
        <v>0</v>
      </c>
    </row>
    <row r="78" spans="1:24" x14ac:dyDescent="0.3">
      <c r="A78" s="20" t="s">
        <v>154</v>
      </c>
      <c r="B78" s="22">
        <f>'Case 4'!$E$5</f>
        <v>1000</v>
      </c>
      <c r="C78" s="22">
        <f>'Case 4'!$J$5</f>
        <v>0</v>
      </c>
      <c r="D78" s="22">
        <f>'Case 4'!$O$5</f>
        <v>0</v>
      </c>
      <c r="E78" s="22">
        <f>'Case 4'!$T$5</f>
        <v>0</v>
      </c>
    </row>
    <row r="79" spans="1:24" x14ac:dyDescent="0.3">
      <c r="A79" s="20" t="s">
        <v>155</v>
      </c>
      <c r="B79" s="22">
        <f>'Case 4'!$E$6</f>
        <v>835</v>
      </c>
      <c r="C79" s="22">
        <f>'Case 4'!$J$6</f>
        <v>25</v>
      </c>
      <c r="D79" s="22">
        <f>'Case 4'!$O$6</f>
        <v>140</v>
      </c>
      <c r="E79" s="22">
        <f>'Case 4'!$T$6</f>
        <v>0</v>
      </c>
    </row>
    <row r="80" spans="1:24" x14ac:dyDescent="0.3">
      <c r="A80" s="20" t="s">
        <v>156</v>
      </c>
      <c r="B80" s="22">
        <f>'Case 4'!$E$7</f>
        <v>450</v>
      </c>
      <c r="C80" s="22">
        <f>'Case 4'!$J$7</f>
        <v>50</v>
      </c>
      <c r="D80" s="22">
        <f>'Case 4'!$O$7</f>
        <v>500</v>
      </c>
      <c r="E80" s="22">
        <f>'Case 4'!$T$7</f>
        <v>0</v>
      </c>
    </row>
    <row r="81" spans="1:6" x14ac:dyDescent="0.3">
      <c r="A81" s="20" t="s">
        <v>157</v>
      </c>
      <c r="B81" s="22">
        <f>'Case 4'!$E$8</f>
        <v>450</v>
      </c>
      <c r="C81" s="22">
        <f>'Case 4'!$J$8</f>
        <v>50</v>
      </c>
      <c r="D81" s="22">
        <f>'Case 4'!$O$8</f>
        <v>500</v>
      </c>
      <c r="E81" s="22">
        <f>'Case 4'!$T$8</f>
        <v>0</v>
      </c>
    </row>
    <row r="82" spans="1:6" x14ac:dyDescent="0.3">
      <c r="A82" s="20" t="s">
        <v>158</v>
      </c>
      <c r="B82" s="22">
        <f>'Case 4'!$E$9</f>
        <v>450</v>
      </c>
      <c r="C82" s="22">
        <f>'Case 4'!$J$9</f>
        <v>50</v>
      </c>
      <c r="D82" s="22">
        <f>'Case 4'!$O$9</f>
        <v>500</v>
      </c>
      <c r="E82" s="22">
        <f>'Case 4'!$T$9</f>
        <v>0</v>
      </c>
    </row>
    <row r="83" spans="1:6" x14ac:dyDescent="0.3">
      <c r="A83" s="20" t="s">
        <v>159</v>
      </c>
      <c r="B83" s="22">
        <f>'Case 4'!$E$10</f>
        <v>450</v>
      </c>
      <c r="C83" s="22">
        <f>'Case 4'!$J$10</f>
        <v>50</v>
      </c>
      <c r="D83" s="22">
        <f>'Case 4'!$O$10</f>
        <v>500</v>
      </c>
      <c r="E83" s="22">
        <f>'Case 4'!$T$10</f>
        <v>0</v>
      </c>
    </row>
    <row r="84" spans="1:6" x14ac:dyDescent="0.3">
      <c r="A84" s="20" t="s">
        <v>160</v>
      </c>
      <c r="B84" s="22">
        <f>'Case 4'!$E$11</f>
        <v>365</v>
      </c>
      <c r="C84" s="22">
        <f>'Case 4'!$J$11</f>
        <v>0</v>
      </c>
      <c r="D84" s="22">
        <f>'Case 4'!$O$11</f>
        <v>0</v>
      </c>
      <c r="E84" s="22">
        <f>'Case 4'!$T$11</f>
        <v>635</v>
      </c>
    </row>
    <row r="85" spans="1:6" x14ac:dyDescent="0.3">
      <c r="C85" s="21">
        <f>SUM(C77:C84)</f>
        <v>225</v>
      </c>
      <c r="D85" s="21">
        <f t="shared" ref="D85:E85" si="3">SUM(D77:D84)</f>
        <v>2140</v>
      </c>
      <c r="E85" s="21">
        <f t="shared" si="3"/>
        <v>635</v>
      </c>
      <c r="F85" s="23" t="s">
        <v>179</v>
      </c>
    </row>
    <row r="86" spans="1:6" x14ac:dyDescent="0.3">
      <c r="C86" s="20">
        <v>270</v>
      </c>
      <c r="D86" s="20">
        <v>2300</v>
      </c>
      <c r="E86" s="20">
        <v>1375</v>
      </c>
      <c r="F86" s="23" t="s">
        <v>180</v>
      </c>
    </row>
    <row r="88" spans="1:6" x14ac:dyDescent="0.3">
      <c r="A88" s="23" t="s">
        <v>125</v>
      </c>
      <c r="B88" s="24">
        <f>'Case 4'!$B$24</f>
        <v>1222</v>
      </c>
      <c r="C88" s="24">
        <f>'Case 4'!$B$25</f>
        <v>1182</v>
      </c>
      <c r="D88" s="24">
        <f>'Case 4'!$B$26</f>
        <v>1182</v>
      </c>
      <c r="E88" s="24">
        <f>'Case 4'!$B$27</f>
        <v>422</v>
      </c>
    </row>
    <row r="100" spans="1:24" ht="18" x14ac:dyDescent="0.35">
      <c r="A100" s="18" t="s">
        <v>207</v>
      </c>
      <c r="B100" s="19"/>
      <c r="C100" s="19"/>
      <c r="D100" s="19"/>
      <c r="E100" s="19"/>
      <c r="F100" s="18" t="s">
        <v>207</v>
      </c>
      <c r="G100" s="19"/>
      <c r="H100" s="19"/>
      <c r="I100" s="19"/>
      <c r="J100" s="19"/>
      <c r="K100" s="18" t="s">
        <v>207</v>
      </c>
      <c r="L100" s="19"/>
      <c r="M100" s="19"/>
      <c r="N100" s="19"/>
      <c r="O100" s="19"/>
      <c r="P100" s="18" t="s">
        <v>207</v>
      </c>
      <c r="Q100" s="19"/>
      <c r="R100" s="19"/>
      <c r="S100" s="19"/>
      <c r="T100" s="19"/>
      <c r="U100" s="18" t="s">
        <v>207</v>
      </c>
      <c r="V100" s="19"/>
      <c r="W100" s="19"/>
      <c r="X100" s="19"/>
    </row>
    <row r="101" spans="1:24" x14ac:dyDescent="0.3">
      <c r="B101" s="21" t="s">
        <v>178</v>
      </c>
      <c r="C101" s="21" t="s">
        <v>172</v>
      </c>
      <c r="D101" s="21" t="s">
        <v>173</v>
      </c>
      <c r="E101" s="21" t="s">
        <v>174</v>
      </c>
    </row>
    <row r="102" spans="1:24" x14ac:dyDescent="0.3">
      <c r="A102" s="20" t="s">
        <v>153</v>
      </c>
      <c r="B102" s="22">
        <f>'Case 5'!$E$4</f>
        <v>1000</v>
      </c>
      <c r="C102" s="22">
        <f>'Case 5'!$J$4</f>
        <v>0</v>
      </c>
      <c r="D102" s="22">
        <f>'Case 5'!$O$4</f>
        <v>0</v>
      </c>
      <c r="E102" s="22">
        <f>'Case 5'!$T$4</f>
        <v>0</v>
      </c>
    </row>
    <row r="103" spans="1:24" x14ac:dyDescent="0.3">
      <c r="A103" s="20" t="s">
        <v>154</v>
      </c>
      <c r="B103" s="22">
        <f>'Case 5'!$E$5</f>
        <v>1000</v>
      </c>
      <c r="C103" s="22">
        <f>'Case 5'!$J$5</f>
        <v>0</v>
      </c>
      <c r="D103" s="22">
        <f>'Case 5'!$O$5</f>
        <v>0</v>
      </c>
      <c r="E103" s="22">
        <f>'Case 5'!$T$5</f>
        <v>0</v>
      </c>
    </row>
    <row r="104" spans="1:24" x14ac:dyDescent="0.3">
      <c r="A104" s="20" t="s">
        <v>155</v>
      </c>
      <c r="B104" s="22">
        <f>'Case 5'!$E$6</f>
        <v>905</v>
      </c>
      <c r="C104" s="22">
        <f>'Case 5'!$J$6</f>
        <v>10</v>
      </c>
      <c r="D104" s="22">
        <f>'Case 5'!$O$6</f>
        <v>85</v>
      </c>
      <c r="E104" s="22">
        <f>'Case 5'!$T$6</f>
        <v>0</v>
      </c>
    </row>
    <row r="105" spans="1:24" x14ac:dyDescent="0.3">
      <c r="A105" s="20" t="s">
        <v>156</v>
      </c>
      <c r="B105" s="22">
        <f>'Case 5'!$E$7</f>
        <v>450</v>
      </c>
      <c r="C105" s="22">
        <f>'Case 5'!$J$7</f>
        <v>50</v>
      </c>
      <c r="D105" s="22">
        <f>'Case 5'!$O$7</f>
        <v>500</v>
      </c>
      <c r="E105" s="22">
        <f>'Case 5'!$T$7</f>
        <v>0</v>
      </c>
    </row>
    <row r="106" spans="1:24" x14ac:dyDescent="0.3">
      <c r="A106" s="20" t="s">
        <v>157</v>
      </c>
      <c r="B106" s="22">
        <f>'Case 5'!$E$8</f>
        <v>450</v>
      </c>
      <c r="C106" s="22">
        <f>'Case 5'!$J$8</f>
        <v>50</v>
      </c>
      <c r="D106" s="22">
        <f>'Case 5'!$O$8</f>
        <v>500</v>
      </c>
      <c r="E106" s="22">
        <f>'Case 5'!$T$8</f>
        <v>0</v>
      </c>
    </row>
    <row r="107" spans="1:24" x14ac:dyDescent="0.3">
      <c r="A107" s="20" t="s">
        <v>158</v>
      </c>
      <c r="B107" s="22">
        <f>'Case 5'!$E$9</f>
        <v>450</v>
      </c>
      <c r="C107" s="22">
        <f>'Case 5'!$J$9</f>
        <v>50</v>
      </c>
      <c r="D107" s="22">
        <f>'Case 5'!$O$9</f>
        <v>500</v>
      </c>
      <c r="E107" s="22">
        <f>'Case 5'!$T$9</f>
        <v>0</v>
      </c>
    </row>
    <row r="108" spans="1:24" x14ac:dyDescent="0.3">
      <c r="A108" s="20" t="s">
        <v>159</v>
      </c>
      <c r="B108" s="22">
        <f>'Case 5'!$E$10</f>
        <v>450</v>
      </c>
      <c r="C108" s="22">
        <f>'Case 5'!$J$10</f>
        <v>50</v>
      </c>
      <c r="D108" s="22">
        <f>'Case 5'!$O$10</f>
        <v>500</v>
      </c>
      <c r="E108" s="22">
        <f>'Case 5'!$T$10</f>
        <v>0</v>
      </c>
    </row>
    <row r="109" spans="1:24" x14ac:dyDescent="0.3">
      <c r="A109" s="20" t="s">
        <v>160</v>
      </c>
      <c r="B109" s="22">
        <f>'Case 5'!$E$11</f>
        <v>795</v>
      </c>
      <c r="C109" s="22">
        <f>'Case 5'!$J$11</f>
        <v>0</v>
      </c>
      <c r="D109" s="22">
        <f>'Case 5'!$O$11</f>
        <v>0</v>
      </c>
      <c r="E109" s="22">
        <f>'Case 5'!$T$11</f>
        <v>205</v>
      </c>
    </row>
    <row r="110" spans="1:24" x14ac:dyDescent="0.3">
      <c r="C110" s="21">
        <f>SUM(C102:C109)</f>
        <v>210</v>
      </c>
      <c r="D110" s="21">
        <f t="shared" ref="D110:E110" si="4">SUM(D102:D109)</f>
        <v>2085</v>
      </c>
      <c r="E110" s="21">
        <f t="shared" si="4"/>
        <v>205</v>
      </c>
      <c r="F110" s="23" t="s">
        <v>179</v>
      </c>
    </row>
    <row r="111" spans="1:24" x14ac:dyDescent="0.3">
      <c r="C111" s="20">
        <v>270</v>
      </c>
      <c r="D111" s="20">
        <v>2300</v>
      </c>
      <c r="E111" s="20">
        <v>1375</v>
      </c>
      <c r="F111" s="23" t="s">
        <v>180</v>
      </c>
    </row>
    <row r="113" spans="1:24" x14ac:dyDescent="0.3">
      <c r="A113" s="23" t="s">
        <v>125</v>
      </c>
      <c r="B113" s="24">
        <f>'Case 5'!$B$24</f>
        <v>2225</v>
      </c>
      <c r="C113" s="24">
        <f>'Case 5'!$B$25</f>
        <v>2185</v>
      </c>
      <c r="D113" s="24">
        <f>'Case 5'!$B$26</f>
        <v>2185</v>
      </c>
      <c r="E113" s="24">
        <f>'Case 5'!$B$27</f>
        <v>1425</v>
      </c>
    </row>
    <row r="126" spans="1:24" ht="18" x14ac:dyDescent="0.35">
      <c r="A126" s="18" t="s">
        <v>208</v>
      </c>
      <c r="B126" s="19"/>
      <c r="C126" s="19"/>
      <c r="D126" s="19"/>
      <c r="E126" s="19"/>
      <c r="F126" s="18" t="s">
        <v>208</v>
      </c>
      <c r="G126" s="19"/>
      <c r="H126" s="19"/>
      <c r="I126" s="19"/>
      <c r="J126" s="19"/>
      <c r="K126" s="18" t="s">
        <v>208</v>
      </c>
      <c r="L126" s="19"/>
      <c r="M126" s="19"/>
      <c r="N126" s="19"/>
      <c r="O126" s="19"/>
      <c r="P126" s="18" t="s">
        <v>208</v>
      </c>
      <c r="Q126" s="19"/>
      <c r="R126" s="19"/>
      <c r="S126" s="19"/>
      <c r="T126" s="19"/>
      <c r="U126" s="18" t="s">
        <v>208</v>
      </c>
      <c r="V126" s="19"/>
      <c r="W126" s="19"/>
      <c r="X126" s="19"/>
    </row>
    <row r="127" spans="1:24" x14ac:dyDescent="0.3">
      <c r="B127" s="21" t="s">
        <v>178</v>
      </c>
      <c r="C127" s="21" t="s">
        <v>172</v>
      </c>
      <c r="D127" s="21" t="s">
        <v>173</v>
      </c>
      <c r="E127" s="21" t="s">
        <v>174</v>
      </c>
    </row>
    <row r="128" spans="1:24" x14ac:dyDescent="0.3">
      <c r="A128" s="20" t="s">
        <v>153</v>
      </c>
      <c r="B128" s="22">
        <f>'Case 6'!$E$4</f>
        <v>1000</v>
      </c>
      <c r="C128" s="22">
        <f>'Case 6'!$J$4</f>
        <v>0</v>
      </c>
      <c r="D128" s="22">
        <f>'Case 6'!$O$4</f>
        <v>0</v>
      </c>
      <c r="E128" s="22">
        <f>'Case 6'!$T$4</f>
        <v>0</v>
      </c>
    </row>
    <row r="129" spans="1:6" x14ac:dyDescent="0.3">
      <c r="A129" s="20" t="s">
        <v>154</v>
      </c>
      <c r="B129" s="22">
        <f>'Case 6'!$E$5</f>
        <v>1000</v>
      </c>
      <c r="C129" s="22">
        <f>'Case 6'!$J$5</f>
        <v>0</v>
      </c>
      <c r="D129" s="22">
        <f>'Case 6'!$O$5</f>
        <v>0</v>
      </c>
      <c r="E129" s="22">
        <f>'Case 6'!$T$5</f>
        <v>0</v>
      </c>
    </row>
    <row r="130" spans="1:6" x14ac:dyDescent="0.3">
      <c r="A130" s="20" t="s">
        <v>155</v>
      </c>
      <c r="B130" s="22">
        <f>'Case 6'!$E$6</f>
        <v>1000</v>
      </c>
      <c r="C130" s="22">
        <f>'Case 6'!$J$6</f>
        <v>0</v>
      </c>
      <c r="D130" s="22">
        <f>'Case 6'!$O$6</f>
        <v>0</v>
      </c>
      <c r="E130" s="22">
        <f>'Case 6'!$T$6</f>
        <v>0</v>
      </c>
    </row>
    <row r="131" spans="1:6" x14ac:dyDescent="0.3">
      <c r="A131" s="20" t="s">
        <v>156</v>
      </c>
      <c r="B131" s="22">
        <f>'Case 6'!$E$7</f>
        <v>660</v>
      </c>
      <c r="C131" s="22">
        <f>'Case 6'!$J$7</f>
        <v>10</v>
      </c>
      <c r="D131" s="22">
        <f>'Case 6'!$O$7</f>
        <v>330</v>
      </c>
      <c r="E131" s="22">
        <f>'Case 6'!$T$7</f>
        <v>0</v>
      </c>
    </row>
    <row r="132" spans="1:6" x14ac:dyDescent="0.3">
      <c r="A132" s="20" t="s">
        <v>157</v>
      </c>
      <c r="B132" s="22">
        <f>'Case 6'!$E$8</f>
        <v>450</v>
      </c>
      <c r="C132" s="22">
        <f>'Case 6'!$J$8</f>
        <v>50</v>
      </c>
      <c r="D132" s="22">
        <f>'Case 6'!$O$8</f>
        <v>500</v>
      </c>
      <c r="E132" s="22">
        <f>'Case 6'!$T$8</f>
        <v>0</v>
      </c>
    </row>
    <row r="133" spans="1:6" x14ac:dyDescent="0.3">
      <c r="A133" s="20" t="s">
        <v>158</v>
      </c>
      <c r="B133" s="22">
        <f>'Case 6'!$E$9</f>
        <v>450</v>
      </c>
      <c r="C133" s="22">
        <f>'Case 6'!$J$9</f>
        <v>50</v>
      </c>
      <c r="D133" s="22">
        <f>'Case 6'!$O$9</f>
        <v>500</v>
      </c>
      <c r="E133" s="22">
        <f>'Case 6'!$T$9</f>
        <v>0</v>
      </c>
    </row>
    <row r="134" spans="1:6" x14ac:dyDescent="0.3">
      <c r="A134" s="20" t="s">
        <v>159</v>
      </c>
      <c r="B134" s="22">
        <f>'Case 6'!$E$10</f>
        <v>450</v>
      </c>
      <c r="C134" s="22">
        <f>'Case 6'!$J$10</f>
        <v>50</v>
      </c>
      <c r="D134" s="22">
        <f>'Case 6'!$O$10</f>
        <v>500</v>
      </c>
      <c r="E134" s="22">
        <f>'Case 6'!$T$10</f>
        <v>0</v>
      </c>
    </row>
    <row r="135" spans="1:6" x14ac:dyDescent="0.3">
      <c r="A135" s="20" t="s">
        <v>160</v>
      </c>
      <c r="B135" s="22">
        <f>'Case 6'!$E$11</f>
        <v>1000</v>
      </c>
      <c r="C135" s="22">
        <f>'Case 6'!$J$11</f>
        <v>0</v>
      </c>
      <c r="D135" s="22">
        <f>'Case 6'!$O$11</f>
        <v>0</v>
      </c>
      <c r="E135" s="22">
        <f>'Case 6'!$T$11</f>
        <v>0</v>
      </c>
    </row>
    <row r="136" spans="1:6" x14ac:dyDescent="0.3">
      <c r="C136" s="21">
        <f>SUM(C128:C135)</f>
        <v>160</v>
      </c>
      <c r="D136" s="21">
        <f t="shared" ref="D136:E136" si="5">SUM(D128:D135)</f>
        <v>1830</v>
      </c>
      <c r="E136" s="21">
        <f t="shared" si="5"/>
        <v>0</v>
      </c>
      <c r="F136" s="23" t="s">
        <v>179</v>
      </c>
    </row>
    <row r="137" spans="1:6" x14ac:dyDescent="0.3">
      <c r="C137" s="20">
        <v>270</v>
      </c>
      <c r="D137" s="20">
        <v>2300</v>
      </c>
      <c r="E137" s="20">
        <v>1375</v>
      </c>
      <c r="F137" s="23" t="s">
        <v>180</v>
      </c>
    </row>
    <row r="139" spans="1:6" x14ac:dyDescent="0.3">
      <c r="A139" s="23" t="s">
        <v>125</v>
      </c>
      <c r="B139" s="24">
        <f>'Case 6'!$B$24</f>
        <v>7045.99</v>
      </c>
      <c r="C139" s="24">
        <f>'Case 6'!$B$25</f>
        <v>7000.99</v>
      </c>
      <c r="D139" s="24">
        <f>'Case 6'!$B$26</f>
        <v>7000.99</v>
      </c>
      <c r="E139" s="24">
        <f>'Case 6'!$B$27</f>
        <v>1425</v>
      </c>
    </row>
    <row r="152" spans="1:24" ht="18" x14ac:dyDescent="0.35">
      <c r="A152" s="18" t="s">
        <v>212</v>
      </c>
      <c r="B152" s="19"/>
      <c r="C152" s="19"/>
      <c r="D152" s="19"/>
      <c r="E152" s="19"/>
      <c r="F152" s="18" t="s">
        <v>212</v>
      </c>
      <c r="G152" s="19"/>
      <c r="H152" s="19"/>
      <c r="I152" s="19"/>
      <c r="J152" s="19"/>
      <c r="K152" s="18" t="s">
        <v>212</v>
      </c>
      <c r="L152" s="19"/>
      <c r="M152" s="19"/>
      <c r="N152" s="19"/>
      <c r="O152" s="19"/>
      <c r="P152" s="18" t="s">
        <v>212</v>
      </c>
      <c r="Q152" s="19"/>
      <c r="R152" s="19"/>
      <c r="S152" s="19"/>
      <c r="T152" s="19"/>
      <c r="U152" s="18" t="s">
        <v>212</v>
      </c>
      <c r="V152" s="19"/>
      <c r="W152" s="19"/>
      <c r="X152" s="19"/>
    </row>
    <row r="153" spans="1:24" x14ac:dyDescent="0.3">
      <c r="B153" s="21" t="s">
        <v>178</v>
      </c>
      <c r="C153" s="21" t="s">
        <v>172</v>
      </c>
      <c r="D153" s="21" t="s">
        <v>173</v>
      </c>
      <c r="E153" s="21" t="s">
        <v>174</v>
      </c>
    </row>
    <row r="154" spans="1:24" x14ac:dyDescent="0.3">
      <c r="A154" s="20" t="s">
        <v>153</v>
      </c>
      <c r="B154" s="22">
        <f>'Case 7'!$E$4</f>
        <v>1000</v>
      </c>
      <c r="C154" s="22">
        <f>'Case 7'!$J$4</f>
        <v>0</v>
      </c>
      <c r="D154" s="22">
        <f>'Case 7'!$O$4</f>
        <v>0</v>
      </c>
      <c r="E154" s="22">
        <f>'Case 7'!$T$4</f>
        <v>0</v>
      </c>
    </row>
    <row r="155" spans="1:24" x14ac:dyDescent="0.3">
      <c r="A155" s="20" t="s">
        <v>154</v>
      </c>
      <c r="B155" s="22">
        <f>'Case 7'!$E$5</f>
        <v>1000</v>
      </c>
      <c r="C155" s="22">
        <f>'Case 7'!$J$5</f>
        <v>0</v>
      </c>
      <c r="D155" s="22">
        <f>'Case 7'!$O$5</f>
        <v>0</v>
      </c>
      <c r="E155" s="22">
        <f>'Case 7'!$T$5</f>
        <v>0</v>
      </c>
    </row>
    <row r="156" spans="1:24" x14ac:dyDescent="0.3">
      <c r="A156" s="20" t="s">
        <v>155</v>
      </c>
      <c r="B156" s="22">
        <f>'Case 7'!$E$6</f>
        <v>1000</v>
      </c>
      <c r="C156" s="22">
        <f>'Case 7'!$J$6</f>
        <v>0</v>
      </c>
      <c r="D156" s="22">
        <f>'Case 7'!$O$6</f>
        <v>0</v>
      </c>
      <c r="E156" s="22">
        <f>'Case 7'!$T$6</f>
        <v>0</v>
      </c>
    </row>
    <row r="157" spans="1:24" x14ac:dyDescent="0.3">
      <c r="A157" s="20" t="s">
        <v>156</v>
      </c>
      <c r="B157" s="22">
        <f>'Case 7'!$E$7</f>
        <v>450</v>
      </c>
      <c r="C157" s="22">
        <f>'Case 7'!$J$7</f>
        <v>50</v>
      </c>
      <c r="D157" s="22">
        <f>'Case 7'!$O$7</f>
        <v>500</v>
      </c>
      <c r="E157" s="22">
        <f>'Case 7'!$T$7</f>
        <v>0</v>
      </c>
    </row>
    <row r="158" spans="1:24" x14ac:dyDescent="0.3">
      <c r="A158" s="20" t="s">
        <v>157</v>
      </c>
      <c r="B158" s="22">
        <f>'Case 7'!$E$8</f>
        <v>450</v>
      </c>
      <c r="C158" s="22">
        <f>'Case 7'!$J$8</f>
        <v>50</v>
      </c>
      <c r="D158" s="22">
        <f>'Case 7'!$O$8</f>
        <v>500</v>
      </c>
      <c r="E158" s="22">
        <f>'Case 7'!$T$8</f>
        <v>0</v>
      </c>
    </row>
    <row r="159" spans="1:24" x14ac:dyDescent="0.3">
      <c r="A159" s="20" t="s">
        <v>158</v>
      </c>
      <c r="B159" s="22">
        <f>'Case 7'!$E$9</f>
        <v>450</v>
      </c>
      <c r="C159" s="22">
        <f>'Case 7'!$J$9</f>
        <v>50</v>
      </c>
      <c r="D159" s="22">
        <f>'Case 7'!$O$9</f>
        <v>500</v>
      </c>
      <c r="E159" s="22">
        <f>'Case 7'!$T$9</f>
        <v>0</v>
      </c>
    </row>
    <row r="160" spans="1:24" x14ac:dyDescent="0.3">
      <c r="A160" s="20" t="s">
        <v>159</v>
      </c>
      <c r="B160" s="22">
        <f>'Case 7'!$E$10</f>
        <v>660</v>
      </c>
      <c r="C160" s="22">
        <f>'Case 7'!$J$10</f>
        <v>10</v>
      </c>
      <c r="D160" s="22">
        <f>'Case 7'!$O$10</f>
        <v>330</v>
      </c>
      <c r="E160" s="22">
        <f>'Case 7'!$T$10</f>
        <v>0</v>
      </c>
    </row>
    <row r="161" spans="1:6" x14ac:dyDescent="0.3">
      <c r="A161" s="20" t="s">
        <v>160</v>
      </c>
      <c r="B161" s="22">
        <f>'Case 7'!$E$11</f>
        <v>1000</v>
      </c>
      <c r="C161" s="22">
        <f>'Case 7'!$J$11</f>
        <v>0</v>
      </c>
      <c r="D161" s="22">
        <f>'Case 7'!$O$11</f>
        <v>0</v>
      </c>
      <c r="E161" s="22">
        <f>'Case 7'!$T$11</f>
        <v>0</v>
      </c>
    </row>
    <row r="162" spans="1:6" x14ac:dyDescent="0.3">
      <c r="C162" s="21">
        <f>SUM(C154:C161)</f>
        <v>160</v>
      </c>
      <c r="D162" s="21">
        <f t="shared" ref="D162:E162" si="6">SUM(D154:D161)</f>
        <v>1830</v>
      </c>
      <c r="E162" s="21">
        <f t="shared" si="6"/>
        <v>0</v>
      </c>
      <c r="F162" s="23" t="s">
        <v>179</v>
      </c>
    </row>
    <row r="163" spans="1:6" x14ac:dyDescent="0.3">
      <c r="C163" s="20">
        <v>270</v>
      </c>
      <c r="D163" s="20">
        <v>2300</v>
      </c>
      <c r="E163" s="20">
        <v>1375</v>
      </c>
      <c r="F163" s="23" t="s">
        <v>180</v>
      </c>
    </row>
    <row r="165" spans="1:6" x14ac:dyDescent="0.3">
      <c r="A165" s="23" t="s">
        <v>125</v>
      </c>
      <c r="B165" s="37">
        <f>'Case 7'!$B$24</f>
        <v>9000.99</v>
      </c>
      <c r="C165" s="37">
        <f>'Case 7'!$B$25</f>
        <v>7000.99</v>
      </c>
      <c r="D165" s="37">
        <f>'Case 7'!$B$26</f>
        <v>7000.99</v>
      </c>
      <c r="E165" s="37">
        <f>'Case 7'!$B$27</f>
        <v>1425</v>
      </c>
    </row>
  </sheetData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showGridLines="0" topLeftCell="A70" workbookViewId="0"/>
  </sheetViews>
  <sheetFormatPr defaultRowHeight="14.4" x14ac:dyDescent="0.3"/>
  <cols>
    <col min="1" max="1" width="2.33203125" customWidth="1"/>
    <col min="2" max="2" width="6.77734375" bestFit="1" customWidth="1"/>
    <col min="3" max="3" width="23.33203125" bestFit="1" customWidth="1"/>
    <col min="4" max="4" width="6" bestFit="1" customWidth="1"/>
    <col min="5" max="5" width="8.33203125" bestFit="1" customWidth="1"/>
    <col min="6" max="6" width="10.109375" bestFit="1" customWidth="1"/>
    <col min="7" max="8" width="9.21875" bestFit="1" customWidth="1"/>
  </cols>
  <sheetData>
    <row r="1" spans="1:8" x14ac:dyDescent="0.3">
      <c r="A1" s="26" t="s">
        <v>0</v>
      </c>
    </row>
    <row r="2" spans="1:8" x14ac:dyDescent="0.3">
      <c r="A2" s="26" t="s">
        <v>183</v>
      </c>
    </row>
    <row r="3" spans="1:8" x14ac:dyDescent="0.3">
      <c r="A3" s="26" t="s">
        <v>198</v>
      </c>
    </row>
    <row r="6" spans="1:8" ht="15" thickBot="1" x14ac:dyDescent="0.35">
      <c r="A6" t="s">
        <v>1</v>
      </c>
    </row>
    <row r="7" spans="1:8" x14ac:dyDescent="0.3">
      <c r="B7" s="29"/>
      <c r="C7" s="29"/>
      <c r="D7" s="29" t="s">
        <v>2</v>
      </c>
      <c r="E7" s="29" t="s">
        <v>3</v>
      </c>
      <c r="F7" s="29" t="s">
        <v>4</v>
      </c>
      <c r="G7" s="29" t="s">
        <v>5</v>
      </c>
      <c r="H7" s="29" t="s">
        <v>5</v>
      </c>
    </row>
    <row r="8" spans="1:8" ht="15" thickBot="1" x14ac:dyDescent="0.35">
      <c r="B8" s="30" t="s">
        <v>6</v>
      </c>
      <c r="C8" s="30" t="s">
        <v>7</v>
      </c>
      <c r="D8" s="30" t="s">
        <v>8</v>
      </c>
      <c r="E8" s="30" t="s">
        <v>9</v>
      </c>
      <c r="F8" s="30" t="s">
        <v>10</v>
      </c>
      <c r="G8" s="30" t="s">
        <v>11</v>
      </c>
      <c r="H8" s="30" t="s">
        <v>12</v>
      </c>
    </row>
    <row r="9" spans="1:8" x14ac:dyDescent="0.3">
      <c r="B9" s="27" t="s">
        <v>13</v>
      </c>
      <c r="C9" s="27" t="s">
        <v>14</v>
      </c>
      <c r="D9" s="27">
        <v>50000</v>
      </c>
      <c r="E9" s="27">
        <v>-10</v>
      </c>
      <c r="F9" s="27">
        <v>25</v>
      </c>
      <c r="G9" s="27">
        <v>10</v>
      </c>
      <c r="H9" s="27">
        <v>1E+30</v>
      </c>
    </row>
    <row r="10" spans="1:8" x14ac:dyDescent="0.3">
      <c r="B10" s="27" t="s">
        <v>15</v>
      </c>
      <c r="C10" s="27" t="s">
        <v>16</v>
      </c>
      <c r="D10" s="27">
        <v>1000</v>
      </c>
      <c r="E10" s="27">
        <v>0</v>
      </c>
      <c r="F10" s="27">
        <v>30</v>
      </c>
      <c r="G10" s="27">
        <v>5</v>
      </c>
      <c r="H10" s="27">
        <v>1E+30</v>
      </c>
    </row>
    <row r="11" spans="1:8" x14ac:dyDescent="0.3">
      <c r="B11" s="27" t="s">
        <v>17</v>
      </c>
      <c r="C11" s="27" t="s">
        <v>18</v>
      </c>
      <c r="D11" s="27">
        <v>980</v>
      </c>
      <c r="E11" s="27">
        <v>0</v>
      </c>
      <c r="F11" s="27">
        <v>35</v>
      </c>
      <c r="G11" s="27">
        <v>5</v>
      </c>
      <c r="H11" s="27">
        <v>5</v>
      </c>
    </row>
    <row r="12" spans="1:8" x14ac:dyDescent="0.3">
      <c r="B12" s="27" t="s">
        <v>19</v>
      </c>
      <c r="C12" s="27" t="s">
        <v>20</v>
      </c>
      <c r="D12" s="27">
        <v>20</v>
      </c>
      <c r="E12" s="27">
        <v>0</v>
      </c>
      <c r="F12" s="27">
        <v>40</v>
      </c>
      <c r="G12" s="27">
        <v>5</v>
      </c>
      <c r="H12" s="27">
        <v>5</v>
      </c>
    </row>
    <row r="13" spans="1:8" x14ac:dyDescent="0.3">
      <c r="B13" s="27" t="s">
        <v>21</v>
      </c>
      <c r="C13" s="27" t="s">
        <v>22</v>
      </c>
      <c r="D13" s="27">
        <v>0</v>
      </c>
      <c r="E13" s="27">
        <v>5</v>
      </c>
      <c r="F13" s="27">
        <v>45</v>
      </c>
      <c r="G13" s="27">
        <v>1E+30</v>
      </c>
      <c r="H13" s="27">
        <v>5</v>
      </c>
    </row>
    <row r="14" spans="1:8" x14ac:dyDescent="0.3">
      <c r="B14" s="27" t="s">
        <v>23</v>
      </c>
      <c r="C14" s="27" t="s">
        <v>24</v>
      </c>
      <c r="D14" s="27">
        <v>0</v>
      </c>
      <c r="E14" s="27">
        <v>10</v>
      </c>
      <c r="F14" s="27">
        <v>50</v>
      </c>
      <c r="G14" s="27">
        <v>1E+30</v>
      </c>
      <c r="H14" s="27">
        <v>10</v>
      </c>
    </row>
    <row r="15" spans="1:8" x14ac:dyDescent="0.3">
      <c r="B15" s="27" t="s">
        <v>25</v>
      </c>
      <c r="C15" s="27" t="s">
        <v>26</v>
      </c>
      <c r="D15" s="27">
        <v>0</v>
      </c>
      <c r="E15" s="27">
        <v>15</v>
      </c>
      <c r="F15" s="27">
        <v>55</v>
      </c>
      <c r="G15" s="27">
        <v>1E+30</v>
      </c>
      <c r="H15" s="27">
        <v>15</v>
      </c>
    </row>
    <row r="16" spans="1:8" x14ac:dyDescent="0.3">
      <c r="B16" s="27" t="s">
        <v>27</v>
      </c>
      <c r="C16" s="27" t="s">
        <v>28</v>
      </c>
      <c r="D16" s="27">
        <v>0</v>
      </c>
      <c r="E16" s="27">
        <v>20</v>
      </c>
      <c r="F16" s="27">
        <v>60</v>
      </c>
      <c r="G16" s="27">
        <v>1E+30</v>
      </c>
      <c r="H16" s="27">
        <v>20</v>
      </c>
    </row>
    <row r="17" spans="2:8" x14ac:dyDescent="0.3">
      <c r="B17" s="27" t="s">
        <v>29</v>
      </c>
      <c r="C17" s="27" t="s">
        <v>30</v>
      </c>
      <c r="D17" s="27">
        <v>0</v>
      </c>
      <c r="E17" s="27">
        <v>760</v>
      </c>
      <c r="F17" s="27">
        <v>800</v>
      </c>
      <c r="G17" s="27">
        <v>1E+30</v>
      </c>
      <c r="H17" s="27">
        <v>760</v>
      </c>
    </row>
    <row r="18" spans="2:8" x14ac:dyDescent="0.3">
      <c r="B18" s="27" t="s">
        <v>31</v>
      </c>
      <c r="C18" s="27" t="s">
        <v>32</v>
      </c>
      <c r="D18" s="27">
        <v>0</v>
      </c>
      <c r="E18" s="27">
        <v>8961</v>
      </c>
      <c r="F18" s="27">
        <v>9001</v>
      </c>
      <c r="G18" s="27">
        <v>1E+30</v>
      </c>
      <c r="H18" s="27">
        <v>8961</v>
      </c>
    </row>
    <row r="19" spans="2:8" x14ac:dyDescent="0.3">
      <c r="B19" s="27" t="s">
        <v>33</v>
      </c>
      <c r="C19" s="27" t="s">
        <v>34</v>
      </c>
      <c r="D19" s="27">
        <v>0</v>
      </c>
      <c r="E19" s="27">
        <v>0</v>
      </c>
      <c r="F19" s="27">
        <v>0</v>
      </c>
      <c r="G19" s="27">
        <v>5</v>
      </c>
      <c r="H19" s="27">
        <v>10</v>
      </c>
    </row>
    <row r="20" spans="2:8" x14ac:dyDescent="0.3">
      <c r="B20" s="27" t="s">
        <v>35</v>
      </c>
      <c r="C20" s="27" t="s">
        <v>36</v>
      </c>
      <c r="D20" s="27">
        <v>0</v>
      </c>
      <c r="E20" s="27">
        <v>5</v>
      </c>
      <c r="F20" s="27">
        <v>0</v>
      </c>
      <c r="G20" s="27">
        <v>1E+30</v>
      </c>
      <c r="H20" s="27">
        <v>5</v>
      </c>
    </row>
    <row r="21" spans="2:8" x14ac:dyDescent="0.3">
      <c r="B21" s="27" t="s">
        <v>37</v>
      </c>
      <c r="C21" s="27" t="s">
        <v>38</v>
      </c>
      <c r="D21" s="27">
        <v>20</v>
      </c>
      <c r="E21" s="27">
        <v>0</v>
      </c>
      <c r="F21" s="27">
        <v>0</v>
      </c>
      <c r="G21" s="27">
        <v>5</v>
      </c>
      <c r="H21" s="27">
        <v>5</v>
      </c>
    </row>
    <row r="22" spans="2:8" x14ac:dyDescent="0.3">
      <c r="B22" s="27" t="s">
        <v>39</v>
      </c>
      <c r="C22" s="27" t="s">
        <v>40</v>
      </c>
      <c r="D22" s="27">
        <v>50</v>
      </c>
      <c r="E22" s="27">
        <v>-5</v>
      </c>
      <c r="F22" s="27">
        <v>0</v>
      </c>
      <c r="G22" s="27">
        <v>5</v>
      </c>
      <c r="H22" s="27">
        <v>1E+30</v>
      </c>
    </row>
    <row r="23" spans="2:8" x14ac:dyDescent="0.3">
      <c r="B23" s="27" t="s">
        <v>41</v>
      </c>
      <c r="C23" s="27" t="s">
        <v>42</v>
      </c>
      <c r="D23" s="27">
        <v>50</v>
      </c>
      <c r="E23" s="27">
        <v>-5</v>
      </c>
      <c r="F23" s="27">
        <v>0</v>
      </c>
      <c r="G23" s="27">
        <v>5</v>
      </c>
      <c r="H23" s="27">
        <v>1E+30</v>
      </c>
    </row>
    <row r="24" spans="2:8" x14ac:dyDescent="0.3">
      <c r="B24" s="27" t="s">
        <v>43</v>
      </c>
      <c r="C24" s="27" t="s">
        <v>44</v>
      </c>
      <c r="D24" s="27">
        <v>50</v>
      </c>
      <c r="E24" s="27">
        <v>-5</v>
      </c>
      <c r="F24" s="27">
        <v>0</v>
      </c>
      <c r="G24" s="27">
        <v>5</v>
      </c>
      <c r="H24" s="27">
        <v>1E+30</v>
      </c>
    </row>
    <row r="25" spans="2:8" x14ac:dyDescent="0.3">
      <c r="B25" s="27" t="s">
        <v>45</v>
      </c>
      <c r="C25" s="27" t="s">
        <v>46</v>
      </c>
      <c r="D25" s="27">
        <v>50</v>
      </c>
      <c r="E25" s="27">
        <v>-5</v>
      </c>
      <c r="F25" s="27">
        <v>0</v>
      </c>
      <c r="G25" s="27">
        <v>5</v>
      </c>
      <c r="H25" s="27">
        <v>1E+30</v>
      </c>
    </row>
    <row r="26" spans="2:8" x14ac:dyDescent="0.3">
      <c r="B26" s="27" t="s">
        <v>47</v>
      </c>
      <c r="C26" s="27" t="s">
        <v>48</v>
      </c>
      <c r="D26" s="27">
        <v>50</v>
      </c>
      <c r="E26" s="27">
        <v>-5</v>
      </c>
      <c r="F26" s="27">
        <v>0</v>
      </c>
      <c r="G26" s="27">
        <v>5</v>
      </c>
      <c r="H26" s="27">
        <v>1E+30</v>
      </c>
    </row>
    <row r="27" spans="2:8" x14ac:dyDescent="0.3">
      <c r="B27" s="27" t="s">
        <v>49</v>
      </c>
      <c r="C27" s="27" t="s">
        <v>50</v>
      </c>
      <c r="D27" s="27">
        <v>0</v>
      </c>
      <c r="E27" s="27">
        <v>-5</v>
      </c>
      <c r="F27" s="27">
        <v>0</v>
      </c>
      <c r="G27" s="27">
        <v>1E+30</v>
      </c>
      <c r="H27" s="27">
        <v>5</v>
      </c>
    </row>
    <row r="28" spans="2:8" x14ac:dyDescent="0.3">
      <c r="B28" s="27" t="s">
        <v>51</v>
      </c>
      <c r="C28" s="27" t="s">
        <v>52</v>
      </c>
      <c r="D28" s="27">
        <v>0</v>
      </c>
      <c r="E28" s="27">
        <v>-5</v>
      </c>
      <c r="F28" s="27">
        <v>0</v>
      </c>
      <c r="G28" s="27">
        <v>1E+30</v>
      </c>
      <c r="H28" s="27">
        <v>5</v>
      </c>
    </row>
    <row r="29" spans="2:8" x14ac:dyDescent="0.3">
      <c r="B29" s="27" t="s">
        <v>53</v>
      </c>
      <c r="C29" s="27" t="s">
        <v>54</v>
      </c>
      <c r="D29" s="27">
        <v>0</v>
      </c>
      <c r="E29" s="27">
        <v>5</v>
      </c>
      <c r="F29" s="27">
        <v>0</v>
      </c>
      <c r="G29" s="27">
        <v>1E+30</v>
      </c>
      <c r="H29" s="27">
        <v>5</v>
      </c>
    </row>
    <row r="30" spans="2:8" x14ac:dyDescent="0.3">
      <c r="B30" s="27" t="s">
        <v>55</v>
      </c>
      <c r="C30" s="27" t="s">
        <v>56</v>
      </c>
      <c r="D30" s="27">
        <v>0</v>
      </c>
      <c r="E30" s="27">
        <v>10</v>
      </c>
      <c r="F30" s="27">
        <v>0</v>
      </c>
      <c r="G30" s="27">
        <v>1E+30</v>
      </c>
      <c r="H30" s="27">
        <v>10</v>
      </c>
    </row>
    <row r="31" spans="2:8" x14ac:dyDescent="0.3">
      <c r="B31" s="27" t="s">
        <v>57</v>
      </c>
      <c r="C31" s="27" t="s">
        <v>58</v>
      </c>
      <c r="D31" s="27">
        <v>0</v>
      </c>
      <c r="E31" s="27">
        <v>5</v>
      </c>
      <c r="F31" s="27">
        <v>0</v>
      </c>
      <c r="G31" s="27">
        <v>1E+30</v>
      </c>
      <c r="H31" s="27">
        <v>5</v>
      </c>
    </row>
    <row r="32" spans="2:8" x14ac:dyDescent="0.3">
      <c r="B32" s="27" t="s">
        <v>59</v>
      </c>
      <c r="C32" s="27" t="s">
        <v>60</v>
      </c>
      <c r="D32" s="27">
        <v>500</v>
      </c>
      <c r="E32" s="27">
        <v>0</v>
      </c>
      <c r="F32" s="27">
        <v>0</v>
      </c>
      <c r="G32" s="27">
        <v>0</v>
      </c>
      <c r="H32" s="27">
        <v>1E+30</v>
      </c>
    </row>
    <row r="33" spans="2:8" x14ac:dyDescent="0.3">
      <c r="B33" s="27" t="s">
        <v>61</v>
      </c>
      <c r="C33" s="27" t="s">
        <v>62</v>
      </c>
      <c r="D33" s="27">
        <v>500</v>
      </c>
      <c r="E33" s="27">
        <v>0</v>
      </c>
      <c r="F33" s="27">
        <v>0</v>
      </c>
      <c r="G33" s="27">
        <v>0</v>
      </c>
      <c r="H33" s="27">
        <v>1E+30</v>
      </c>
    </row>
    <row r="34" spans="2:8" x14ac:dyDescent="0.3">
      <c r="B34" s="27" t="s">
        <v>63</v>
      </c>
      <c r="C34" s="27" t="s">
        <v>64</v>
      </c>
      <c r="D34" s="27">
        <v>500</v>
      </c>
      <c r="E34" s="27">
        <v>0</v>
      </c>
      <c r="F34" s="27">
        <v>0</v>
      </c>
      <c r="G34" s="27">
        <v>0</v>
      </c>
      <c r="H34" s="27">
        <v>1E+30</v>
      </c>
    </row>
    <row r="35" spans="2:8" x14ac:dyDescent="0.3">
      <c r="B35" s="27" t="s">
        <v>65</v>
      </c>
      <c r="C35" s="27" t="s">
        <v>66</v>
      </c>
      <c r="D35" s="27">
        <v>500</v>
      </c>
      <c r="E35" s="27">
        <v>0</v>
      </c>
      <c r="F35" s="27">
        <v>0</v>
      </c>
      <c r="G35" s="27">
        <v>0</v>
      </c>
      <c r="H35" s="27">
        <v>1E+30</v>
      </c>
    </row>
    <row r="36" spans="2:8" x14ac:dyDescent="0.3">
      <c r="B36" s="27" t="s">
        <v>67</v>
      </c>
      <c r="C36" s="27" t="s">
        <v>68</v>
      </c>
      <c r="D36" s="27">
        <v>300</v>
      </c>
      <c r="E36" s="27">
        <v>0</v>
      </c>
      <c r="F36" s="27">
        <v>0</v>
      </c>
      <c r="G36" s="27">
        <v>0</v>
      </c>
      <c r="H36" s="27">
        <v>0</v>
      </c>
    </row>
    <row r="37" spans="2:8" x14ac:dyDescent="0.3">
      <c r="B37" s="27" t="s">
        <v>69</v>
      </c>
      <c r="C37" s="27" t="s">
        <v>70</v>
      </c>
      <c r="D37" s="27">
        <v>0</v>
      </c>
      <c r="E37" s="27">
        <v>0</v>
      </c>
      <c r="F37" s="27">
        <v>0</v>
      </c>
      <c r="G37" s="27">
        <v>1E+30</v>
      </c>
      <c r="H37" s="27">
        <v>0</v>
      </c>
    </row>
    <row r="38" spans="2:8" x14ac:dyDescent="0.3">
      <c r="B38" s="27" t="s">
        <v>71</v>
      </c>
      <c r="C38" s="27" t="s">
        <v>72</v>
      </c>
      <c r="D38" s="27">
        <v>0</v>
      </c>
      <c r="E38" s="27">
        <v>0</v>
      </c>
      <c r="F38" s="27">
        <v>0</v>
      </c>
      <c r="G38" s="27">
        <v>1E+30</v>
      </c>
      <c r="H38" s="27">
        <v>0</v>
      </c>
    </row>
    <row r="39" spans="2:8" x14ac:dyDescent="0.3">
      <c r="B39" s="27" t="s">
        <v>73</v>
      </c>
      <c r="C39" s="27" t="s">
        <v>74</v>
      </c>
      <c r="D39" s="27">
        <v>0</v>
      </c>
      <c r="E39" s="27">
        <v>5</v>
      </c>
      <c r="F39" s="27">
        <v>0</v>
      </c>
      <c r="G39" s="27">
        <v>1E+30</v>
      </c>
      <c r="H39" s="27">
        <v>5</v>
      </c>
    </row>
    <row r="40" spans="2:8" x14ac:dyDescent="0.3">
      <c r="B40" s="27" t="s">
        <v>75</v>
      </c>
      <c r="C40" s="27" t="s">
        <v>76</v>
      </c>
      <c r="D40" s="27">
        <v>0</v>
      </c>
      <c r="E40" s="27">
        <v>10</v>
      </c>
      <c r="F40" s="27">
        <v>0</v>
      </c>
      <c r="G40" s="27">
        <v>1E+30</v>
      </c>
      <c r="H40" s="27">
        <v>10</v>
      </c>
    </row>
    <row r="41" spans="2:8" x14ac:dyDescent="0.3">
      <c r="B41" s="27" t="s">
        <v>77</v>
      </c>
      <c r="C41" s="27" t="s">
        <v>78</v>
      </c>
      <c r="D41" s="27">
        <v>0</v>
      </c>
      <c r="E41" s="27">
        <v>5</v>
      </c>
      <c r="F41" s="27">
        <v>0</v>
      </c>
      <c r="G41" s="27">
        <v>1E+30</v>
      </c>
      <c r="H41" s="27">
        <v>5</v>
      </c>
    </row>
    <row r="42" spans="2:8" x14ac:dyDescent="0.3">
      <c r="B42" s="27" t="s">
        <v>79</v>
      </c>
      <c r="C42" s="27" t="s">
        <v>80</v>
      </c>
      <c r="D42" s="27">
        <v>430</v>
      </c>
      <c r="E42" s="27">
        <v>0</v>
      </c>
      <c r="F42" s="27">
        <v>0</v>
      </c>
      <c r="G42" s="27">
        <v>0</v>
      </c>
      <c r="H42" s="27">
        <v>0</v>
      </c>
    </row>
    <row r="43" spans="2:8" x14ac:dyDescent="0.3">
      <c r="B43" s="27" t="s">
        <v>81</v>
      </c>
      <c r="C43" s="27" t="s">
        <v>82</v>
      </c>
      <c r="D43" s="27">
        <v>450</v>
      </c>
      <c r="E43" s="27">
        <v>0</v>
      </c>
      <c r="F43" s="27">
        <v>0</v>
      </c>
      <c r="G43" s="27">
        <v>0</v>
      </c>
      <c r="H43" s="27">
        <v>0</v>
      </c>
    </row>
    <row r="44" spans="2:8" x14ac:dyDescent="0.3">
      <c r="B44" s="27" t="s">
        <v>83</v>
      </c>
      <c r="C44" s="27" t="s">
        <v>84</v>
      </c>
      <c r="D44" s="27">
        <v>450</v>
      </c>
      <c r="E44" s="27">
        <v>0</v>
      </c>
      <c r="F44" s="27">
        <v>0</v>
      </c>
      <c r="G44" s="27">
        <v>0</v>
      </c>
      <c r="H44" s="27">
        <v>0</v>
      </c>
    </row>
    <row r="45" spans="2:8" x14ac:dyDescent="0.3">
      <c r="B45" s="27" t="s">
        <v>85</v>
      </c>
      <c r="C45" s="27" t="s">
        <v>86</v>
      </c>
      <c r="D45" s="27">
        <v>20</v>
      </c>
      <c r="E45" s="27">
        <v>0</v>
      </c>
      <c r="F45" s="27">
        <v>0</v>
      </c>
      <c r="G45" s="27">
        <v>0</v>
      </c>
      <c r="H45" s="27">
        <v>0</v>
      </c>
    </row>
    <row r="46" spans="2:8" x14ac:dyDescent="0.3">
      <c r="B46" s="27" t="s">
        <v>87</v>
      </c>
      <c r="C46" s="27" t="s">
        <v>88</v>
      </c>
      <c r="D46" s="27">
        <v>650</v>
      </c>
      <c r="E46" s="27">
        <v>0</v>
      </c>
      <c r="F46" s="27">
        <v>0</v>
      </c>
      <c r="G46" s="27">
        <v>0</v>
      </c>
      <c r="H46" s="27">
        <v>0</v>
      </c>
    </row>
    <row r="47" spans="2:8" x14ac:dyDescent="0.3">
      <c r="B47" s="27" t="s">
        <v>89</v>
      </c>
      <c r="C47" s="27" t="s">
        <v>90</v>
      </c>
      <c r="D47" s="27">
        <v>1000</v>
      </c>
      <c r="E47" s="27">
        <v>0</v>
      </c>
      <c r="F47" s="27">
        <v>0</v>
      </c>
      <c r="G47" s="27">
        <v>0</v>
      </c>
      <c r="H47" s="27">
        <v>1E+30</v>
      </c>
    </row>
    <row r="48" spans="2:8" x14ac:dyDescent="0.3">
      <c r="B48" s="27" t="s">
        <v>91</v>
      </c>
      <c r="C48" s="27" t="s">
        <v>92</v>
      </c>
      <c r="D48" s="27">
        <v>0</v>
      </c>
      <c r="E48" s="27">
        <v>0</v>
      </c>
      <c r="F48" s="27">
        <v>0</v>
      </c>
      <c r="G48" s="27">
        <v>1E+30</v>
      </c>
      <c r="H48" s="27">
        <v>0</v>
      </c>
    </row>
    <row r="49" spans="2:8" x14ac:dyDescent="0.3">
      <c r="B49" s="27" t="s">
        <v>93</v>
      </c>
      <c r="C49" s="27" t="s">
        <v>94</v>
      </c>
      <c r="D49" s="27">
        <v>0</v>
      </c>
      <c r="E49" s="27">
        <v>6995.989999999998</v>
      </c>
      <c r="F49" s="27">
        <v>7000.989999999998</v>
      </c>
      <c r="G49" s="27">
        <v>1E+30</v>
      </c>
      <c r="H49" s="27">
        <v>6995.989999999998</v>
      </c>
    </row>
    <row r="50" spans="2:8" x14ac:dyDescent="0.3">
      <c r="B50" s="27" t="s">
        <v>95</v>
      </c>
      <c r="C50" s="27" t="s">
        <v>96</v>
      </c>
      <c r="D50" s="27">
        <v>0</v>
      </c>
      <c r="E50" s="27">
        <v>4495</v>
      </c>
      <c r="F50" s="27">
        <v>4500</v>
      </c>
      <c r="G50" s="27">
        <v>1E+30</v>
      </c>
      <c r="H50" s="27">
        <v>4495</v>
      </c>
    </row>
    <row r="51" spans="2:8" x14ac:dyDescent="0.3">
      <c r="B51" s="27" t="s">
        <v>97</v>
      </c>
      <c r="C51" s="27" t="s">
        <v>98</v>
      </c>
      <c r="D51" s="27">
        <v>0</v>
      </c>
      <c r="E51" s="27">
        <v>3495</v>
      </c>
      <c r="F51" s="27">
        <v>3500</v>
      </c>
      <c r="G51" s="27">
        <v>1E+30</v>
      </c>
      <c r="H51" s="27">
        <v>3495</v>
      </c>
    </row>
    <row r="52" spans="2:8" x14ac:dyDescent="0.3">
      <c r="B52" s="27" t="s">
        <v>99</v>
      </c>
      <c r="C52" s="27" t="s">
        <v>100</v>
      </c>
      <c r="D52" s="27">
        <v>0</v>
      </c>
      <c r="E52" s="27">
        <v>2495</v>
      </c>
      <c r="F52" s="27">
        <v>2500</v>
      </c>
      <c r="G52" s="27">
        <v>1E+30</v>
      </c>
      <c r="H52" s="27">
        <v>2495</v>
      </c>
    </row>
    <row r="53" spans="2:8" x14ac:dyDescent="0.3">
      <c r="B53" s="27" t="s">
        <v>101</v>
      </c>
      <c r="C53" s="27" t="s">
        <v>98</v>
      </c>
      <c r="D53" s="27">
        <v>0</v>
      </c>
      <c r="E53" s="27">
        <v>1495</v>
      </c>
      <c r="F53" s="27">
        <v>1500</v>
      </c>
      <c r="G53" s="27">
        <v>1E+30</v>
      </c>
      <c r="H53" s="27">
        <v>1495</v>
      </c>
    </row>
    <row r="54" spans="2:8" x14ac:dyDescent="0.3">
      <c r="B54" s="27" t="s">
        <v>102</v>
      </c>
      <c r="C54" s="27" t="s">
        <v>103</v>
      </c>
      <c r="D54" s="27">
        <v>0</v>
      </c>
      <c r="E54" s="27">
        <v>995</v>
      </c>
      <c r="F54" s="27">
        <v>1000</v>
      </c>
      <c r="G54" s="27">
        <v>1E+30</v>
      </c>
      <c r="H54" s="27">
        <v>995</v>
      </c>
    </row>
    <row r="55" spans="2:8" x14ac:dyDescent="0.3">
      <c r="B55" s="27" t="s">
        <v>104</v>
      </c>
      <c r="C55" s="27" t="s">
        <v>32</v>
      </c>
      <c r="D55" s="27">
        <v>0</v>
      </c>
      <c r="E55" s="27">
        <v>495</v>
      </c>
      <c r="F55" s="27">
        <v>500</v>
      </c>
      <c r="G55" s="27">
        <v>1E+30</v>
      </c>
      <c r="H55" s="27">
        <v>495</v>
      </c>
    </row>
    <row r="56" spans="2:8" x14ac:dyDescent="0.3">
      <c r="B56" s="27" t="s">
        <v>105</v>
      </c>
      <c r="C56" s="27" t="s">
        <v>52</v>
      </c>
      <c r="D56" s="27">
        <v>0</v>
      </c>
      <c r="E56" s="27">
        <v>245</v>
      </c>
      <c r="F56" s="27">
        <v>250</v>
      </c>
      <c r="G56" s="27">
        <v>1E+30</v>
      </c>
      <c r="H56" s="27">
        <v>245</v>
      </c>
    </row>
    <row r="57" spans="2:8" x14ac:dyDescent="0.3">
      <c r="B57" s="27" t="s">
        <v>106</v>
      </c>
      <c r="C57" s="27" t="s">
        <v>94</v>
      </c>
      <c r="D57" s="27">
        <v>0</v>
      </c>
      <c r="E57" s="27">
        <v>7000.989999999998</v>
      </c>
      <c r="F57" s="27">
        <v>7000.989999999998</v>
      </c>
      <c r="G57" s="27">
        <v>1E+30</v>
      </c>
      <c r="H57" s="27">
        <v>7000.989999999998</v>
      </c>
    </row>
    <row r="58" spans="2:8" x14ac:dyDescent="0.3">
      <c r="B58" s="27" t="s">
        <v>107</v>
      </c>
      <c r="C58" s="27" t="s">
        <v>96</v>
      </c>
      <c r="D58" s="27">
        <v>0</v>
      </c>
      <c r="E58" s="27">
        <v>4500</v>
      </c>
      <c r="F58" s="27">
        <v>4500</v>
      </c>
      <c r="G58" s="27">
        <v>1E+30</v>
      </c>
      <c r="H58" s="27">
        <v>4500</v>
      </c>
    </row>
    <row r="59" spans="2:8" x14ac:dyDescent="0.3">
      <c r="B59" s="27" t="s">
        <v>108</v>
      </c>
      <c r="C59" s="27" t="s">
        <v>98</v>
      </c>
      <c r="D59" s="27">
        <v>0</v>
      </c>
      <c r="E59" s="27">
        <v>3500</v>
      </c>
      <c r="F59" s="27">
        <v>3500</v>
      </c>
      <c r="G59" s="27">
        <v>1E+30</v>
      </c>
      <c r="H59" s="27">
        <v>3500</v>
      </c>
    </row>
    <row r="60" spans="2:8" x14ac:dyDescent="0.3">
      <c r="B60" s="27" t="s">
        <v>109</v>
      </c>
      <c r="C60" s="27" t="s">
        <v>100</v>
      </c>
      <c r="D60" s="27">
        <v>0</v>
      </c>
      <c r="E60" s="27">
        <v>2500</v>
      </c>
      <c r="F60" s="27">
        <v>2500</v>
      </c>
      <c r="G60" s="27">
        <v>1E+30</v>
      </c>
      <c r="H60" s="27">
        <v>2500</v>
      </c>
    </row>
    <row r="61" spans="2:8" x14ac:dyDescent="0.3">
      <c r="B61" s="27" t="s">
        <v>110</v>
      </c>
      <c r="C61" s="27" t="s">
        <v>98</v>
      </c>
      <c r="D61" s="27">
        <v>0</v>
      </c>
      <c r="E61" s="27">
        <v>1500</v>
      </c>
      <c r="F61" s="27">
        <v>1500</v>
      </c>
      <c r="G61" s="27">
        <v>1E+30</v>
      </c>
      <c r="H61" s="27">
        <v>1500</v>
      </c>
    </row>
    <row r="62" spans="2:8" x14ac:dyDescent="0.3">
      <c r="B62" s="27" t="s">
        <v>111</v>
      </c>
      <c r="C62" s="27" t="s">
        <v>103</v>
      </c>
      <c r="D62" s="27">
        <v>0</v>
      </c>
      <c r="E62" s="27">
        <v>1000</v>
      </c>
      <c r="F62" s="27">
        <v>1000</v>
      </c>
      <c r="G62" s="27">
        <v>1E+30</v>
      </c>
      <c r="H62" s="27">
        <v>1000</v>
      </c>
    </row>
    <row r="63" spans="2:8" x14ac:dyDescent="0.3">
      <c r="B63" s="27" t="s">
        <v>112</v>
      </c>
      <c r="C63" s="27" t="s">
        <v>32</v>
      </c>
      <c r="D63" s="27">
        <v>0</v>
      </c>
      <c r="E63" s="27">
        <v>500</v>
      </c>
      <c r="F63" s="27">
        <v>500</v>
      </c>
      <c r="G63" s="27">
        <v>1E+30</v>
      </c>
      <c r="H63" s="27">
        <v>500</v>
      </c>
    </row>
    <row r="64" spans="2:8" x14ac:dyDescent="0.3">
      <c r="B64" s="27" t="s">
        <v>113</v>
      </c>
      <c r="C64" s="27" t="s">
        <v>52</v>
      </c>
      <c r="D64" s="27">
        <v>0</v>
      </c>
      <c r="E64" s="27">
        <v>250</v>
      </c>
      <c r="F64" s="27">
        <v>250</v>
      </c>
      <c r="G64" s="27">
        <v>1E+30</v>
      </c>
      <c r="H64" s="27">
        <v>250</v>
      </c>
    </row>
    <row r="65" spans="1:8" x14ac:dyDescent="0.3">
      <c r="B65" s="27" t="s">
        <v>114</v>
      </c>
      <c r="C65" s="27" t="s">
        <v>94</v>
      </c>
      <c r="D65" s="27">
        <v>0</v>
      </c>
      <c r="E65" s="27">
        <v>1425</v>
      </c>
      <c r="F65" s="27">
        <v>1425</v>
      </c>
      <c r="G65" s="27">
        <v>1E+30</v>
      </c>
      <c r="H65" s="27">
        <v>1425</v>
      </c>
    </row>
    <row r="66" spans="1:8" x14ac:dyDescent="0.3">
      <c r="B66" s="27" t="s">
        <v>115</v>
      </c>
      <c r="C66" s="27" t="s">
        <v>96</v>
      </c>
      <c r="D66" s="27">
        <v>0</v>
      </c>
      <c r="E66" s="27">
        <v>422</v>
      </c>
      <c r="F66" s="27">
        <v>422</v>
      </c>
      <c r="G66" s="27">
        <v>1E+30</v>
      </c>
      <c r="H66" s="27">
        <v>422</v>
      </c>
    </row>
    <row r="67" spans="1:8" x14ac:dyDescent="0.3">
      <c r="B67" s="27" t="s">
        <v>116</v>
      </c>
      <c r="C67" s="27" t="s">
        <v>98</v>
      </c>
      <c r="D67" s="27">
        <v>0</v>
      </c>
      <c r="E67" s="27">
        <v>139</v>
      </c>
      <c r="F67" s="27">
        <v>139</v>
      </c>
      <c r="G67" s="27">
        <v>1E+30</v>
      </c>
      <c r="H67" s="27">
        <v>139</v>
      </c>
    </row>
    <row r="68" spans="1:8" x14ac:dyDescent="0.3">
      <c r="B68" s="27" t="s">
        <v>117</v>
      </c>
      <c r="C68" s="27" t="s">
        <v>100</v>
      </c>
      <c r="D68" s="27">
        <v>0</v>
      </c>
      <c r="E68" s="27">
        <v>46</v>
      </c>
      <c r="F68" s="27">
        <v>46</v>
      </c>
      <c r="G68" s="27">
        <v>1E+30</v>
      </c>
      <c r="H68" s="27">
        <v>46</v>
      </c>
    </row>
    <row r="69" spans="1:8" x14ac:dyDescent="0.3">
      <c r="B69" s="27" t="s">
        <v>118</v>
      </c>
      <c r="C69" s="27" t="s">
        <v>98</v>
      </c>
      <c r="D69" s="27">
        <v>0</v>
      </c>
      <c r="E69" s="27">
        <v>13</v>
      </c>
      <c r="F69" s="27">
        <v>13</v>
      </c>
      <c r="G69" s="27">
        <v>1E+30</v>
      </c>
      <c r="H69" s="27">
        <v>13</v>
      </c>
    </row>
    <row r="70" spans="1:8" x14ac:dyDescent="0.3">
      <c r="B70" s="27" t="s">
        <v>119</v>
      </c>
      <c r="C70" s="27" t="s">
        <v>103</v>
      </c>
      <c r="D70" s="27">
        <v>0</v>
      </c>
      <c r="E70" s="27">
        <v>3</v>
      </c>
      <c r="F70" s="27">
        <v>3</v>
      </c>
      <c r="G70" s="27">
        <v>1E+30</v>
      </c>
      <c r="H70" s="27">
        <v>3</v>
      </c>
    </row>
    <row r="71" spans="1:8" x14ac:dyDescent="0.3">
      <c r="B71" s="27" t="s">
        <v>120</v>
      </c>
      <c r="C71" s="27" t="s">
        <v>32</v>
      </c>
      <c r="D71" s="27">
        <v>0</v>
      </c>
      <c r="E71" s="27">
        <v>0.59999999999854481</v>
      </c>
      <c r="F71" s="27">
        <v>0.59999999999854481</v>
      </c>
      <c r="G71" s="27">
        <v>1E+30</v>
      </c>
      <c r="H71" s="27">
        <v>0.59999999999854481</v>
      </c>
    </row>
    <row r="72" spans="1:8" ht="15" thickBot="1" x14ac:dyDescent="0.35">
      <c r="B72" s="28" t="s">
        <v>121</v>
      </c>
      <c r="C72" s="28" t="s">
        <v>52</v>
      </c>
      <c r="D72" s="28">
        <v>0</v>
      </c>
      <c r="E72" s="28">
        <v>9.9999999998544808E-2</v>
      </c>
      <c r="F72" s="28">
        <v>9.9999999998544808E-2</v>
      </c>
      <c r="G72" s="28">
        <v>1E+30</v>
      </c>
      <c r="H72" s="28">
        <v>9.9999999998544808E-2</v>
      </c>
    </row>
    <row r="74" spans="1:8" ht="15" thickBot="1" x14ac:dyDescent="0.35">
      <c r="A74" t="s">
        <v>122</v>
      </c>
    </row>
    <row r="75" spans="1:8" x14ac:dyDescent="0.3">
      <c r="B75" s="29"/>
      <c r="C75" s="29"/>
      <c r="D75" s="29" t="s">
        <v>2</v>
      </c>
      <c r="E75" s="29" t="s">
        <v>123</v>
      </c>
      <c r="F75" s="29" t="s">
        <v>124</v>
      </c>
      <c r="G75" s="29" t="s">
        <v>5</v>
      </c>
      <c r="H75" s="29" t="s">
        <v>5</v>
      </c>
    </row>
    <row r="76" spans="1:8" ht="15" thickBot="1" x14ac:dyDescent="0.35">
      <c r="B76" s="30" t="s">
        <v>6</v>
      </c>
      <c r="C76" s="30" t="s">
        <v>7</v>
      </c>
      <c r="D76" s="30" t="s">
        <v>8</v>
      </c>
      <c r="E76" s="30" t="s">
        <v>125</v>
      </c>
      <c r="F76" s="30" t="s">
        <v>126</v>
      </c>
      <c r="G76" s="30" t="s">
        <v>11</v>
      </c>
      <c r="H76" s="30" t="s">
        <v>12</v>
      </c>
    </row>
    <row r="77" spans="1:8" x14ac:dyDescent="0.3">
      <c r="B77" s="27" t="s">
        <v>127</v>
      </c>
      <c r="C77" s="27" t="s">
        <v>128</v>
      </c>
      <c r="D77" s="27">
        <v>270</v>
      </c>
      <c r="E77" s="27">
        <v>5</v>
      </c>
      <c r="F77" s="27">
        <v>270</v>
      </c>
      <c r="G77" s="27">
        <v>30</v>
      </c>
      <c r="H77" s="27">
        <v>20</v>
      </c>
    </row>
    <row r="78" spans="1:8" x14ac:dyDescent="0.3">
      <c r="B78" s="27" t="s">
        <v>129</v>
      </c>
      <c r="C78" s="27" t="s">
        <v>32</v>
      </c>
      <c r="D78" s="27">
        <v>52000</v>
      </c>
      <c r="E78" s="27">
        <v>40</v>
      </c>
      <c r="F78" s="27">
        <v>52000</v>
      </c>
      <c r="G78" s="27">
        <v>430</v>
      </c>
      <c r="H78" s="27">
        <v>20</v>
      </c>
    </row>
    <row r="79" spans="1:8" x14ac:dyDescent="0.3">
      <c r="B79" s="27" t="s">
        <v>130</v>
      </c>
      <c r="C79" s="27" t="s">
        <v>131</v>
      </c>
      <c r="D79" s="27">
        <v>2300</v>
      </c>
      <c r="E79" s="27">
        <v>0</v>
      </c>
      <c r="F79" s="27">
        <v>2300</v>
      </c>
      <c r="G79" s="27">
        <v>200</v>
      </c>
      <c r="H79" s="27">
        <v>20</v>
      </c>
    </row>
    <row r="80" spans="1:8" x14ac:dyDescent="0.3">
      <c r="B80" s="27" t="s">
        <v>132</v>
      </c>
      <c r="C80" s="27" t="s">
        <v>133</v>
      </c>
      <c r="D80" s="27">
        <v>3000</v>
      </c>
      <c r="E80" s="27">
        <v>0</v>
      </c>
      <c r="F80" s="27">
        <v>3000</v>
      </c>
      <c r="G80" s="27">
        <v>430</v>
      </c>
      <c r="H80" s="27">
        <v>20</v>
      </c>
    </row>
    <row r="81" spans="2:8" x14ac:dyDescent="0.3">
      <c r="B81" s="27" t="s">
        <v>134</v>
      </c>
      <c r="C81" s="27" t="s">
        <v>192</v>
      </c>
      <c r="D81" s="27">
        <v>1000</v>
      </c>
      <c r="E81" s="27">
        <v>0</v>
      </c>
      <c r="F81" s="27">
        <v>1000</v>
      </c>
      <c r="G81" s="27">
        <v>20</v>
      </c>
      <c r="H81" s="27">
        <v>430</v>
      </c>
    </row>
    <row r="82" spans="2:8" x14ac:dyDescent="0.3">
      <c r="B82" s="27" t="s">
        <v>135</v>
      </c>
      <c r="C82" s="27" t="s">
        <v>191</v>
      </c>
      <c r="D82" s="27">
        <v>1000</v>
      </c>
      <c r="E82" s="27">
        <v>0</v>
      </c>
      <c r="F82" s="27">
        <v>1000</v>
      </c>
      <c r="G82" s="27">
        <v>20</v>
      </c>
      <c r="H82" s="27">
        <v>430</v>
      </c>
    </row>
    <row r="83" spans="2:8" x14ac:dyDescent="0.3">
      <c r="B83" s="27" t="s">
        <v>136</v>
      </c>
      <c r="C83" s="27" t="s">
        <v>190</v>
      </c>
      <c r="D83" s="27">
        <v>50000</v>
      </c>
      <c r="E83" s="27">
        <v>-5</v>
      </c>
      <c r="F83" s="27">
        <v>50000</v>
      </c>
      <c r="G83" s="27">
        <v>20</v>
      </c>
      <c r="H83" s="27">
        <v>0</v>
      </c>
    </row>
    <row r="84" spans="2:8" x14ac:dyDescent="0.3">
      <c r="B84" s="27" t="s">
        <v>137</v>
      </c>
      <c r="C84" s="27" t="s">
        <v>181</v>
      </c>
      <c r="D84" s="27">
        <v>0</v>
      </c>
      <c r="E84" s="27">
        <v>0</v>
      </c>
      <c r="F84" s="27">
        <v>10000</v>
      </c>
      <c r="G84" s="27">
        <v>1E+30</v>
      </c>
      <c r="H84" s="27">
        <v>10000</v>
      </c>
    </row>
    <row r="85" spans="2:8" x14ac:dyDescent="0.3">
      <c r="B85" s="27" t="s">
        <v>138</v>
      </c>
      <c r="C85" s="27" t="s">
        <v>189</v>
      </c>
      <c r="D85" s="27">
        <v>1000</v>
      </c>
      <c r="E85" s="27">
        <v>0</v>
      </c>
      <c r="F85" s="27">
        <v>1000</v>
      </c>
      <c r="G85" s="27">
        <v>1E+30</v>
      </c>
      <c r="H85" s="27">
        <v>0</v>
      </c>
    </row>
    <row r="86" spans="2:8" x14ac:dyDescent="0.3">
      <c r="B86" s="27" t="s">
        <v>139</v>
      </c>
      <c r="C86" s="27" t="s">
        <v>188</v>
      </c>
      <c r="D86" s="27">
        <v>1000</v>
      </c>
      <c r="E86" s="27">
        <v>-10</v>
      </c>
      <c r="F86" s="27">
        <v>1000</v>
      </c>
      <c r="G86" s="27">
        <v>0</v>
      </c>
      <c r="H86" s="27">
        <v>430</v>
      </c>
    </row>
    <row r="87" spans="2:8" x14ac:dyDescent="0.3">
      <c r="B87" s="27" t="s">
        <v>140</v>
      </c>
      <c r="C87" s="27" t="s">
        <v>187</v>
      </c>
      <c r="D87" s="27">
        <v>570</v>
      </c>
      <c r="E87" s="27">
        <v>0</v>
      </c>
      <c r="F87" s="27">
        <v>1000</v>
      </c>
      <c r="G87" s="27">
        <v>1E+30</v>
      </c>
      <c r="H87" s="27">
        <v>430</v>
      </c>
    </row>
    <row r="88" spans="2:8" x14ac:dyDescent="0.3">
      <c r="B88" s="27" t="s">
        <v>141</v>
      </c>
      <c r="C88" s="27" t="s">
        <v>186</v>
      </c>
      <c r="D88" s="27">
        <v>1000</v>
      </c>
      <c r="E88" s="27">
        <v>0</v>
      </c>
      <c r="F88" s="27">
        <v>1000</v>
      </c>
      <c r="G88" s="27">
        <v>20</v>
      </c>
      <c r="H88" s="27">
        <v>430</v>
      </c>
    </row>
    <row r="89" spans="2:8" x14ac:dyDescent="0.3">
      <c r="B89" s="27" t="s">
        <v>142</v>
      </c>
      <c r="C89" s="27" t="s">
        <v>185</v>
      </c>
      <c r="D89" s="27">
        <v>1000</v>
      </c>
      <c r="E89" s="27">
        <v>-5</v>
      </c>
      <c r="F89" s="27">
        <v>1000</v>
      </c>
      <c r="G89" s="27">
        <v>20</v>
      </c>
      <c r="H89" s="27">
        <v>430</v>
      </c>
    </row>
    <row r="90" spans="2:8" ht="15" thickBot="1" x14ac:dyDescent="0.35">
      <c r="B90" s="28" t="s">
        <v>143</v>
      </c>
      <c r="C90" s="28" t="s">
        <v>184</v>
      </c>
      <c r="D90" s="28">
        <v>1000</v>
      </c>
      <c r="E90" s="28">
        <v>0</v>
      </c>
      <c r="F90" s="28">
        <v>1000</v>
      </c>
      <c r="G90" s="28">
        <v>20</v>
      </c>
      <c r="H90" s="28">
        <v>430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34"/>
  <sheetViews>
    <sheetView zoomScale="69" zoomScaleNormal="69" workbookViewId="0">
      <selection activeCell="B21" sqref="B21"/>
    </sheetView>
  </sheetViews>
  <sheetFormatPr defaultRowHeight="13.2" x14ac:dyDescent="0.25"/>
  <cols>
    <col min="1" max="1" width="23" style="2" bestFit="1" customWidth="1"/>
    <col min="2" max="2" width="15.6640625" style="2" customWidth="1"/>
    <col min="3" max="3" width="15.44140625" style="2" bestFit="1" customWidth="1"/>
    <col min="4" max="4" width="9.44140625" style="2" customWidth="1"/>
    <col min="5" max="5" width="12.44140625" style="2" bestFit="1" customWidth="1"/>
    <col min="6" max="6" width="12.44140625" style="2" customWidth="1"/>
    <col min="7" max="7" width="2.5546875" style="2" customWidth="1"/>
    <col min="8" max="8" width="13.21875" style="2" customWidth="1"/>
    <col min="9" max="9" width="8.88671875" style="2"/>
    <col min="10" max="10" width="13.44140625" style="2" bestFit="1" customWidth="1"/>
    <col min="11" max="11" width="16.44140625" style="2" bestFit="1" customWidth="1"/>
    <col min="12" max="12" width="2.5546875" style="2" customWidth="1"/>
    <col min="13" max="13" width="11.109375" style="2" customWidth="1"/>
    <col min="14" max="14" width="11" style="2" customWidth="1"/>
    <col min="15" max="15" width="11.109375" style="2" customWidth="1"/>
    <col min="16" max="16" width="16.88671875" style="2" bestFit="1" customWidth="1"/>
    <col min="17" max="17" width="3.6640625" style="2" customWidth="1"/>
    <col min="18" max="20" width="11.44140625" style="2" customWidth="1"/>
    <col min="21" max="21" width="16.88671875" style="2" bestFit="1" customWidth="1"/>
    <col min="22" max="22" width="3.5546875" style="2" customWidth="1"/>
    <col min="23" max="23" width="12" style="2" customWidth="1"/>
    <col min="24" max="24" width="11.109375" style="2" bestFit="1" customWidth="1"/>
    <col min="25" max="16384" width="8.88671875" style="2"/>
  </cols>
  <sheetData>
    <row r="1" spans="1:23" ht="39.6" x14ac:dyDescent="0.25">
      <c r="C1" s="1" t="s">
        <v>182</v>
      </c>
      <c r="H1" s="1" t="s">
        <v>144</v>
      </c>
      <c r="M1" s="1" t="s">
        <v>145</v>
      </c>
      <c r="O1" s="1"/>
      <c r="R1" s="1" t="s">
        <v>146</v>
      </c>
      <c r="T1" s="1"/>
      <c r="W1" s="25" t="s">
        <v>181</v>
      </c>
    </row>
    <row r="2" spans="1:23" x14ac:dyDescent="0.25">
      <c r="C2" s="2" t="s">
        <v>147</v>
      </c>
      <c r="D2" s="2" t="s">
        <v>125</v>
      </c>
      <c r="E2" s="2" t="s">
        <v>32</v>
      </c>
      <c r="F2" s="2" t="s">
        <v>148</v>
      </c>
      <c r="H2" s="2" t="s">
        <v>147</v>
      </c>
      <c r="I2" s="2" t="s">
        <v>125</v>
      </c>
      <c r="J2" s="3" t="s">
        <v>52</v>
      </c>
      <c r="K2" s="3" t="s">
        <v>149</v>
      </c>
      <c r="M2" s="3" t="s">
        <v>147</v>
      </c>
      <c r="N2" s="3" t="s">
        <v>125</v>
      </c>
      <c r="O2" s="3" t="s">
        <v>72</v>
      </c>
      <c r="P2" s="3" t="s">
        <v>150</v>
      </c>
      <c r="Q2" s="3"/>
      <c r="R2" s="3" t="s">
        <v>147</v>
      </c>
      <c r="S2" s="3" t="s">
        <v>125</v>
      </c>
      <c r="T2" s="3" t="s">
        <v>92</v>
      </c>
      <c r="U2" s="3" t="s">
        <v>151</v>
      </c>
      <c r="V2" s="3"/>
    </row>
    <row r="3" spans="1:23" x14ac:dyDescent="0.25">
      <c r="B3" s="3" t="s">
        <v>152</v>
      </c>
      <c r="C3" s="4">
        <v>50000</v>
      </c>
      <c r="D3" s="4">
        <v>25</v>
      </c>
      <c r="E3" s="5">
        <v>50000</v>
      </c>
      <c r="F3" s="6">
        <f>E3*D3</f>
        <v>1250000</v>
      </c>
      <c r="H3" s="4">
        <v>50</v>
      </c>
      <c r="I3" s="4">
        <v>0</v>
      </c>
      <c r="J3" s="5">
        <v>0</v>
      </c>
      <c r="K3" s="6">
        <f>J3*I3</f>
        <v>0</v>
      </c>
      <c r="M3" s="4">
        <v>500</v>
      </c>
      <c r="N3" s="4">
        <v>0</v>
      </c>
      <c r="O3" s="5">
        <v>0</v>
      </c>
      <c r="P3" s="6">
        <f>O3*N3</f>
        <v>0</v>
      </c>
      <c r="Q3" s="6"/>
      <c r="R3" s="4">
        <v>50000</v>
      </c>
      <c r="S3" s="4">
        <v>0</v>
      </c>
      <c r="T3" s="5">
        <v>0</v>
      </c>
      <c r="U3" s="6">
        <f>T3*S3</f>
        <v>0</v>
      </c>
      <c r="V3" s="6"/>
      <c r="W3" s="7">
        <f>E3+J3+O3+T3</f>
        <v>50000</v>
      </c>
    </row>
    <row r="4" spans="1:23" x14ac:dyDescent="0.25">
      <c r="B4" s="3" t="s">
        <v>153</v>
      </c>
      <c r="C4" s="4">
        <v>1000</v>
      </c>
      <c r="D4" s="4">
        <v>30</v>
      </c>
      <c r="E4" s="5">
        <v>1000</v>
      </c>
      <c r="F4" s="6">
        <f t="shared" ref="F4:F12" si="0">E4*D4</f>
        <v>30000</v>
      </c>
      <c r="H4" s="4">
        <v>50</v>
      </c>
      <c r="I4" s="4">
        <v>0</v>
      </c>
      <c r="J4" s="5">
        <v>0</v>
      </c>
      <c r="K4" s="6">
        <f t="shared" ref="K4:K12" si="1">J4*I4</f>
        <v>0</v>
      </c>
      <c r="M4" s="4">
        <v>500</v>
      </c>
      <c r="N4" s="4">
        <v>0</v>
      </c>
      <c r="O4" s="5">
        <v>0</v>
      </c>
      <c r="P4" s="6">
        <f t="shared" ref="P4:P12" si="2">O4*N4</f>
        <v>0</v>
      </c>
      <c r="Q4" s="6"/>
      <c r="R4" s="4">
        <v>1000</v>
      </c>
      <c r="S4" s="4">
        <v>0</v>
      </c>
      <c r="T4" s="5">
        <v>0</v>
      </c>
      <c r="U4" s="6">
        <f t="shared" ref="U4:U12" si="3">T4*S4</f>
        <v>0</v>
      </c>
      <c r="V4" s="6"/>
      <c r="W4" s="7">
        <f t="shared" ref="W4:W12" si="4">E4+J4+O4+T4</f>
        <v>1000</v>
      </c>
    </row>
    <row r="5" spans="1:23" x14ac:dyDescent="0.25">
      <c r="B5" s="3" t="s">
        <v>154</v>
      </c>
      <c r="C5" s="4">
        <v>1000</v>
      </c>
      <c r="D5" s="4">
        <v>35</v>
      </c>
      <c r="E5" s="5">
        <v>980</v>
      </c>
      <c r="F5" s="6">
        <f t="shared" si="0"/>
        <v>34300</v>
      </c>
      <c r="H5" s="4">
        <v>50</v>
      </c>
      <c r="I5" s="4">
        <v>0</v>
      </c>
      <c r="J5" s="5">
        <v>20</v>
      </c>
      <c r="K5" s="6">
        <f t="shared" si="1"/>
        <v>0</v>
      </c>
      <c r="M5" s="4">
        <v>500</v>
      </c>
      <c r="N5" s="4">
        <v>0</v>
      </c>
      <c r="O5" s="5">
        <v>0</v>
      </c>
      <c r="P5" s="6">
        <f t="shared" si="2"/>
        <v>0</v>
      </c>
      <c r="Q5" s="6"/>
      <c r="R5" s="4">
        <v>1000</v>
      </c>
      <c r="S5" s="4">
        <v>0</v>
      </c>
      <c r="T5" s="5">
        <v>0</v>
      </c>
      <c r="U5" s="6">
        <f t="shared" si="3"/>
        <v>0</v>
      </c>
      <c r="V5" s="6"/>
      <c r="W5" s="7">
        <f t="shared" si="4"/>
        <v>1000</v>
      </c>
    </row>
    <row r="6" spans="1:23" x14ac:dyDescent="0.25">
      <c r="B6" s="3" t="s">
        <v>155</v>
      </c>
      <c r="C6" s="4">
        <v>1000</v>
      </c>
      <c r="D6" s="4">
        <v>40</v>
      </c>
      <c r="E6" s="5">
        <v>20</v>
      </c>
      <c r="F6" s="6">
        <f t="shared" si="0"/>
        <v>800</v>
      </c>
      <c r="H6" s="4">
        <v>50</v>
      </c>
      <c r="I6" s="4">
        <v>0</v>
      </c>
      <c r="J6" s="5">
        <v>50</v>
      </c>
      <c r="K6" s="6">
        <f t="shared" si="1"/>
        <v>0</v>
      </c>
      <c r="M6" s="4">
        <v>500</v>
      </c>
      <c r="N6" s="4">
        <v>0</v>
      </c>
      <c r="O6" s="5">
        <v>500</v>
      </c>
      <c r="P6" s="6">
        <f t="shared" si="2"/>
        <v>0</v>
      </c>
      <c r="Q6" s="6"/>
      <c r="R6" s="4">
        <v>1000</v>
      </c>
      <c r="S6" s="4">
        <v>0</v>
      </c>
      <c r="T6" s="5">
        <v>430</v>
      </c>
      <c r="U6" s="6">
        <f t="shared" si="3"/>
        <v>0</v>
      </c>
      <c r="V6" s="6"/>
      <c r="W6" s="7">
        <f t="shared" si="4"/>
        <v>1000</v>
      </c>
    </row>
    <row r="7" spans="1:23" x14ac:dyDescent="0.25">
      <c r="A7" s="3"/>
      <c r="B7" s="3" t="s">
        <v>156</v>
      </c>
      <c r="C7" s="4">
        <v>1000</v>
      </c>
      <c r="D7" s="4">
        <v>45</v>
      </c>
      <c r="E7" s="5">
        <v>0</v>
      </c>
      <c r="F7" s="6">
        <f t="shared" si="0"/>
        <v>0</v>
      </c>
      <c r="H7" s="4">
        <v>50</v>
      </c>
      <c r="I7" s="4">
        <v>0</v>
      </c>
      <c r="J7" s="5">
        <v>50</v>
      </c>
      <c r="K7" s="6">
        <f t="shared" si="1"/>
        <v>0</v>
      </c>
      <c r="M7" s="4">
        <v>500</v>
      </c>
      <c r="N7" s="4">
        <v>0</v>
      </c>
      <c r="O7" s="5">
        <v>500</v>
      </c>
      <c r="P7" s="6">
        <f t="shared" si="2"/>
        <v>0</v>
      </c>
      <c r="Q7" s="6"/>
      <c r="R7" s="4">
        <v>1000</v>
      </c>
      <c r="S7" s="4">
        <v>0</v>
      </c>
      <c r="T7" s="5">
        <v>450</v>
      </c>
      <c r="U7" s="6">
        <f t="shared" si="3"/>
        <v>0</v>
      </c>
      <c r="V7" s="6"/>
      <c r="W7" s="7">
        <f t="shared" si="4"/>
        <v>1000</v>
      </c>
    </row>
    <row r="8" spans="1:23" x14ac:dyDescent="0.25">
      <c r="A8" s="3"/>
      <c r="B8" s="3" t="s">
        <v>157</v>
      </c>
      <c r="C8" s="4">
        <v>1000</v>
      </c>
      <c r="D8" s="4">
        <v>50</v>
      </c>
      <c r="E8" s="5">
        <v>0</v>
      </c>
      <c r="F8" s="6">
        <f t="shared" si="0"/>
        <v>0</v>
      </c>
      <c r="H8" s="4">
        <v>50</v>
      </c>
      <c r="I8" s="4">
        <v>0</v>
      </c>
      <c r="J8" s="5">
        <v>50</v>
      </c>
      <c r="K8" s="6">
        <f t="shared" si="1"/>
        <v>0</v>
      </c>
      <c r="M8" s="4">
        <v>500</v>
      </c>
      <c r="N8" s="4">
        <v>0</v>
      </c>
      <c r="O8" s="5">
        <v>500</v>
      </c>
      <c r="P8" s="6">
        <f t="shared" si="2"/>
        <v>0</v>
      </c>
      <c r="Q8" s="6"/>
      <c r="R8" s="4">
        <v>1000</v>
      </c>
      <c r="S8" s="4">
        <v>0</v>
      </c>
      <c r="T8" s="5">
        <v>450</v>
      </c>
      <c r="U8" s="6">
        <f t="shared" si="3"/>
        <v>0</v>
      </c>
      <c r="V8" s="6"/>
      <c r="W8" s="7">
        <f t="shared" si="4"/>
        <v>1000</v>
      </c>
    </row>
    <row r="9" spans="1:23" x14ac:dyDescent="0.25">
      <c r="A9" s="3"/>
      <c r="B9" s="3" t="s">
        <v>158</v>
      </c>
      <c r="C9" s="4">
        <v>1000</v>
      </c>
      <c r="D9" s="4">
        <v>55</v>
      </c>
      <c r="E9" s="5">
        <v>0</v>
      </c>
      <c r="F9" s="6">
        <f t="shared" si="0"/>
        <v>0</v>
      </c>
      <c r="H9" s="4">
        <v>50</v>
      </c>
      <c r="I9" s="4">
        <v>0</v>
      </c>
      <c r="J9" s="5">
        <v>50</v>
      </c>
      <c r="K9" s="6">
        <f t="shared" si="1"/>
        <v>0</v>
      </c>
      <c r="M9" s="4">
        <v>500</v>
      </c>
      <c r="N9" s="4">
        <v>0</v>
      </c>
      <c r="O9" s="5">
        <v>500</v>
      </c>
      <c r="P9" s="6">
        <f t="shared" si="2"/>
        <v>0</v>
      </c>
      <c r="Q9" s="6"/>
      <c r="R9" s="4">
        <v>1000</v>
      </c>
      <c r="S9" s="4">
        <v>0</v>
      </c>
      <c r="T9" s="5">
        <v>20</v>
      </c>
      <c r="U9" s="6">
        <f t="shared" si="3"/>
        <v>0</v>
      </c>
      <c r="V9" s="6"/>
      <c r="W9" s="7">
        <f t="shared" si="4"/>
        <v>570</v>
      </c>
    </row>
    <row r="10" spans="1:23" x14ac:dyDescent="0.25">
      <c r="A10" s="3"/>
      <c r="B10" s="3" t="s">
        <v>159</v>
      </c>
      <c r="C10" s="4">
        <v>1000</v>
      </c>
      <c r="D10" s="4">
        <v>60</v>
      </c>
      <c r="E10" s="5">
        <v>0</v>
      </c>
      <c r="F10" s="6">
        <f t="shared" si="0"/>
        <v>0</v>
      </c>
      <c r="H10" s="4">
        <v>50</v>
      </c>
      <c r="I10" s="4">
        <v>0</v>
      </c>
      <c r="J10" s="5">
        <v>50</v>
      </c>
      <c r="K10" s="6">
        <f t="shared" si="1"/>
        <v>0</v>
      </c>
      <c r="M10" s="4">
        <v>500</v>
      </c>
      <c r="N10" s="4">
        <v>0</v>
      </c>
      <c r="O10" s="5">
        <v>300</v>
      </c>
      <c r="P10" s="6">
        <f t="shared" si="2"/>
        <v>0</v>
      </c>
      <c r="Q10" s="6"/>
      <c r="R10" s="4">
        <v>1000</v>
      </c>
      <c r="S10" s="4">
        <v>0</v>
      </c>
      <c r="T10" s="5">
        <v>650</v>
      </c>
      <c r="U10" s="6">
        <f t="shared" si="3"/>
        <v>0</v>
      </c>
      <c r="V10" s="6"/>
      <c r="W10" s="7">
        <f t="shared" si="4"/>
        <v>1000</v>
      </c>
    </row>
    <row r="11" spans="1:23" x14ac:dyDescent="0.25">
      <c r="A11" s="3"/>
      <c r="B11" s="3" t="s">
        <v>160</v>
      </c>
      <c r="C11" s="4">
        <v>1000</v>
      </c>
      <c r="D11" s="4">
        <v>800</v>
      </c>
      <c r="E11" s="5">
        <v>0</v>
      </c>
      <c r="F11" s="6">
        <f t="shared" si="0"/>
        <v>0</v>
      </c>
      <c r="H11" s="4">
        <v>0</v>
      </c>
      <c r="I11" s="4">
        <v>0</v>
      </c>
      <c r="J11" s="5">
        <v>0</v>
      </c>
      <c r="K11" s="6">
        <f t="shared" si="1"/>
        <v>0</v>
      </c>
      <c r="M11" s="4">
        <v>0</v>
      </c>
      <c r="N11" s="4">
        <v>0</v>
      </c>
      <c r="O11" s="5">
        <v>0</v>
      </c>
      <c r="P11" s="6">
        <f t="shared" si="2"/>
        <v>0</v>
      </c>
      <c r="Q11" s="6"/>
      <c r="R11" s="4">
        <v>1000</v>
      </c>
      <c r="S11" s="4">
        <v>0</v>
      </c>
      <c r="T11" s="5">
        <v>1000</v>
      </c>
      <c r="U11" s="6">
        <f t="shared" si="3"/>
        <v>0</v>
      </c>
      <c r="V11" s="6"/>
      <c r="W11" s="7">
        <f t="shared" si="4"/>
        <v>1000</v>
      </c>
    </row>
    <row r="12" spans="1:23" x14ac:dyDescent="0.25">
      <c r="A12" s="3"/>
      <c r="C12" s="8">
        <v>10000</v>
      </c>
      <c r="D12" s="8">
        <v>9001</v>
      </c>
      <c r="E12" s="5">
        <v>0</v>
      </c>
      <c r="F12" s="6">
        <f t="shared" si="0"/>
        <v>0</v>
      </c>
      <c r="H12" s="4">
        <v>0</v>
      </c>
      <c r="I12" s="4">
        <v>0</v>
      </c>
      <c r="J12" s="5">
        <v>0</v>
      </c>
      <c r="K12" s="6">
        <f t="shared" si="1"/>
        <v>0</v>
      </c>
      <c r="M12" s="4">
        <v>0</v>
      </c>
      <c r="N12" s="4">
        <v>0</v>
      </c>
      <c r="O12" s="5">
        <v>0</v>
      </c>
      <c r="P12" s="6">
        <f t="shared" si="2"/>
        <v>0</v>
      </c>
      <c r="Q12" s="6"/>
      <c r="R12" s="4">
        <v>0</v>
      </c>
      <c r="S12" s="4">
        <v>0</v>
      </c>
      <c r="T12" s="5">
        <v>0</v>
      </c>
      <c r="U12" s="6">
        <f t="shared" si="3"/>
        <v>0</v>
      </c>
      <c r="V12" s="6"/>
      <c r="W12" s="7">
        <f t="shared" si="4"/>
        <v>0</v>
      </c>
    </row>
    <row r="13" spans="1:23" x14ac:dyDescent="0.25">
      <c r="C13" s="1">
        <f>SUM(C3:C12)</f>
        <v>68000</v>
      </c>
      <c r="E13" s="9">
        <f>SUM(E3:E12)</f>
        <v>52000</v>
      </c>
      <c r="F13" s="10">
        <f>SUM(F3:F12)</f>
        <v>1315100</v>
      </c>
      <c r="H13" s="1">
        <f>SUM(H3:H12)</f>
        <v>400</v>
      </c>
      <c r="J13" s="9">
        <f>SUM(J3:J12)</f>
        <v>270</v>
      </c>
      <c r="K13" s="10">
        <f>SUM(K3:K12)</f>
        <v>0</v>
      </c>
      <c r="M13" s="1">
        <f>SUM(M3:M12)</f>
        <v>4000</v>
      </c>
      <c r="N13" s="1"/>
      <c r="O13" s="9">
        <f>SUM(O3:O12)</f>
        <v>2300</v>
      </c>
      <c r="P13" s="10">
        <f>SUM(P3:P12)</f>
        <v>0</v>
      </c>
      <c r="Q13" s="10"/>
      <c r="R13" s="1">
        <f>SUM(R3:R12)</f>
        <v>58000</v>
      </c>
      <c r="S13" s="1"/>
      <c r="T13" s="9">
        <f>SUM(T3:T12)</f>
        <v>3000</v>
      </c>
      <c r="U13" s="10">
        <f>SUM(U3:U12)</f>
        <v>0</v>
      </c>
      <c r="V13" s="10"/>
      <c r="W13" s="9">
        <f>SUM(W3:W12)</f>
        <v>57570</v>
      </c>
    </row>
    <row r="14" spans="1:23" x14ac:dyDescent="0.25">
      <c r="E14" s="11"/>
      <c r="F14" s="11"/>
      <c r="J14" s="11"/>
    </row>
    <row r="15" spans="1:23" x14ac:dyDescent="0.25">
      <c r="E15" s="11"/>
      <c r="F15" s="11"/>
      <c r="J15" s="11"/>
    </row>
    <row r="16" spans="1:23" x14ac:dyDescent="0.25">
      <c r="A16" s="3" t="s">
        <v>161</v>
      </c>
      <c r="B16" s="12">
        <v>52000</v>
      </c>
      <c r="E16" s="11"/>
      <c r="F16" s="11"/>
      <c r="H16" s="1" t="s">
        <v>162</v>
      </c>
      <c r="J16" s="11"/>
      <c r="M16" s="1" t="s">
        <v>163</v>
      </c>
      <c r="O16" s="11"/>
      <c r="R16" s="1" t="s">
        <v>164</v>
      </c>
      <c r="T16" s="11"/>
    </row>
    <row r="17" spans="1:21" x14ac:dyDescent="0.25">
      <c r="A17" s="3" t="s">
        <v>165</v>
      </c>
      <c r="B17" s="2">
        <v>270</v>
      </c>
      <c r="F17" s="11"/>
      <c r="H17" s="3" t="s">
        <v>147</v>
      </c>
      <c r="I17" s="2" t="s">
        <v>125</v>
      </c>
      <c r="J17" s="2" t="s">
        <v>98</v>
      </c>
      <c r="K17" s="2" t="s">
        <v>166</v>
      </c>
      <c r="M17" s="3" t="s">
        <v>147</v>
      </c>
      <c r="N17" s="2" t="s">
        <v>125</v>
      </c>
      <c r="O17" s="2" t="s">
        <v>98</v>
      </c>
      <c r="P17" s="2" t="s">
        <v>166</v>
      </c>
      <c r="R17" s="3" t="s">
        <v>147</v>
      </c>
      <c r="S17" s="2" t="s">
        <v>125</v>
      </c>
      <c r="T17" s="2" t="s">
        <v>98</v>
      </c>
      <c r="U17" s="2" t="s">
        <v>166</v>
      </c>
    </row>
    <row r="18" spans="1:21" x14ac:dyDescent="0.25">
      <c r="A18" s="3" t="s">
        <v>167</v>
      </c>
      <c r="B18" s="2">
        <v>2300</v>
      </c>
      <c r="E18" s="11"/>
      <c r="F18" s="11"/>
      <c r="H18" s="4">
        <v>170</v>
      </c>
      <c r="I18" s="8">
        <v>7000.99</v>
      </c>
      <c r="J18" s="11">
        <v>0</v>
      </c>
      <c r="K18" s="6">
        <f>J18*I18</f>
        <v>0</v>
      </c>
      <c r="M18" s="4">
        <v>1830</v>
      </c>
      <c r="N18" s="8">
        <v>7000.99</v>
      </c>
      <c r="O18" s="11">
        <v>0</v>
      </c>
      <c r="P18" s="6">
        <f>O18*N18</f>
        <v>0</v>
      </c>
      <c r="R18" s="4">
        <v>375</v>
      </c>
      <c r="S18" s="8">
        <v>1425</v>
      </c>
      <c r="T18" s="11">
        <v>0</v>
      </c>
      <c r="U18" s="6">
        <f>T18*S18</f>
        <v>0</v>
      </c>
    </row>
    <row r="19" spans="1:21" x14ac:dyDescent="0.25">
      <c r="A19" s="3" t="s">
        <v>168</v>
      </c>
      <c r="B19" s="2">
        <v>3000</v>
      </c>
      <c r="C19" s="2">
        <v>1375</v>
      </c>
      <c r="F19" s="11"/>
      <c r="H19" s="4">
        <v>10</v>
      </c>
      <c r="I19" s="8">
        <v>4500</v>
      </c>
      <c r="J19" s="11">
        <v>0</v>
      </c>
      <c r="K19" s="6">
        <f t="shared" ref="K19:K25" si="5">J19*I19</f>
        <v>0</v>
      </c>
      <c r="M19" s="4">
        <v>100</v>
      </c>
      <c r="N19" s="8">
        <v>4500</v>
      </c>
      <c r="O19" s="11">
        <v>0</v>
      </c>
      <c r="P19" s="6">
        <f t="shared" ref="P19:P25" si="6">O19*N19</f>
        <v>0</v>
      </c>
      <c r="R19" s="4">
        <v>375</v>
      </c>
      <c r="S19" s="8">
        <v>422</v>
      </c>
      <c r="T19" s="11">
        <v>0</v>
      </c>
      <c r="U19" s="6">
        <f t="shared" ref="U19:U25" si="7">T19*S19</f>
        <v>0</v>
      </c>
    </row>
    <row r="20" spans="1:21" x14ac:dyDescent="0.25">
      <c r="F20" s="11"/>
      <c r="H20" s="4">
        <v>15</v>
      </c>
      <c r="I20" s="8">
        <v>3500</v>
      </c>
      <c r="J20" s="11">
        <v>0</v>
      </c>
      <c r="K20" s="6">
        <f t="shared" si="5"/>
        <v>0</v>
      </c>
      <c r="M20" s="4">
        <v>100</v>
      </c>
      <c r="N20" s="8">
        <v>3500</v>
      </c>
      <c r="O20" s="11">
        <v>0</v>
      </c>
      <c r="P20" s="6">
        <f t="shared" si="6"/>
        <v>0</v>
      </c>
      <c r="R20" s="4">
        <v>375</v>
      </c>
      <c r="S20" s="8">
        <v>139</v>
      </c>
      <c r="T20" s="11">
        <v>0</v>
      </c>
      <c r="U20" s="6">
        <f t="shared" si="7"/>
        <v>0</v>
      </c>
    </row>
    <row r="21" spans="1:21" x14ac:dyDescent="0.25">
      <c r="A21" s="2" t="s">
        <v>169</v>
      </c>
      <c r="B21" s="13">
        <f>F13+K13+K26+P13+U13+P26+U26</f>
        <v>1315100</v>
      </c>
      <c r="F21" s="11"/>
      <c r="H21" s="4">
        <v>15</v>
      </c>
      <c r="I21" s="8">
        <v>2500</v>
      </c>
      <c r="J21" s="11">
        <v>0</v>
      </c>
      <c r="K21" s="6">
        <f t="shared" si="5"/>
        <v>0</v>
      </c>
      <c r="M21" s="4">
        <v>55</v>
      </c>
      <c r="N21" s="8">
        <v>2500</v>
      </c>
      <c r="O21" s="11">
        <v>0</v>
      </c>
      <c r="P21" s="6">
        <f t="shared" si="6"/>
        <v>0</v>
      </c>
      <c r="R21" s="4">
        <v>375</v>
      </c>
      <c r="S21" s="8">
        <v>46</v>
      </c>
      <c r="T21" s="11">
        <v>0</v>
      </c>
      <c r="U21" s="6">
        <f t="shared" si="7"/>
        <v>0</v>
      </c>
    </row>
    <row r="22" spans="1:21" x14ac:dyDescent="0.25">
      <c r="F22" s="11"/>
      <c r="H22" s="4">
        <v>15</v>
      </c>
      <c r="I22" s="8">
        <v>1500</v>
      </c>
      <c r="J22" s="11">
        <v>0</v>
      </c>
      <c r="K22" s="6">
        <f t="shared" si="5"/>
        <v>0</v>
      </c>
      <c r="M22" s="4">
        <v>55</v>
      </c>
      <c r="N22" s="8">
        <v>1500</v>
      </c>
      <c r="O22" s="11">
        <v>0</v>
      </c>
      <c r="P22" s="6">
        <f t="shared" si="6"/>
        <v>0</v>
      </c>
      <c r="R22" s="4">
        <v>375</v>
      </c>
      <c r="S22" s="8">
        <v>13</v>
      </c>
      <c r="T22" s="11">
        <v>0</v>
      </c>
      <c r="U22" s="6">
        <f t="shared" si="7"/>
        <v>0</v>
      </c>
    </row>
    <row r="23" spans="1:21" x14ac:dyDescent="0.25">
      <c r="A23" s="14" t="s">
        <v>170</v>
      </c>
      <c r="F23" s="11"/>
      <c r="H23" s="4">
        <v>15</v>
      </c>
      <c r="I23" s="8">
        <v>1000</v>
      </c>
      <c r="J23" s="11">
        <v>0</v>
      </c>
      <c r="K23" s="6">
        <f t="shared" si="5"/>
        <v>0</v>
      </c>
      <c r="M23" s="4">
        <v>55</v>
      </c>
      <c r="N23" s="8">
        <v>1000</v>
      </c>
      <c r="O23" s="11">
        <v>0</v>
      </c>
      <c r="P23" s="6">
        <f t="shared" si="6"/>
        <v>0</v>
      </c>
      <c r="R23" s="4">
        <v>375</v>
      </c>
      <c r="S23" s="8">
        <v>3</v>
      </c>
      <c r="T23" s="11">
        <v>0</v>
      </c>
      <c r="U23" s="6">
        <f t="shared" si="7"/>
        <v>0</v>
      </c>
    </row>
    <row r="24" spans="1:21" ht="14.4" x14ac:dyDescent="0.3">
      <c r="A24" s="2" t="s">
        <v>171</v>
      </c>
      <c r="B24" s="31">
        <v>40</v>
      </c>
      <c r="F24" s="11"/>
      <c r="H24" s="4">
        <v>15</v>
      </c>
      <c r="I24" s="8">
        <v>500</v>
      </c>
      <c r="J24" s="11">
        <v>0</v>
      </c>
      <c r="K24" s="6">
        <f t="shared" si="5"/>
        <v>0</v>
      </c>
      <c r="M24" s="4">
        <v>55</v>
      </c>
      <c r="N24" s="8">
        <v>500</v>
      </c>
      <c r="O24" s="11">
        <v>0</v>
      </c>
      <c r="P24" s="6">
        <f t="shared" si="6"/>
        <v>0</v>
      </c>
      <c r="R24" s="4">
        <v>375</v>
      </c>
      <c r="S24" s="8">
        <v>0.6</v>
      </c>
      <c r="T24" s="11">
        <v>0</v>
      </c>
      <c r="U24" s="6">
        <f t="shared" si="7"/>
        <v>0</v>
      </c>
    </row>
    <row r="25" spans="1:21" ht="14.4" x14ac:dyDescent="0.3">
      <c r="A25" s="3" t="s">
        <v>172</v>
      </c>
      <c r="B25" s="31">
        <v>5</v>
      </c>
      <c r="F25" s="11"/>
      <c r="H25" s="4">
        <v>15</v>
      </c>
      <c r="I25" s="8">
        <v>250</v>
      </c>
      <c r="J25" s="11">
        <v>0</v>
      </c>
      <c r="K25" s="6">
        <f t="shared" si="5"/>
        <v>0</v>
      </c>
      <c r="M25" s="4">
        <v>50</v>
      </c>
      <c r="N25" s="8">
        <v>250</v>
      </c>
      <c r="O25" s="11">
        <v>0</v>
      </c>
      <c r="P25" s="6">
        <f t="shared" si="6"/>
        <v>0</v>
      </c>
      <c r="R25" s="4">
        <v>375</v>
      </c>
      <c r="S25" s="8">
        <v>0.1</v>
      </c>
      <c r="T25" s="11">
        <v>0</v>
      </c>
      <c r="U25" s="6">
        <f t="shared" si="7"/>
        <v>0</v>
      </c>
    </row>
    <row r="26" spans="1:21" ht="14.4" x14ac:dyDescent="0.3">
      <c r="A26" s="3" t="s">
        <v>173</v>
      </c>
      <c r="B26" s="31">
        <v>0</v>
      </c>
      <c r="E26" s="11"/>
      <c r="F26" s="11"/>
      <c r="H26" s="1">
        <f>SUM(H18:H25)</f>
        <v>270</v>
      </c>
      <c r="J26" s="9">
        <f>SUM(J18:J25)</f>
        <v>0</v>
      </c>
      <c r="K26" s="10">
        <f>SUM(K18:K25)</f>
        <v>0</v>
      </c>
      <c r="M26" s="1">
        <f>SUM(M18:M25)</f>
        <v>2300</v>
      </c>
      <c r="O26" s="9">
        <f>SUM(O18:O25)</f>
        <v>0</v>
      </c>
      <c r="P26" s="10">
        <f>SUM(P18:P25)</f>
        <v>0</v>
      </c>
      <c r="R26" s="1">
        <f>SUM(R18:R25)</f>
        <v>3000</v>
      </c>
      <c r="T26" s="9">
        <f>SUM(T18:T25)</f>
        <v>0</v>
      </c>
      <c r="U26" s="10">
        <f>SUM(U18:U25)</f>
        <v>0</v>
      </c>
    </row>
    <row r="27" spans="1:21" ht="14.4" x14ac:dyDescent="0.3">
      <c r="A27" s="3" t="s">
        <v>174</v>
      </c>
      <c r="B27" s="31">
        <v>0</v>
      </c>
      <c r="E27" s="11"/>
      <c r="F27" s="11"/>
      <c r="J27" s="11"/>
      <c r="O27" s="11"/>
      <c r="T27" s="11"/>
    </row>
    <row r="28" spans="1:21" x14ac:dyDescent="0.25">
      <c r="C28" s="15"/>
      <c r="D28" s="3"/>
      <c r="E28" s="11"/>
      <c r="F28" s="11"/>
      <c r="H28" s="3" t="s">
        <v>175</v>
      </c>
      <c r="J28" s="9">
        <f>J13+J26</f>
        <v>270</v>
      </c>
      <c r="M28" s="3" t="s">
        <v>176</v>
      </c>
      <c r="O28" s="9">
        <f>O13+O26</f>
        <v>2300</v>
      </c>
      <c r="R28" s="3" t="s">
        <v>177</v>
      </c>
      <c r="T28" s="9">
        <f>T13+T26</f>
        <v>3000</v>
      </c>
    </row>
    <row r="30" spans="1:21" x14ac:dyDescent="0.25">
      <c r="C30" s="16"/>
    </row>
    <row r="33" spans="3:4" x14ac:dyDescent="0.25">
      <c r="D33" s="3"/>
    </row>
    <row r="34" spans="3:4" x14ac:dyDescent="0.25">
      <c r="C34" s="3"/>
    </row>
  </sheetData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showGridLines="0" topLeftCell="A64" workbookViewId="0"/>
  </sheetViews>
  <sheetFormatPr defaultRowHeight="14.4" x14ac:dyDescent="0.3"/>
  <cols>
    <col min="1" max="1" width="2.33203125" customWidth="1"/>
    <col min="2" max="2" width="6.77734375" bestFit="1" customWidth="1"/>
    <col min="3" max="3" width="23.33203125" bestFit="1" customWidth="1"/>
    <col min="4" max="4" width="6" bestFit="1" customWidth="1"/>
    <col min="5" max="5" width="8.33203125" bestFit="1" customWidth="1"/>
    <col min="6" max="6" width="10.109375" bestFit="1" customWidth="1"/>
    <col min="7" max="8" width="9.21875" bestFit="1" customWidth="1"/>
  </cols>
  <sheetData>
    <row r="1" spans="1:8" x14ac:dyDescent="0.3">
      <c r="A1" s="26" t="s">
        <v>0</v>
      </c>
    </row>
    <row r="2" spans="1:8" x14ac:dyDescent="0.3">
      <c r="A2" s="26" t="s">
        <v>193</v>
      </c>
    </row>
    <row r="3" spans="1:8" x14ac:dyDescent="0.3">
      <c r="A3" s="26" t="s">
        <v>199</v>
      </c>
    </row>
    <row r="6" spans="1:8" ht="15" thickBot="1" x14ac:dyDescent="0.35">
      <c r="A6" t="s">
        <v>1</v>
      </c>
    </row>
    <row r="7" spans="1:8" x14ac:dyDescent="0.3">
      <c r="B7" s="29"/>
      <c r="C7" s="29"/>
      <c r="D7" s="29" t="s">
        <v>2</v>
      </c>
      <c r="E7" s="29" t="s">
        <v>3</v>
      </c>
      <c r="F7" s="29" t="s">
        <v>4</v>
      </c>
      <c r="G7" s="29" t="s">
        <v>5</v>
      </c>
      <c r="H7" s="29" t="s">
        <v>5</v>
      </c>
    </row>
    <row r="8" spans="1:8" ht="15" thickBot="1" x14ac:dyDescent="0.35">
      <c r="B8" s="30" t="s">
        <v>6</v>
      </c>
      <c r="C8" s="30" t="s">
        <v>7</v>
      </c>
      <c r="D8" s="30" t="s">
        <v>8</v>
      </c>
      <c r="E8" s="30" t="s">
        <v>9</v>
      </c>
      <c r="F8" s="30" t="s">
        <v>10</v>
      </c>
      <c r="G8" s="30" t="s">
        <v>11</v>
      </c>
      <c r="H8" s="30" t="s">
        <v>12</v>
      </c>
    </row>
    <row r="9" spans="1:8" x14ac:dyDescent="0.3">
      <c r="B9" s="27" t="s">
        <v>13</v>
      </c>
      <c r="C9" s="27" t="s">
        <v>14</v>
      </c>
      <c r="D9" s="27">
        <v>50000</v>
      </c>
      <c r="E9" s="27">
        <v>-10</v>
      </c>
      <c r="F9" s="27">
        <v>25</v>
      </c>
      <c r="G9" s="27">
        <v>10</v>
      </c>
      <c r="H9" s="27">
        <v>1E+30</v>
      </c>
    </row>
    <row r="10" spans="1:8" x14ac:dyDescent="0.3">
      <c r="B10" s="27" t="s">
        <v>15</v>
      </c>
      <c r="C10" s="27" t="s">
        <v>16</v>
      </c>
      <c r="D10" s="27">
        <v>1000</v>
      </c>
      <c r="E10" s="27">
        <v>0</v>
      </c>
      <c r="F10" s="27">
        <v>30</v>
      </c>
      <c r="G10" s="27">
        <v>5</v>
      </c>
      <c r="H10" s="27">
        <v>1E+30</v>
      </c>
    </row>
    <row r="11" spans="1:8" x14ac:dyDescent="0.3">
      <c r="B11" s="27" t="s">
        <v>17</v>
      </c>
      <c r="C11" s="27" t="s">
        <v>18</v>
      </c>
      <c r="D11" s="27">
        <v>980</v>
      </c>
      <c r="E11" s="27">
        <v>0</v>
      </c>
      <c r="F11" s="27">
        <v>35</v>
      </c>
      <c r="G11" s="27">
        <v>5</v>
      </c>
      <c r="H11" s="27">
        <v>5</v>
      </c>
    </row>
    <row r="12" spans="1:8" x14ac:dyDescent="0.3">
      <c r="B12" s="27" t="s">
        <v>19</v>
      </c>
      <c r="C12" s="27" t="s">
        <v>20</v>
      </c>
      <c r="D12" s="27">
        <v>650</v>
      </c>
      <c r="E12" s="27">
        <v>0</v>
      </c>
      <c r="F12" s="27">
        <v>40</v>
      </c>
      <c r="G12" s="27">
        <v>5</v>
      </c>
      <c r="H12" s="27">
        <v>5</v>
      </c>
    </row>
    <row r="13" spans="1:8" x14ac:dyDescent="0.3">
      <c r="B13" s="27" t="s">
        <v>21</v>
      </c>
      <c r="C13" s="27" t="s">
        <v>22</v>
      </c>
      <c r="D13" s="27">
        <v>370</v>
      </c>
      <c r="E13" s="27">
        <v>0</v>
      </c>
      <c r="F13" s="27">
        <v>45</v>
      </c>
      <c r="G13" s="27">
        <v>5</v>
      </c>
      <c r="H13" s="27">
        <v>5</v>
      </c>
    </row>
    <row r="14" spans="1:8" x14ac:dyDescent="0.3">
      <c r="B14" s="27" t="s">
        <v>23</v>
      </c>
      <c r="C14" s="27" t="s">
        <v>24</v>
      </c>
      <c r="D14" s="27">
        <v>0</v>
      </c>
      <c r="E14" s="27">
        <v>5</v>
      </c>
      <c r="F14" s="27">
        <v>50</v>
      </c>
      <c r="G14" s="27">
        <v>1E+30</v>
      </c>
      <c r="H14" s="27">
        <v>5</v>
      </c>
    </row>
    <row r="15" spans="1:8" x14ac:dyDescent="0.3">
      <c r="B15" s="27" t="s">
        <v>25</v>
      </c>
      <c r="C15" s="27" t="s">
        <v>26</v>
      </c>
      <c r="D15" s="27">
        <v>0</v>
      </c>
      <c r="E15" s="27">
        <v>10</v>
      </c>
      <c r="F15" s="27">
        <v>55</v>
      </c>
      <c r="G15" s="27">
        <v>1E+30</v>
      </c>
      <c r="H15" s="27">
        <v>10</v>
      </c>
    </row>
    <row r="16" spans="1:8" x14ac:dyDescent="0.3">
      <c r="B16" s="27" t="s">
        <v>27</v>
      </c>
      <c r="C16" s="27" t="s">
        <v>28</v>
      </c>
      <c r="D16" s="27">
        <v>0</v>
      </c>
      <c r="E16" s="27">
        <v>15</v>
      </c>
      <c r="F16" s="27">
        <v>60</v>
      </c>
      <c r="G16" s="27">
        <v>1E+30</v>
      </c>
      <c r="H16" s="27">
        <v>15</v>
      </c>
    </row>
    <row r="17" spans="2:8" x14ac:dyDescent="0.3">
      <c r="B17" s="27" t="s">
        <v>29</v>
      </c>
      <c r="C17" s="27" t="s">
        <v>30</v>
      </c>
      <c r="D17" s="27">
        <v>0</v>
      </c>
      <c r="E17" s="27">
        <v>754.40000000000146</v>
      </c>
      <c r="F17" s="27">
        <v>800</v>
      </c>
      <c r="G17" s="27">
        <v>1E+30</v>
      </c>
      <c r="H17" s="27">
        <v>754.40000000000146</v>
      </c>
    </row>
    <row r="18" spans="2:8" x14ac:dyDescent="0.3">
      <c r="B18" s="27" t="s">
        <v>31</v>
      </c>
      <c r="C18" s="27" t="s">
        <v>32</v>
      </c>
      <c r="D18" s="27">
        <v>0</v>
      </c>
      <c r="E18" s="27">
        <v>8955.4000000000015</v>
      </c>
      <c r="F18" s="27">
        <v>9001</v>
      </c>
      <c r="G18" s="27">
        <v>1E+30</v>
      </c>
      <c r="H18" s="27">
        <v>8955.4000000000015</v>
      </c>
    </row>
    <row r="19" spans="2:8" x14ac:dyDescent="0.3">
      <c r="B19" s="27" t="s">
        <v>33</v>
      </c>
      <c r="C19" s="27" t="s">
        <v>34</v>
      </c>
      <c r="D19" s="27">
        <v>0</v>
      </c>
      <c r="E19" s="27">
        <v>0</v>
      </c>
      <c r="F19" s="27">
        <v>0</v>
      </c>
      <c r="G19" s="27">
        <v>5</v>
      </c>
      <c r="H19" s="27">
        <v>10</v>
      </c>
    </row>
    <row r="20" spans="2:8" x14ac:dyDescent="0.3">
      <c r="B20" s="27" t="s">
        <v>35</v>
      </c>
      <c r="C20" s="27" t="s">
        <v>36</v>
      </c>
      <c r="D20" s="27">
        <v>0</v>
      </c>
      <c r="E20" s="27">
        <v>5</v>
      </c>
      <c r="F20" s="27">
        <v>0</v>
      </c>
      <c r="G20" s="27">
        <v>1E+30</v>
      </c>
      <c r="H20" s="27">
        <v>5</v>
      </c>
    </row>
    <row r="21" spans="2:8" x14ac:dyDescent="0.3">
      <c r="B21" s="27" t="s">
        <v>37</v>
      </c>
      <c r="C21" s="27" t="s">
        <v>38</v>
      </c>
      <c r="D21" s="27">
        <v>20</v>
      </c>
      <c r="E21" s="27">
        <v>0</v>
      </c>
      <c r="F21" s="27">
        <v>0</v>
      </c>
      <c r="G21" s="27">
        <v>5</v>
      </c>
      <c r="H21" s="27">
        <v>5</v>
      </c>
    </row>
    <row r="22" spans="2:8" x14ac:dyDescent="0.3">
      <c r="B22" s="27" t="s">
        <v>39</v>
      </c>
      <c r="C22" s="27" t="s">
        <v>40</v>
      </c>
      <c r="D22" s="27">
        <v>50</v>
      </c>
      <c r="E22" s="27">
        <v>-5</v>
      </c>
      <c r="F22" s="27">
        <v>0</v>
      </c>
      <c r="G22" s="27">
        <v>5</v>
      </c>
      <c r="H22" s="27">
        <v>1E+30</v>
      </c>
    </row>
    <row r="23" spans="2:8" x14ac:dyDescent="0.3">
      <c r="B23" s="27" t="s">
        <v>41</v>
      </c>
      <c r="C23" s="27" t="s">
        <v>42</v>
      </c>
      <c r="D23" s="27">
        <v>50</v>
      </c>
      <c r="E23" s="27">
        <v>-10</v>
      </c>
      <c r="F23" s="27">
        <v>0</v>
      </c>
      <c r="G23" s="27">
        <v>10</v>
      </c>
      <c r="H23" s="27">
        <v>1E+30</v>
      </c>
    </row>
    <row r="24" spans="2:8" x14ac:dyDescent="0.3">
      <c r="B24" s="27" t="s">
        <v>43</v>
      </c>
      <c r="C24" s="27" t="s">
        <v>44</v>
      </c>
      <c r="D24" s="27">
        <v>50</v>
      </c>
      <c r="E24" s="27">
        <v>-10</v>
      </c>
      <c r="F24" s="27">
        <v>0</v>
      </c>
      <c r="G24" s="27">
        <v>10</v>
      </c>
      <c r="H24" s="27">
        <v>1E+30</v>
      </c>
    </row>
    <row r="25" spans="2:8" x14ac:dyDescent="0.3">
      <c r="B25" s="27" t="s">
        <v>45</v>
      </c>
      <c r="C25" s="27" t="s">
        <v>46</v>
      </c>
      <c r="D25" s="27">
        <v>50</v>
      </c>
      <c r="E25" s="27">
        <v>-10</v>
      </c>
      <c r="F25" s="27">
        <v>0</v>
      </c>
      <c r="G25" s="27">
        <v>10</v>
      </c>
      <c r="H25" s="27">
        <v>1E+30</v>
      </c>
    </row>
    <row r="26" spans="2:8" x14ac:dyDescent="0.3">
      <c r="B26" s="27" t="s">
        <v>47</v>
      </c>
      <c r="C26" s="27" t="s">
        <v>48</v>
      </c>
      <c r="D26" s="27">
        <v>50</v>
      </c>
      <c r="E26" s="27">
        <v>-10</v>
      </c>
      <c r="F26" s="27">
        <v>0</v>
      </c>
      <c r="G26" s="27">
        <v>10</v>
      </c>
      <c r="H26" s="27">
        <v>1E+30</v>
      </c>
    </row>
    <row r="27" spans="2:8" x14ac:dyDescent="0.3">
      <c r="B27" s="27" t="s">
        <v>49</v>
      </c>
      <c r="C27" s="27" t="s">
        <v>50</v>
      </c>
      <c r="D27" s="27">
        <v>0</v>
      </c>
      <c r="E27" s="27">
        <v>-10.599999999998545</v>
      </c>
      <c r="F27" s="27">
        <v>0</v>
      </c>
      <c r="G27" s="27">
        <v>1E+30</v>
      </c>
      <c r="H27" s="27">
        <v>10.599999999998545</v>
      </c>
    </row>
    <row r="28" spans="2:8" x14ac:dyDescent="0.3">
      <c r="B28" s="27" t="s">
        <v>51</v>
      </c>
      <c r="C28" s="27" t="s">
        <v>52</v>
      </c>
      <c r="D28" s="27">
        <v>0</v>
      </c>
      <c r="E28" s="27">
        <v>-10.599999999998545</v>
      </c>
      <c r="F28" s="27">
        <v>0</v>
      </c>
      <c r="G28" s="27">
        <v>1E+30</v>
      </c>
      <c r="H28" s="27">
        <v>10.599999999998545</v>
      </c>
    </row>
    <row r="29" spans="2:8" x14ac:dyDescent="0.3">
      <c r="B29" s="27" t="s">
        <v>53</v>
      </c>
      <c r="C29" s="27" t="s">
        <v>54</v>
      </c>
      <c r="D29" s="27">
        <v>0</v>
      </c>
      <c r="E29" s="27">
        <v>5</v>
      </c>
      <c r="F29" s="27">
        <v>0</v>
      </c>
      <c r="G29" s="27">
        <v>1E+30</v>
      </c>
      <c r="H29" s="27">
        <v>5</v>
      </c>
    </row>
    <row r="30" spans="2:8" x14ac:dyDescent="0.3">
      <c r="B30" s="27" t="s">
        <v>55</v>
      </c>
      <c r="C30" s="27" t="s">
        <v>56</v>
      </c>
      <c r="D30" s="27">
        <v>0</v>
      </c>
      <c r="E30" s="27">
        <v>10</v>
      </c>
      <c r="F30" s="27">
        <v>0</v>
      </c>
      <c r="G30" s="27">
        <v>1E+30</v>
      </c>
      <c r="H30" s="27">
        <v>10</v>
      </c>
    </row>
    <row r="31" spans="2:8" x14ac:dyDescent="0.3">
      <c r="B31" s="27" t="s">
        <v>57</v>
      </c>
      <c r="C31" s="27" t="s">
        <v>58</v>
      </c>
      <c r="D31" s="27">
        <v>0</v>
      </c>
      <c r="E31" s="27">
        <v>5</v>
      </c>
      <c r="F31" s="27">
        <v>0</v>
      </c>
      <c r="G31" s="27">
        <v>1E+30</v>
      </c>
      <c r="H31" s="27">
        <v>5</v>
      </c>
    </row>
    <row r="32" spans="2:8" x14ac:dyDescent="0.3">
      <c r="B32" s="27" t="s">
        <v>59</v>
      </c>
      <c r="C32" s="27" t="s">
        <v>60</v>
      </c>
      <c r="D32" s="27">
        <v>300</v>
      </c>
      <c r="E32" s="27">
        <v>0</v>
      </c>
      <c r="F32" s="27">
        <v>0</v>
      </c>
      <c r="G32" s="27">
        <v>5</v>
      </c>
      <c r="H32" s="27">
        <v>5</v>
      </c>
    </row>
    <row r="33" spans="2:8" x14ac:dyDescent="0.3">
      <c r="B33" s="27" t="s">
        <v>61</v>
      </c>
      <c r="C33" s="27" t="s">
        <v>62</v>
      </c>
      <c r="D33" s="27">
        <v>500</v>
      </c>
      <c r="E33" s="27">
        <v>-5</v>
      </c>
      <c r="F33" s="27">
        <v>0</v>
      </c>
      <c r="G33" s="27">
        <v>5</v>
      </c>
      <c r="H33" s="27">
        <v>1E+30</v>
      </c>
    </row>
    <row r="34" spans="2:8" x14ac:dyDescent="0.3">
      <c r="B34" s="27" t="s">
        <v>63</v>
      </c>
      <c r="C34" s="27" t="s">
        <v>64</v>
      </c>
      <c r="D34" s="27">
        <v>500</v>
      </c>
      <c r="E34" s="27">
        <v>-5</v>
      </c>
      <c r="F34" s="27">
        <v>0</v>
      </c>
      <c r="G34" s="27">
        <v>5</v>
      </c>
      <c r="H34" s="27">
        <v>1E+30</v>
      </c>
    </row>
    <row r="35" spans="2:8" x14ac:dyDescent="0.3">
      <c r="B35" s="27" t="s">
        <v>65</v>
      </c>
      <c r="C35" s="27" t="s">
        <v>66</v>
      </c>
      <c r="D35" s="27">
        <v>500</v>
      </c>
      <c r="E35" s="27">
        <v>-5</v>
      </c>
      <c r="F35" s="27">
        <v>0</v>
      </c>
      <c r="G35" s="27">
        <v>5</v>
      </c>
      <c r="H35" s="27">
        <v>1E+30</v>
      </c>
    </row>
    <row r="36" spans="2:8" x14ac:dyDescent="0.3">
      <c r="B36" s="27" t="s">
        <v>67</v>
      </c>
      <c r="C36" s="27" t="s">
        <v>68</v>
      </c>
      <c r="D36" s="27">
        <v>500</v>
      </c>
      <c r="E36" s="27">
        <v>-5</v>
      </c>
      <c r="F36" s="27">
        <v>0</v>
      </c>
      <c r="G36" s="27">
        <v>5</v>
      </c>
      <c r="H36" s="27">
        <v>1E+30</v>
      </c>
    </row>
    <row r="37" spans="2:8" x14ac:dyDescent="0.3">
      <c r="B37" s="27" t="s">
        <v>69</v>
      </c>
      <c r="C37" s="27" t="s">
        <v>70</v>
      </c>
      <c r="D37" s="27">
        <v>0</v>
      </c>
      <c r="E37" s="27">
        <v>-5.5999999999985448</v>
      </c>
      <c r="F37" s="27">
        <v>0</v>
      </c>
      <c r="G37" s="27">
        <v>1E+30</v>
      </c>
      <c r="H37" s="27">
        <v>5.5999999999985448</v>
      </c>
    </row>
    <row r="38" spans="2:8" x14ac:dyDescent="0.3">
      <c r="B38" s="27" t="s">
        <v>71</v>
      </c>
      <c r="C38" s="27" t="s">
        <v>72</v>
      </c>
      <c r="D38" s="27">
        <v>0</v>
      </c>
      <c r="E38" s="27">
        <v>-5.5999999999985448</v>
      </c>
      <c r="F38" s="27">
        <v>0</v>
      </c>
      <c r="G38" s="27">
        <v>1E+30</v>
      </c>
      <c r="H38" s="27">
        <v>5.5999999999985448</v>
      </c>
    </row>
    <row r="39" spans="2:8" x14ac:dyDescent="0.3">
      <c r="B39" s="27" t="s">
        <v>73</v>
      </c>
      <c r="C39" s="27" t="s">
        <v>74</v>
      </c>
      <c r="D39" s="27">
        <v>0</v>
      </c>
      <c r="E39" s="27">
        <v>10</v>
      </c>
      <c r="F39" s="27">
        <v>0</v>
      </c>
      <c r="G39" s="27">
        <v>1E+30</v>
      </c>
      <c r="H39" s="27">
        <v>10</v>
      </c>
    </row>
    <row r="40" spans="2:8" x14ac:dyDescent="0.3">
      <c r="B40" s="27" t="s">
        <v>75</v>
      </c>
      <c r="C40" s="27" t="s">
        <v>76</v>
      </c>
      <c r="D40" s="27">
        <v>0</v>
      </c>
      <c r="E40" s="27">
        <v>15</v>
      </c>
      <c r="F40" s="27">
        <v>0</v>
      </c>
      <c r="G40" s="27">
        <v>1E+30</v>
      </c>
      <c r="H40" s="27">
        <v>15</v>
      </c>
    </row>
    <row r="41" spans="2:8" x14ac:dyDescent="0.3">
      <c r="B41" s="27" t="s">
        <v>77</v>
      </c>
      <c r="C41" s="27" t="s">
        <v>78</v>
      </c>
      <c r="D41" s="27">
        <v>0</v>
      </c>
      <c r="E41" s="27">
        <v>10</v>
      </c>
      <c r="F41" s="27">
        <v>0</v>
      </c>
      <c r="G41" s="27">
        <v>1E+30</v>
      </c>
      <c r="H41" s="27">
        <v>10</v>
      </c>
    </row>
    <row r="42" spans="2:8" x14ac:dyDescent="0.3">
      <c r="B42" s="27" t="s">
        <v>79</v>
      </c>
      <c r="C42" s="27" t="s">
        <v>80</v>
      </c>
      <c r="D42" s="27">
        <v>0</v>
      </c>
      <c r="E42" s="27">
        <v>5</v>
      </c>
      <c r="F42" s="27">
        <v>0</v>
      </c>
      <c r="G42" s="27">
        <v>1E+30</v>
      </c>
      <c r="H42" s="27">
        <v>5</v>
      </c>
    </row>
    <row r="43" spans="2:8" x14ac:dyDescent="0.3">
      <c r="B43" s="27" t="s">
        <v>81</v>
      </c>
      <c r="C43" s="27" t="s">
        <v>82</v>
      </c>
      <c r="D43" s="27">
        <v>80</v>
      </c>
      <c r="E43" s="27">
        <v>0</v>
      </c>
      <c r="F43" s="27">
        <v>0</v>
      </c>
      <c r="G43" s="27">
        <v>0.59999999999854481</v>
      </c>
      <c r="H43" s="27">
        <v>5</v>
      </c>
    </row>
    <row r="44" spans="2:8" x14ac:dyDescent="0.3">
      <c r="B44" s="27" t="s">
        <v>83</v>
      </c>
      <c r="C44" s="27" t="s">
        <v>84</v>
      </c>
      <c r="D44" s="27">
        <v>450</v>
      </c>
      <c r="E44" s="27">
        <v>0</v>
      </c>
      <c r="F44" s="27">
        <v>0</v>
      </c>
      <c r="G44" s="27">
        <v>0.59999999999854481</v>
      </c>
      <c r="H44" s="27">
        <v>5</v>
      </c>
    </row>
    <row r="45" spans="2:8" x14ac:dyDescent="0.3">
      <c r="B45" s="27" t="s">
        <v>85</v>
      </c>
      <c r="C45" s="27" t="s">
        <v>86</v>
      </c>
      <c r="D45" s="27">
        <v>450</v>
      </c>
      <c r="E45" s="27">
        <v>0</v>
      </c>
      <c r="F45" s="27">
        <v>0</v>
      </c>
      <c r="G45" s="27">
        <v>0.59999999999854481</v>
      </c>
      <c r="H45" s="27">
        <v>5</v>
      </c>
    </row>
    <row r="46" spans="2:8" x14ac:dyDescent="0.3">
      <c r="B46" s="27" t="s">
        <v>87</v>
      </c>
      <c r="C46" s="27" t="s">
        <v>88</v>
      </c>
      <c r="D46" s="27">
        <v>450</v>
      </c>
      <c r="E46" s="27">
        <v>0</v>
      </c>
      <c r="F46" s="27">
        <v>0</v>
      </c>
      <c r="G46" s="27">
        <v>0.59999999999854481</v>
      </c>
      <c r="H46" s="27">
        <v>5</v>
      </c>
    </row>
    <row r="47" spans="2:8" x14ac:dyDescent="0.3">
      <c r="B47" s="27" t="s">
        <v>89</v>
      </c>
      <c r="C47" s="27" t="s">
        <v>90</v>
      </c>
      <c r="D47" s="27">
        <v>1000</v>
      </c>
      <c r="E47" s="27">
        <v>-0.59999999999854481</v>
      </c>
      <c r="F47" s="27">
        <v>0</v>
      </c>
      <c r="G47" s="27">
        <v>0.59999999999854481</v>
      </c>
      <c r="H47" s="27">
        <v>1E+30</v>
      </c>
    </row>
    <row r="48" spans="2:8" x14ac:dyDescent="0.3">
      <c r="B48" s="27" t="s">
        <v>91</v>
      </c>
      <c r="C48" s="27" t="s">
        <v>92</v>
      </c>
      <c r="D48" s="27">
        <v>0</v>
      </c>
      <c r="E48" s="27">
        <v>-0.59999999999854481</v>
      </c>
      <c r="F48" s="27">
        <v>0</v>
      </c>
      <c r="G48" s="27">
        <v>1E+30</v>
      </c>
      <c r="H48" s="27">
        <v>0.59999999999854481</v>
      </c>
    </row>
    <row r="49" spans="2:8" x14ac:dyDescent="0.3">
      <c r="B49" s="27" t="s">
        <v>93</v>
      </c>
      <c r="C49" s="27" t="s">
        <v>94</v>
      </c>
      <c r="D49" s="27">
        <v>0</v>
      </c>
      <c r="E49" s="27">
        <v>6990.3899999999994</v>
      </c>
      <c r="F49" s="27">
        <v>7000.989999999998</v>
      </c>
      <c r="G49" s="27">
        <v>1E+30</v>
      </c>
      <c r="H49" s="27">
        <v>6990.3899999999994</v>
      </c>
    </row>
    <row r="50" spans="2:8" x14ac:dyDescent="0.3">
      <c r="B50" s="27" t="s">
        <v>95</v>
      </c>
      <c r="C50" s="27" t="s">
        <v>96</v>
      </c>
      <c r="D50" s="27">
        <v>0</v>
      </c>
      <c r="E50" s="27">
        <v>4489.4000000000015</v>
      </c>
      <c r="F50" s="27">
        <v>4500</v>
      </c>
      <c r="G50" s="27">
        <v>1E+30</v>
      </c>
      <c r="H50" s="27">
        <v>4489.4000000000015</v>
      </c>
    </row>
    <row r="51" spans="2:8" x14ac:dyDescent="0.3">
      <c r="B51" s="27" t="s">
        <v>97</v>
      </c>
      <c r="C51" s="27" t="s">
        <v>98</v>
      </c>
      <c r="D51" s="27">
        <v>0</v>
      </c>
      <c r="E51" s="27">
        <v>3489.4000000000015</v>
      </c>
      <c r="F51" s="27">
        <v>3500</v>
      </c>
      <c r="G51" s="27">
        <v>1E+30</v>
      </c>
      <c r="H51" s="27">
        <v>3489.4000000000015</v>
      </c>
    </row>
    <row r="52" spans="2:8" x14ac:dyDescent="0.3">
      <c r="B52" s="27" t="s">
        <v>99</v>
      </c>
      <c r="C52" s="27" t="s">
        <v>100</v>
      </c>
      <c r="D52" s="27">
        <v>0</v>
      </c>
      <c r="E52" s="27">
        <v>2489.4000000000015</v>
      </c>
      <c r="F52" s="27">
        <v>2500</v>
      </c>
      <c r="G52" s="27">
        <v>1E+30</v>
      </c>
      <c r="H52" s="27">
        <v>2489.4000000000015</v>
      </c>
    </row>
    <row r="53" spans="2:8" x14ac:dyDescent="0.3">
      <c r="B53" s="27" t="s">
        <v>101</v>
      </c>
      <c r="C53" s="27" t="s">
        <v>98</v>
      </c>
      <c r="D53" s="27">
        <v>0</v>
      </c>
      <c r="E53" s="27">
        <v>1489.4000000000015</v>
      </c>
      <c r="F53" s="27">
        <v>1500</v>
      </c>
      <c r="G53" s="27">
        <v>1E+30</v>
      </c>
      <c r="H53" s="27">
        <v>1489.4000000000015</v>
      </c>
    </row>
    <row r="54" spans="2:8" x14ac:dyDescent="0.3">
      <c r="B54" s="27" t="s">
        <v>102</v>
      </c>
      <c r="C54" s="27" t="s">
        <v>103</v>
      </c>
      <c r="D54" s="27">
        <v>0</v>
      </c>
      <c r="E54" s="27">
        <v>989.40000000000146</v>
      </c>
      <c r="F54" s="27">
        <v>1000</v>
      </c>
      <c r="G54" s="27">
        <v>1E+30</v>
      </c>
      <c r="H54" s="27">
        <v>989.40000000000146</v>
      </c>
    </row>
    <row r="55" spans="2:8" x14ac:dyDescent="0.3">
      <c r="B55" s="27" t="s">
        <v>104</v>
      </c>
      <c r="C55" s="27" t="s">
        <v>32</v>
      </c>
      <c r="D55" s="27">
        <v>0</v>
      </c>
      <c r="E55" s="27">
        <v>489.40000000000146</v>
      </c>
      <c r="F55" s="27">
        <v>500</v>
      </c>
      <c r="G55" s="27">
        <v>1E+30</v>
      </c>
      <c r="H55" s="27">
        <v>489.40000000000146</v>
      </c>
    </row>
    <row r="56" spans="2:8" x14ac:dyDescent="0.3">
      <c r="B56" s="27" t="s">
        <v>105</v>
      </c>
      <c r="C56" s="27" t="s">
        <v>52</v>
      </c>
      <c r="D56" s="27">
        <v>0</v>
      </c>
      <c r="E56" s="27">
        <v>239.40000000000146</v>
      </c>
      <c r="F56" s="27">
        <v>250</v>
      </c>
      <c r="G56" s="27">
        <v>1E+30</v>
      </c>
      <c r="H56" s="27">
        <v>239.40000000000146</v>
      </c>
    </row>
    <row r="57" spans="2:8" x14ac:dyDescent="0.3">
      <c r="B57" s="27" t="s">
        <v>106</v>
      </c>
      <c r="C57" s="27" t="s">
        <v>94</v>
      </c>
      <c r="D57" s="27">
        <v>0</v>
      </c>
      <c r="E57" s="27">
        <v>6995.3899999999994</v>
      </c>
      <c r="F57" s="27">
        <v>7000.989999999998</v>
      </c>
      <c r="G57" s="27">
        <v>1E+30</v>
      </c>
      <c r="H57" s="27">
        <v>6995.3899999999994</v>
      </c>
    </row>
    <row r="58" spans="2:8" x14ac:dyDescent="0.3">
      <c r="B58" s="27" t="s">
        <v>107</v>
      </c>
      <c r="C58" s="27" t="s">
        <v>96</v>
      </c>
      <c r="D58" s="27">
        <v>0</v>
      </c>
      <c r="E58" s="27">
        <v>4494.4000000000015</v>
      </c>
      <c r="F58" s="27">
        <v>4500</v>
      </c>
      <c r="G58" s="27">
        <v>1E+30</v>
      </c>
      <c r="H58" s="27">
        <v>4494.4000000000015</v>
      </c>
    </row>
    <row r="59" spans="2:8" x14ac:dyDescent="0.3">
      <c r="B59" s="27" t="s">
        <v>108</v>
      </c>
      <c r="C59" s="27" t="s">
        <v>98</v>
      </c>
      <c r="D59" s="27">
        <v>0</v>
      </c>
      <c r="E59" s="27">
        <v>3494.4000000000015</v>
      </c>
      <c r="F59" s="27">
        <v>3500</v>
      </c>
      <c r="G59" s="27">
        <v>1E+30</v>
      </c>
      <c r="H59" s="27">
        <v>3494.4000000000015</v>
      </c>
    </row>
    <row r="60" spans="2:8" x14ac:dyDescent="0.3">
      <c r="B60" s="27" t="s">
        <v>109</v>
      </c>
      <c r="C60" s="27" t="s">
        <v>100</v>
      </c>
      <c r="D60" s="27">
        <v>0</v>
      </c>
      <c r="E60" s="27">
        <v>2494.4000000000015</v>
      </c>
      <c r="F60" s="27">
        <v>2500</v>
      </c>
      <c r="G60" s="27">
        <v>1E+30</v>
      </c>
      <c r="H60" s="27">
        <v>2494.4000000000015</v>
      </c>
    </row>
    <row r="61" spans="2:8" x14ac:dyDescent="0.3">
      <c r="B61" s="27" t="s">
        <v>110</v>
      </c>
      <c r="C61" s="27" t="s">
        <v>98</v>
      </c>
      <c r="D61" s="27">
        <v>0</v>
      </c>
      <c r="E61" s="27">
        <v>1494.4000000000015</v>
      </c>
      <c r="F61" s="27">
        <v>1500</v>
      </c>
      <c r="G61" s="27">
        <v>1E+30</v>
      </c>
      <c r="H61" s="27">
        <v>1494.4000000000015</v>
      </c>
    </row>
    <row r="62" spans="2:8" x14ac:dyDescent="0.3">
      <c r="B62" s="27" t="s">
        <v>111</v>
      </c>
      <c r="C62" s="27" t="s">
        <v>103</v>
      </c>
      <c r="D62" s="27">
        <v>0</v>
      </c>
      <c r="E62" s="27">
        <v>994.40000000000146</v>
      </c>
      <c r="F62" s="27">
        <v>1000</v>
      </c>
      <c r="G62" s="27">
        <v>1E+30</v>
      </c>
      <c r="H62" s="27">
        <v>994.40000000000146</v>
      </c>
    </row>
    <row r="63" spans="2:8" x14ac:dyDescent="0.3">
      <c r="B63" s="27" t="s">
        <v>112</v>
      </c>
      <c r="C63" s="27" t="s">
        <v>32</v>
      </c>
      <c r="D63" s="27">
        <v>0</v>
      </c>
      <c r="E63" s="27">
        <v>494.40000000000146</v>
      </c>
      <c r="F63" s="27">
        <v>500</v>
      </c>
      <c r="G63" s="27">
        <v>1E+30</v>
      </c>
      <c r="H63" s="27">
        <v>494.40000000000146</v>
      </c>
    </row>
    <row r="64" spans="2:8" x14ac:dyDescent="0.3">
      <c r="B64" s="27" t="s">
        <v>113</v>
      </c>
      <c r="C64" s="27" t="s">
        <v>52</v>
      </c>
      <c r="D64" s="27">
        <v>0</v>
      </c>
      <c r="E64" s="27">
        <v>244.40000000000146</v>
      </c>
      <c r="F64" s="27">
        <v>250</v>
      </c>
      <c r="G64" s="27">
        <v>1E+30</v>
      </c>
      <c r="H64" s="27">
        <v>244.40000000000146</v>
      </c>
    </row>
    <row r="65" spans="1:8" x14ac:dyDescent="0.3">
      <c r="B65" s="27" t="s">
        <v>114</v>
      </c>
      <c r="C65" s="27" t="s">
        <v>94</v>
      </c>
      <c r="D65" s="27">
        <v>0</v>
      </c>
      <c r="E65" s="27">
        <v>1424.4000000000015</v>
      </c>
      <c r="F65" s="27">
        <v>1425</v>
      </c>
      <c r="G65" s="27">
        <v>1E+30</v>
      </c>
      <c r="H65" s="27">
        <v>1424.4000000000015</v>
      </c>
    </row>
    <row r="66" spans="1:8" x14ac:dyDescent="0.3">
      <c r="B66" s="27" t="s">
        <v>115</v>
      </c>
      <c r="C66" s="27" t="s">
        <v>96</v>
      </c>
      <c r="D66" s="27">
        <v>0</v>
      </c>
      <c r="E66" s="27">
        <v>421.40000000000146</v>
      </c>
      <c r="F66" s="27">
        <v>422</v>
      </c>
      <c r="G66" s="27">
        <v>1E+30</v>
      </c>
      <c r="H66" s="27">
        <v>421.40000000000146</v>
      </c>
    </row>
    <row r="67" spans="1:8" x14ac:dyDescent="0.3">
      <c r="B67" s="27" t="s">
        <v>116</v>
      </c>
      <c r="C67" s="27" t="s">
        <v>98</v>
      </c>
      <c r="D67" s="27">
        <v>0</v>
      </c>
      <c r="E67" s="27">
        <v>138.40000000000146</v>
      </c>
      <c r="F67" s="27">
        <v>139</v>
      </c>
      <c r="G67" s="27">
        <v>1E+30</v>
      </c>
      <c r="H67" s="27">
        <v>138.40000000000146</v>
      </c>
    </row>
    <row r="68" spans="1:8" x14ac:dyDescent="0.3">
      <c r="B68" s="27" t="s">
        <v>117</v>
      </c>
      <c r="C68" s="27" t="s">
        <v>100</v>
      </c>
      <c r="D68" s="27">
        <v>0</v>
      </c>
      <c r="E68" s="27">
        <v>45.400000000001455</v>
      </c>
      <c r="F68" s="27">
        <v>46</v>
      </c>
      <c r="G68" s="27">
        <v>1E+30</v>
      </c>
      <c r="H68" s="27">
        <v>45.400000000001455</v>
      </c>
    </row>
    <row r="69" spans="1:8" x14ac:dyDescent="0.3">
      <c r="B69" s="27" t="s">
        <v>118</v>
      </c>
      <c r="C69" s="27" t="s">
        <v>98</v>
      </c>
      <c r="D69" s="27">
        <v>0</v>
      </c>
      <c r="E69" s="27">
        <v>12.400000000001455</v>
      </c>
      <c r="F69" s="27">
        <v>13</v>
      </c>
      <c r="G69" s="27">
        <v>1E+30</v>
      </c>
      <c r="H69" s="27">
        <v>12.400000000001455</v>
      </c>
    </row>
    <row r="70" spans="1:8" x14ac:dyDescent="0.3">
      <c r="B70" s="27" t="s">
        <v>119</v>
      </c>
      <c r="C70" s="27" t="s">
        <v>103</v>
      </c>
      <c r="D70" s="27">
        <v>0</v>
      </c>
      <c r="E70" s="27">
        <v>2.4000000000014552</v>
      </c>
      <c r="F70" s="27">
        <v>3</v>
      </c>
      <c r="G70" s="27">
        <v>1E+30</v>
      </c>
      <c r="H70" s="27">
        <v>2.4000000000014552</v>
      </c>
    </row>
    <row r="71" spans="1:8" x14ac:dyDescent="0.3">
      <c r="B71" s="27" t="s">
        <v>120</v>
      </c>
      <c r="C71" s="27" t="s">
        <v>32</v>
      </c>
      <c r="D71" s="27">
        <v>195</v>
      </c>
      <c r="E71" s="27">
        <v>0</v>
      </c>
      <c r="F71" s="27">
        <v>0.59999999999854481</v>
      </c>
      <c r="G71" s="27">
        <v>0.59999999999854481</v>
      </c>
      <c r="H71" s="27">
        <v>0.5</v>
      </c>
    </row>
    <row r="72" spans="1:8" ht="15" thickBot="1" x14ac:dyDescent="0.35">
      <c r="B72" s="28" t="s">
        <v>121</v>
      </c>
      <c r="C72" s="28" t="s">
        <v>52</v>
      </c>
      <c r="D72" s="28">
        <v>375</v>
      </c>
      <c r="E72" s="28">
        <v>-0.5</v>
      </c>
      <c r="F72" s="28">
        <v>9.9999999998544808E-2</v>
      </c>
      <c r="G72" s="28">
        <v>0.5</v>
      </c>
      <c r="H72" s="28">
        <v>1E+30</v>
      </c>
    </row>
    <row r="74" spans="1:8" ht="15" thickBot="1" x14ac:dyDescent="0.35">
      <c r="A74" t="s">
        <v>122</v>
      </c>
    </row>
    <row r="75" spans="1:8" x14ac:dyDescent="0.3">
      <c r="B75" s="29"/>
      <c r="C75" s="29"/>
      <c r="D75" s="29" t="s">
        <v>2</v>
      </c>
      <c r="E75" s="29" t="s">
        <v>123</v>
      </c>
      <c r="F75" s="29" t="s">
        <v>124</v>
      </c>
      <c r="G75" s="29" t="s">
        <v>5</v>
      </c>
      <c r="H75" s="29" t="s">
        <v>5</v>
      </c>
    </row>
    <row r="76" spans="1:8" ht="15" thickBot="1" x14ac:dyDescent="0.35">
      <c r="B76" s="30" t="s">
        <v>6</v>
      </c>
      <c r="C76" s="30" t="s">
        <v>7</v>
      </c>
      <c r="D76" s="30" t="s">
        <v>8</v>
      </c>
      <c r="E76" s="30" t="s">
        <v>125</v>
      </c>
      <c r="F76" s="30" t="s">
        <v>126</v>
      </c>
      <c r="G76" s="30" t="s">
        <v>11</v>
      </c>
      <c r="H76" s="30" t="s">
        <v>12</v>
      </c>
    </row>
    <row r="77" spans="1:8" x14ac:dyDescent="0.3">
      <c r="B77" s="27" t="s">
        <v>127</v>
      </c>
      <c r="C77" s="27" t="s">
        <v>128</v>
      </c>
      <c r="D77" s="27">
        <v>270</v>
      </c>
      <c r="E77" s="27">
        <v>10.599999999998545</v>
      </c>
      <c r="F77" s="27">
        <v>270</v>
      </c>
      <c r="G77" s="27">
        <v>30</v>
      </c>
      <c r="H77" s="27">
        <v>20</v>
      </c>
    </row>
    <row r="78" spans="1:8" x14ac:dyDescent="0.3">
      <c r="B78" s="27" t="s">
        <v>129</v>
      </c>
      <c r="C78" s="27" t="s">
        <v>32</v>
      </c>
      <c r="D78" s="27">
        <v>53000</v>
      </c>
      <c r="E78" s="27">
        <v>45.599999999998545</v>
      </c>
      <c r="F78" s="27">
        <v>53000</v>
      </c>
      <c r="G78" s="27">
        <v>80</v>
      </c>
      <c r="H78" s="27">
        <v>195</v>
      </c>
    </row>
    <row r="79" spans="1:8" x14ac:dyDescent="0.3">
      <c r="B79" s="27" t="s">
        <v>130</v>
      </c>
      <c r="C79" s="27" t="s">
        <v>131</v>
      </c>
      <c r="D79" s="27">
        <v>2300</v>
      </c>
      <c r="E79" s="27">
        <v>5.5999999999985448</v>
      </c>
      <c r="F79" s="27">
        <v>2300</v>
      </c>
      <c r="G79" s="27">
        <v>80</v>
      </c>
      <c r="H79" s="27">
        <v>195</v>
      </c>
    </row>
    <row r="80" spans="1:8" x14ac:dyDescent="0.3">
      <c r="B80" s="27" t="s">
        <v>132</v>
      </c>
      <c r="C80" s="27" t="s">
        <v>133</v>
      </c>
      <c r="D80" s="27">
        <v>3000</v>
      </c>
      <c r="E80" s="27">
        <v>0.59999999999854481</v>
      </c>
      <c r="F80" s="27">
        <v>3000</v>
      </c>
      <c r="G80" s="27">
        <v>180</v>
      </c>
      <c r="H80" s="27">
        <v>195</v>
      </c>
    </row>
    <row r="81" spans="2:8" x14ac:dyDescent="0.3">
      <c r="B81" s="27" t="s">
        <v>134</v>
      </c>
      <c r="C81" s="27" t="s">
        <v>192</v>
      </c>
      <c r="D81" s="27">
        <v>1000</v>
      </c>
      <c r="E81" s="27">
        <v>-0.59999999999854481</v>
      </c>
      <c r="F81" s="27">
        <v>1000</v>
      </c>
      <c r="G81" s="27">
        <v>195</v>
      </c>
      <c r="H81" s="27">
        <v>180</v>
      </c>
    </row>
    <row r="82" spans="2:8" x14ac:dyDescent="0.3">
      <c r="B82" s="27" t="s">
        <v>135</v>
      </c>
      <c r="C82" s="27" t="s">
        <v>191</v>
      </c>
      <c r="D82" s="27">
        <v>1000</v>
      </c>
      <c r="E82" s="27">
        <v>-0.59999999999854481</v>
      </c>
      <c r="F82" s="27">
        <v>1000</v>
      </c>
      <c r="G82" s="27">
        <v>195</v>
      </c>
      <c r="H82" s="27">
        <v>80</v>
      </c>
    </row>
    <row r="83" spans="2:8" x14ac:dyDescent="0.3">
      <c r="B83" s="27" t="s">
        <v>136</v>
      </c>
      <c r="C83" s="27" t="s">
        <v>190</v>
      </c>
      <c r="D83" s="27">
        <v>50000</v>
      </c>
      <c r="E83" s="27">
        <v>-10.599999999998545</v>
      </c>
      <c r="F83" s="27">
        <v>50000</v>
      </c>
      <c r="G83" s="27">
        <v>20</v>
      </c>
      <c r="H83" s="27">
        <v>0</v>
      </c>
    </row>
    <row r="84" spans="2:8" x14ac:dyDescent="0.3">
      <c r="B84" s="27" t="s">
        <v>137</v>
      </c>
      <c r="C84" s="27" t="s">
        <v>181</v>
      </c>
      <c r="D84" s="27">
        <v>0</v>
      </c>
      <c r="E84" s="27">
        <v>0</v>
      </c>
      <c r="F84" s="27">
        <v>10000</v>
      </c>
      <c r="G84" s="27">
        <v>1E+30</v>
      </c>
      <c r="H84" s="27">
        <v>10000</v>
      </c>
    </row>
    <row r="85" spans="2:8" x14ac:dyDescent="0.3">
      <c r="B85" s="27" t="s">
        <v>138</v>
      </c>
      <c r="C85" s="27" t="s">
        <v>189</v>
      </c>
      <c r="D85" s="27">
        <v>1000</v>
      </c>
      <c r="E85" s="27">
        <v>0</v>
      </c>
      <c r="F85" s="27">
        <v>1000</v>
      </c>
      <c r="G85" s="27">
        <v>1E+30</v>
      </c>
      <c r="H85" s="27">
        <v>0</v>
      </c>
    </row>
    <row r="86" spans="2:8" x14ac:dyDescent="0.3">
      <c r="B86" s="27" t="s">
        <v>139</v>
      </c>
      <c r="C86" s="27" t="s">
        <v>188</v>
      </c>
      <c r="D86" s="27">
        <v>1000</v>
      </c>
      <c r="E86" s="27">
        <v>-15.599999999998545</v>
      </c>
      <c r="F86" s="27">
        <v>1000</v>
      </c>
      <c r="G86" s="27">
        <v>0</v>
      </c>
      <c r="H86" s="27">
        <v>80</v>
      </c>
    </row>
    <row r="87" spans="2:8" x14ac:dyDescent="0.3">
      <c r="B87" s="27" t="s">
        <v>140</v>
      </c>
      <c r="C87" s="27" t="s">
        <v>187</v>
      </c>
      <c r="D87" s="27">
        <v>1000</v>
      </c>
      <c r="E87" s="27">
        <v>-0.59999999999854481</v>
      </c>
      <c r="F87" s="27">
        <v>1000</v>
      </c>
      <c r="G87" s="27">
        <v>195</v>
      </c>
      <c r="H87" s="27">
        <v>180</v>
      </c>
    </row>
    <row r="88" spans="2:8" x14ac:dyDescent="0.3">
      <c r="B88" s="27" t="s">
        <v>141</v>
      </c>
      <c r="C88" s="27" t="s">
        <v>186</v>
      </c>
      <c r="D88" s="27">
        <v>1000</v>
      </c>
      <c r="E88" s="27">
        <v>-5.5999999999985448</v>
      </c>
      <c r="F88" s="27">
        <v>1000</v>
      </c>
      <c r="G88" s="27">
        <v>195</v>
      </c>
      <c r="H88" s="27">
        <v>80</v>
      </c>
    </row>
    <row r="89" spans="2:8" x14ac:dyDescent="0.3">
      <c r="B89" s="27" t="s">
        <v>142</v>
      </c>
      <c r="C89" s="27" t="s">
        <v>185</v>
      </c>
      <c r="D89" s="27">
        <v>1000</v>
      </c>
      <c r="E89" s="27">
        <v>-10.599999999998545</v>
      </c>
      <c r="F89" s="27">
        <v>1000</v>
      </c>
      <c r="G89" s="27">
        <v>20</v>
      </c>
      <c r="H89" s="27">
        <v>80</v>
      </c>
    </row>
    <row r="90" spans="2:8" ht="15" thickBot="1" x14ac:dyDescent="0.35">
      <c r="B90" s="28" t="s">
        <v>143</v>
      </c>
      <c r="C90" s="28" t="s">
        <v>184</v>
      </c>
      <c r="D90" s="28">
        <v>1000</v>
      </c>
      <c r="E90" s="28">
        <v>-0.59999999999854481</v>
      </c>
      <c r="F90" s="28">
        <v>1000</v>
      </c>
      <c r="G90" s="28">
        <v>195</v>
      </c>
      <c r="H90" s="28">
        <v>180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W34"/>
  <sheetViews>
    <sheetView zoomScale="69" zoomScaleNormal="69" workbookViewId="0">
      <selection activeCell="B27" sqref="B27"/>
    </sheetView>
  </sheetViews>
  <sheetFormatPr defaultRowHeight="13.2" x14ac:dyDescent="0.25"/>
  <cols>
    <col min="1" max="1" width="23" style="2" bestFit="1" customWidth="1"/>
    <col min="2" max="2" width="15.6640625" style="2" customWidth="1"/>
    <col min="3" max="3" width="15.44140625" style="2" bestFit="1" customWidth="1"/>
    <col min="4" max="4" width="9.44140625" style="2" customWidth="1"/>
    <col min="5" max="5" width="12.44140625" style="2" bestFit="1" customWidth="1"/>
    <col min="6" max="6" width="12.44140625" style="2" customWidth="1"/>
    <col min="7" max="7" width="3.5546875" style="2" customWidth="1"/>
    <col min="8" max="8" width="13.44140625" style="2" customWidth="1"/>
    <col min="9" max="9" width="8.88671875" style="2"/>
    <col min="10" max="10" width="13.44140625" style="2" bestFit="1" customWidth="1"/>
    <col min="11" max="11" width="16.44140625" style="2" bestFit="1" customWidth="1"/>
    <col min="12" max="12" width="3.109375" style="2" customWidth="1"/>
    <col min="13" max="13" width="11.109375" style="2" customWidth="1"/>
    <col min="14" max="14" width="11" style="2" customWidth="1"/>
    <col min="15" max="15" width="11.109375" style="2" customWidth="1"/>
    <col min="16" max="16" width="16.88671875" style="2" bestFit="1" customWidth="1"/>
    <col min="17" max="17" width="3.21875" style="2" customWidth="1"/>
    <col min="18" max="20" width="11.44140625" style="2" customWidth="1"/>
    <col min="21" max="21" width="16.88671875" style="2" bestFit="1" customWidth="1"/>
    <col min="22" max="22" width="3.44140625" style="2" customWidth="1"/>
    <col min="23" max="23" width="12" style="2" bestFit="1" customWidth="1"/>
    <col min="24" max="24" width="11.109375" style="2" bestFit="1" customWidth="1"/>
    <col min="25" max="16384" width="8.88671875" style="2"/>
  </cols>
  <sheetData>
    <row r="1" spans="1:23" ht="39.6" x14ac:dyDescent="0.25">
      <c r="C1" s="1" t="s">
        <v>182</v>
      </c>
      <c r="H1" s="1" t="s">
        <v>144</v>
      </c>
      <c r="M1" s="1" t="s">
        <v>145</v>
      </c>
      <c r="O1" s="1"/>
      <c r="R1" s="1" t="s">
        <v>146</v>
      </c>
      <c r="T1" s="1"/>
      <c r="W1" s="25" t="s">
        <v>181</v>
      </c>
    </row>
    <row r="2" spans="1:23" x14ac:dyDescent="0.25">
      <c r="C2" s="2" t="s">
        <v>147</v>
      </c>
      <c r="D2" s="2" t="s">
        <v>125</v>
      </c>
      <c r="E2" s="2" t="s">
        <v>32</v>
      </c>
      <c r="F2" s="2" t="s">
        <v>148</v>
      </c>
      <c r="H2" s="2" t="s">
        <v>147</v>
      </c>
      <c r="I2" s="2" t="s">
        <v>125</v>
      </c>
      <c r="J2" s="3" t="s">
        <v>52</v>
      </c>
      <c r="K2" s="3" t="s">
        <v>149</v>
      </c>
      <c r="M2" s="3" t="s">
        <v>147</v>
      </c>
      <c r="N2" s="3" t="s">
        <v>125</v>
      </c>
      <c r="O2" s="3" t="s">
        <v>72</v>
      </c>
      <c r="P2" s="3" t="s">
        <v>150</v>
      </c>
      <c r="Q2" s="3"/>
      <c r="R2" s="3" t="s">
        <v>147</v>
      </c>
      <c r="S2" s="3" t="s">
        <v>125</v>
      </c>
      <c r="T2" s="3" t="s">
        <v>92</v>
      </c>
      <c r="U2" s="3" t="s">
        <v>151</v>
      </c>
      <c r="V2" s="3"/>
    </row>
    <row r="3" spans="1:23" x14ac:dyDescent="0.25">
      <c r="B3" s="3" t="s">
        <v>152</v>
      </c>
      <c r="C3" s="4">
        <v>50000</v>
      </c>
      <c r="D3" s="4">
        <v>25</v>
      </c>
      <c r="E3" s="5">
        <v>50000</v>
      </c>
      <c r="F3" s="6">
        <f>E3*D3</f>
        <v>1250000</v>
      </c>
      <c r="H3" s="4">
        <v>50</v>
      </c>
      <c r="I3" s="4">
        <v>0</v>
      </c>
      <c r="J3" s="5">
        <v>0</v>
      </c>
      <c r="K3" s="6">
        <f>J3*I3</f>
        <v>0</v>
      </c>
      <c r="M3" s="4">
        <v>500</v>
      </c>
      <c r="N3" s="4">
        <v>0</v>
      </c>
      <c r="O3" s="5">
        <v>0</v>
      </c>
      <c r="P3" s="6">
        <f>O3*N3</f>
        <v>0</v>
      </c>
      <c r="Q3" s="6"/>
      <c r="R3" s="4">
        <v>50000</v>
      </c>
      <c r="S3" s="4">
        <v>0</v>
      </c>
      <c r="T3" s="5">
        <v>0</v>
      </c>
      <c r="U3" s="6">
        <f>T3*S3</f>
        <v>0</v>
      </c>
      <c r="V3" s="6"/>
      <c r="W3" s="7">
        <f>E3+J3+O3+T3</f>
        <v>50000</v>
      </c>
    </row>
    <row r="4" spans="1:23" x14ac:dyDescent="0.25">
      <c r="B4" s="3" t="s">
        <v>153</v>
      </c>
      <c r="C4" s="4">
        <v>1000</v>
      </c>
      <c r="D4" s="4">
        <v>30</v>
      </c>
      <c r="E4" s="5">
        <v>1000</v>
      </c>
      <c r="F4" s="6">
        <f t="shared" ref="F4:F12" si="0">E4*D4</f>
        <v>30000</v>
      </c>
      <c r="H4" s="4">
        <v>50</v>
      </c>
      <c r="I4" s="4">
        <v>0</v>
      </c>
      <c r="J4" s="5">
        <v>0</v>
      </c>
      <c r="K4" s="6">
        <f t="shared" ref="K4:K12" si="1">J4*I4</f>
        <v>0</v>
      </c>
      <c r="M4" s="4">
        <v>500</v>
      </c>
      <c r="N4" s="4">
        <v>0</v>
      </c>
      <c r="O4" s="5">
        <v>0</v>
      </c>
      <c r="P4" s="6">
        <f t="shared" ref="P4:P12" si="2">O4*N4</f>
        <v>0</v>
      </c>
      <c r="Q4" s="6"/>
      <c r="R4" s="4">
        <v>1000</v>
      </c>
      <c r="S4" s="4">
        <v>0</v>
      </c>
      <c r="T4" s="5">
        <v>0</v>
      </c>
      <c r="U4" s="6">
        <f t="shared" ref="U4:U12" si="3">T4*S4</f>
        <v>0</v>
      </c>
      <c r="V4" s="6"/>
      <c r="W4" s="7">
        <f t="shared" ref="W4:W12" si="4">E4+J4+O4+T4</f>
        <v>1000</v>
      </c>
    </row>
    <row r="5" spans="1:23" x14ac:dyDescent="0.25">
      <c r="B5" s="3" t="s">
        <v>154</v>
      </c>
      <c r="C5" s="4">
        <v>1000</v>
      </c>
      <c r="D5" s="4">
        <v>35</v>
      </c>
      <c r="E5" s="5">
        <v>980</v>
      </c>
      <c r="F5" s="6">
        <f t="shared" si="0"/>
        <v>34300</v>
      </c>
      <c r="H5" s="4">
        <v>50</v>
      </c>
      <c r="I5" s="4">
        <v>0</v>
      </c>
      <c r="J5" s="5">
        <v>20</v>
      </c>
      <c r="K5" s="6">
        <f t="shared" si="1"/>
        <v>0</v>
      </c>
      <c r="M5" s="4">
        <v>500</v>
      </c>
      <c r="N5" s="4">
        <v>0</v>
      </c>
      <c r="O5" s="5">
        <v>0</v>
      </c>
      <c r="P5" s="6">
        <f t="shared" si="2"/>
        <v>0</v>
      </c>
      <c r="Q5" s="6"/>
      <c r="R5" s="4">
        <v>1000</v>
      </c>
      <c r="S5" s="4">
        <v>0</v>
      </c>
      <c r="T5" s="5">
        <v>0</v>
      </c>
      <c r="U5" s="6">
        <f t="shared" si="3"/>
        <v>0</v>
      </c>
      <c r="V5" s="6"/>
      <c r="W5" s="7">
        <f t="shared" si="4"/>
        <v>1000</v>
      </c>
    </row>
    <row r="6" spans="1:23" x14ac:dyDescent="0.25">
      <c r="B6" s="3" t="s">
        <v>155</v>
      </c>
      <c r="C6" s="4">
        <v>1000</v>
      </c>
      <c r="D6" s="4">
        <v>40</v>
      </c>
      <c r="E6" s="5">
        <v>650</v>
      </c>
      <c r="F6" s="6">
        <f t="shared" si="0"/>
        <v>26000</v>
      </c>
      <c r="H6" s="4">
        <v>50</v>
      </c>
      <c r="I6" s="4">
        <v>0</v>
      </c>
      <c r="J6" s="5">
        <v>50</v>
      </c>
      <c r="K6" s="6">
        <f t="shared" si="1"/>
        <v>0</v>
      </c>
      <c r="M6" s="4">
        <v>500</v>
      </c>
      <c r="N6" s="4">
        <v>0</v>
      </c>
      <c r="O6" s="5">
        <v>300</v>
      </c>
      <c r="P6" s="6">
        <f t="shared" si="2"/>
        <v>0</v>
      </c>
      <c r="Q6" s="6"/>
      <c r="R6" s="4">
        <v>1000</v>
      </c>
      <c r="S6" s="4">
        <v>0</v>
      </c>
      <c r="T6" s="5">
        <v>0</v>
      </c>
      <c r="U6" s="6">
        <f t="shared" si="3"/>
        <v>0</v>
      </c>
      <c r="V6" s="6"/>
      <c r="W6" s="7">
        <f t="shared" si="4"/>
        <v>1000</v>
      </c>
    </row>
    <row r="7" spans="1:23" x14ac:dyDescent="0.25">
      <c r="A7" s="3"/>
      <c r="B7" s="3" t="s">
        <v>156</v>
      </c>
      <c r="C7" s="4">
        <v>1000</v>
      </c>
      <c r="D7" s="4">
        <v>45</v>
      </c>
      <c r="E7" s="5">
        <v>370</v>
      </c>
      <c r="F7" s="6">
        <f t="shared" si="0"/>
        <v>16650</v>
      </c>
      <c r="H7" s="4">
        <v>50</v>
      </c>
      <c r="I7" s="4">
        <v>0</v>
      </c>
      <c r="J7" s="5">
        <v>50</v>
      </c>
      <c r="K7" s="6">
        <f t="shared" si="1"/>
        <v>0</v>
      </c>
      <c r="M7" s="4">
        <v>500</v>
      </c>
      <c r="N7" s="4">
        <v>0</v>
      </c>
      <c r="O7" s="5">
        <v>500</v>
      </c>
      <c r="P7" s="6">
        <f t="shared" si="2"/>
        <v>0</v>
      </c>
      <c r="Q7" s="6"/>
      <c r="R7" s="4">
        <v>1000</v>
      </c>
      <c r="S7" s="4">
        <v>0</v>
      </c>
      <c r="T7" s="5">
        <v>80</v>
      </c>
      <c r="U7" s="6">
        <f t="shared" si="3"/>
        <v>0</v>
      </c>
      <c r="V7" s="6"/>
      <c r="W7" s="7">
        <f t="shared" si="4"/>
        <v>1000</v>
      </c>
    </row>
    <row r="8" spans="1:23" x14ac:dyDescent="0.25">
      <c r="A8" s="3"/>
      <c r="B8" s="3" t="s">
        <v>157</v>
      </c>
      <c r="C8" s="4">
        <v>1000</v>
      </c>
      <c r="D8" s="4">
        <v>50</v>
      </c>
      <c r="E8" s="5">
        <v>0</v>
      </c>
      <c r="F8" s="6">
        <f t="shared" si="0"/>
        <v>0</v>
      </c>
      <c r="H8" s="4">
        <v>50</v>
      </c>
      <c r="I8" s="4">
        <v>0</v>
      </c>
      <c r="J8" s="5">
        <v>50</v>
      </c>
      <c r="K8" s="6">
        <f t="shared" si="1"/>
        <v>0</v>
      </c>
      <c r="M8" s="4">
        <v>500</v>
      </c>
      <c r="N8" s="4">
        <v>0</v>
      </c>
      <c r="O8" s="5">
        <v>500</v>
      </c>
      <c r="P8" s="6">
        <f t="shared" si="2"/>
        <v>0</v>
      </c>
      <c r="Q8" s="6"/>
      <c r="R8" s="4">
        <v>1000</v>
      </c>
      <c r="S8" s="4">
        <v>0</v>
      </c>
      <c r="T8" s="5">
        <v>450</v>
      </c>
      <c r="U8" s="6">
        <f t="shared" si="3"/>
        <v>0</v>
      </c>
      <c r="V8" s="6"/>
      <c r="W8" s="7">
        <f t="shared" si="4"/>
        <v>1000</v>
      </c>
    </row>
    <row r="9" spans="1:23" x14ac:dyDescent="0.25">
      <c r="A9" s="3"/>
      <c r="B9" s="3" t="s">
        <v>158</v>
      </c>
      <c r="C9" s="4">
        <v>1000</v>
      </c>
      <c r="D9" s="4">
        <v>55</v>
      </c>
      <c r="E9" s="5">
        <v>0</v>
      </c>
      <c r="F9" s="6">
        <f t="shared" si="0"/>
        <v>0</v>
      </c>
      <c r="H9" s="4">
        <v>50</v>
      </c>
      <c r="I9" s="4">
        <v>0</v>
      </c>
      <c r="J9" s="5">
        <v>50</v>
      </c>
      <c r="K9" s="6">
        <f t="shared" si="1"/>
        <v>0</v>
      </c>
      <c r="M9" s="4">
        <v>500</v>
      </c>
      <c r="N9" s="4">
        <v>0</v>
      </c>
      <c r="O9" s="5">
        <v>500</v>
      </c>
      <c r="P9" s="6">
        <f t="shared" si="2"/>
        <v>0</v>
      </c>
      <c r="Q9" s="6"/>
      <c r="R9" s="4">
        <v>1000</v>
      </c>
      <c r="S9" s="4">
        <v>0</v>
      </c>
      <c r="T9" s="5">
        <v>450</v>
      </c>
      <c r="U9" s="6">
        <f t="shared" si="3"/>
        <v>0</v>
      </c>
      <c r="V9" s="6"/>
      <c r="W9" s="7">
        <f t="shared" si="4"/>
        <v>1000</v>
      </c>
    </row>
    <row r="10" spans="1:23" x14ac:dyDescent="0.25">
      <c r="A10" s="3"/>
      <c r="B10" s="3" t="s">
        <v>159</v>
      </c>
      <c r="C10" s="4">
        <v>1000</v>
      </c>
      <c r="D10" s="4">
        <v>60</v>
      </c>
      <c r="E10" s="5">
        <v>0</v>
      </c>
      <c r="F10" s="6">
        <f t="shared" si="0"/>
        <v>0</v>
      </c>
      <c r="H10" s="4">
        <v>50</v>
      </c>
      <c r="I10" s="4">
        <v>0</v>
      </c>
      <c r="J10" s="5">
        <v>50</v>
      </c>
      <c r="K10" s="6">
        <f t="shared" si="1"/>
        <v>0</v>
      </c>
      <c r="M10" s="4">
        <v>500</v>
      </c>
      <c r="N10" s="4">
        <v>0</v>
      </c>
      <c r="O10" s="5">
        <v>500</v>
      </c>
      <c r="P10" s="6">
        <f t="shared" si="2"/>
        <v>0</v>
      </c>
      <c r="Q10" s="6"/>
      <c r="R10" s="4">
        <v>1000</v>
      </c>
      <c r="S10" s="4">
        <v>0</v>
      </c>
      <c r="T10" s="5">
        <v>450</v>
      </c>
      <c r="U10" s="6">
        <f t="shared" si="3"/>
        <v>0</v>
      </c>
      <c r="V10" s="6"/>
      <c r="W10" s="7">
        <f t="shared" si="4"/>
        <v>1000</v>
      </c>
    </row>
    <row r="11" spans="1:23" x14ac:dyDescent="0.25">
      <c r="A11" s="3"/>
      <c r="B11" s="3" t="s">
        <v>160</v>
      </c>
      <c r="C11" s="4">
        <v>1000</v>
      </c>
      <c r="D11" s="4">
        <v>800</v>
      </c>
      <c r="E11" s="5">
        <v>0</v>
      </c>
      <c r="F11" s="6">
        <f t="shared" si="0"/>
        <v>0</v>
      </c>
      <c r="H11" s="4">
        <v>0</v>
      </c>
      <c r="I11" s="4">
        <v>0</v>
      </c>
      <c r="J11" s="5">
        <v>0</v>
      </c>
      <c r="K11" s="6">
        <f t="shared" si="1"/>
        <v>0</v>
      </c>
      <c r="M11" s="4">
        <v>0</v>
      </c>
      <c r="N11" s="4">
        <v>0</v>
      </c>
      <c r="O11" s="5">
        <v>0</v>
      </c>
      <c r="P11" s="6">
        <f t="shared" si="2"/>
        <v>0</v>
      </c>
      <c r="Q11" s="6"/>
      <c r="R11" s="4">
        <v>1000</v>
      </c>
      <c r="S11" s="4">
        <v>0</v>
      </c>
      <c r="T11" s="5">
        <v>1000</v>
      </c>
      <c r="U11" s="6">
        <f t="shared" si="3"/>
        <v>0</v>
      </c>
      <c r="V11" s="6"/>
      <c r="W11" s="7">
        <f t="shared" si="4"/>
        <v>1000</v>
      </c>
    </row>
    <row r="12" spans="1:23" x14ac:dyDescent="0.25">
      <c r="A12" s="3"/>
      <c r="C12" s="8">
        <v>10000</v>
      </c>
      <c r="D12" s="8">
        <v>9001</v>
      </c>
      <c r="E12" s="5">
        <v>0</v>
      </c>
      <c r="F12" s="6">
        <f t="shared" si="0"/>
        <v>0</v>
      </c>
      <c r="H12" s="4">
        <v>0</v>
      </c>
      <c r="I12" s="4">
        <v>0</v>
      </c>
      <c r="J12" s="5">
        <v>0</v>
      </c>
      <c r="K12" s="6">
        <f t="shared" si="1"/>
        <v>0</v>
      </c>
      <c r="M12" s="4">
        <v>0</v>
      </c>
      <c r="N12" s="4">
        <v>0</v>
      </c>
      <c r="O12" s="5">
        <v>0</v>
      </c>
      <c r="P12" s="6">
        <f t="shared" si="2"/>
        <v>0</v>
      </c>
      <c r="Q12" s="6"/>
      <c r="R12" s="4">
        <v>0</v>
      </c>
      <c r="S12" s="4">
        <v>0</v>
      </c>
      <c r="T12" s="5">
        <v>0</v>
      </c>
      <c r="U12" s="6">
        <f t="shared" si="3"/>
        <v>0</v>
      </c>
      <c r="V12" s="6"/>
      <c r="W12" s="7">
        <f t="shared" si="4"/>
        <v>0</v>
      </c>
    </row>
    <row r="13" spans="1:23" x14ac:dyDescent="0.25">
      <c r="C13" s="1">
        <f>SUM(C3:C12)</f>
        <v>68000</v>
      </c>
      <c r="E13" s="9">
        <f>SUM(E3:E12)</f>
        <v>53000</v>
      </c>
      <c r="F13" s="10">
        <f>SUM(F3:F12)</f>
        <v>1356950</v>
      </c>
      <c r="H13" s="1">
        <f>SUM(H3:H12)</f>
        <v>400</v>
      </c>
      <c r="J13" s="9">
        <f>SUM(J3:J12)</f>
        <v>270</v>
      </c>
      <c r="K13" s="10">
        <f>SUM(K3:K12)</f>
        <v>0</v>
      </c>
      <c r="M13" s="1">
        <f>SUM(M3:M12)</f>
        <v>4000</v>
      </c>
      <c r="N13" s="1"/>
      <c r="O13" s="9">
        <f>SUM(O3:O12)</f>
        <v>2300</v>
      </c>
      <c r="P13" s="10">
        <f>SUM(P3:P12)</f>
        <v>0</v>
      </c>
      <c r="Q13" s="10"/>
      <c r="R13" s="1">
        <f>SUM(R3:R12)</f>
        <v>58000</v>
      </c>
      <c r="S13" s="1"/>
      <c r="T13" s="9">
        <f>SUM(T3:T12)</f>
        <v>2430</v>
      </c>
      <c r="U13" s="10">
        <f>SUM(U3:U12)</f>
        <v>0</v>
      </c>
      <c r="V13" s="10"/>
      <c r="W13" s="9">
        <f>SUM(W3:W12)</f>
        <v>58000</v>
      </c>
    </row>
    <row r="14" spans="1:23" x14ac:dyDescent="0.25">
      <c r="E14" s="11"/>
      <c r="F14" s="11"/>
      <c r="J14" s="11"/>
    </row>
    <row r="15" spans="1:23" x14ac:dyDescent="0.25">
      <c r="E15" s="11"/>
      <c r="F15" s="11"/>
      <c r="J15" s="11"/>
    </row>
    <row r="16" spans="1:23" x14ac:dyDescent="0.25">
      <c r="A16" s="3" t="s">
        <v>161</v>
      </c>
      <c r="B16" s="12">
        <v>53000</v>
      </c>
      <c r="E16" s="11"/>
      <c r="F16" s="11"/>
      <c r="H16" s="1" t="s">
        <v>162</v>
      </c>
      <c r="J16" s="11"/>
      <c r="M16" s="1" t="s">
        <v>163</v>
      </c>
      <c r="O16" s="11"/>
      <c r="R16" s="1" t="s">
        <v>164</v>
      </c>
      <c r="T16" s="11"/>
    </row>
    <row r="17" spans="1:21" x14ac:dyDescent="0.25">
      <c r="A17" s="3" t="s">
        <v>165</v>
      </c>
      <c r="B17" s="2">
        <v>270</v>
      </c>
      <c r="F17" s="11"/>
      <c r="H17" s="3" t="s">
        <v>147</v>
      </c>
      <c r="I17" s="2" t="s">
        <v>125</v>
      </c>
      <c r="J17" s="2" t="s">
        <v>98</v>
      </c>
      <c r="K17" s="2" t="s">
        <v>166</v>
      </c>
      <c r="M17" s="3" t="s">
        <v>147</v>
      </c>
      <c r="N17" s="2" t="s">
        <v>125</v>
      </c>
      <c r="O17" s="2" t="s">
        <v>98</v>
      </c>
      <c r="P17" s="2" t="s">
        <v>166</v>
      </c>
      <c r="R17" s="3" t="s">
        <v>147</v>
      </c>
      <c r="S17" s="2" t="s">
        <v>125</v>
      </c>
      <c r="T17" s="2" t="s">
        <v>98</v>
      </c>
      <c r="U17" s="2" t="s">
        <v>166</v>
      </c>
    </row>
    <row r="18" spans="1:21" x14ac:dyDescent="0.25">
      <c r="A18" s="3" t="s">
        <v>167</v>
      </c>
      <c r="B18" s="2">
        <v>2300</v>
      </c>
      <c r="E18" s="11"/>
      <c r="F18" s="11"/>
      <c r="H18" s="4">
        <v>170</v>
      </c>
      <c r="I18" s="8">
        <v>7000.99</v>
      </c>
      <c r="J18" s="11">
        <v>0</v>
      </c>
      <c r="K18" s="6">
        <f>J18*I18</f>
        <v>0</v>
      </c>
      <c r="M18" s="4">
        <v>1830</v>
      </c>
      <c r="N18" s="8">
        <v>7000.99</v>
      </c>
      <c r="O18" s="11">
        <v>0</v>
      </c>
      <c r="P18" s="6">
        <f>O18*N18</f>
        <v>0</v>
      </c>
      <c r="R18" s="4">
        <v>375</v>
      </c>
      <c r="S18" s="8">
        <v>1425</v>
      </c>
      <c r="T18" s="11">
        <v>0</v>
      </c>
      <c r="U18" s="6">
        <f>T18*S18</f>
        <v>0</v>
      </c>
    </row>
    <row r="19" spans="1:21" x14ac:dyDescent="0.25">
      <c r="A19" s="3" t="s">
        <v>168</v>
      </c>
      <c r="B19" s="2">
        <v>3000</v>
      </c>
      <c r="C19" s="2">
        <v>1375</v>
      </c>
      <c r="F19" s="11"/>
      <c r="H19" s="4">
        <v>10</v>
      </c>
      <c r="I19" s="8">
        <v>4500</v>
      </c>
      <c r="J19" s="11">
        <v>0</v>
      </c>
      <c r="K19" s="6">
        <f t="shared" ref="K19:K25" si="5">J19*I19</f>
        <v>0</v>
      </c>
      <c r="M19" s="4">
        <v>100</v>
      </c>
      <c r="N19" s="8">
        <v>4500</v>
      </c>
      <c r="O19" s="11">
        <v>0</v>
      </c>
      <c r="P19" s="6">
        <f t="shared" ref="P19:P25" si="6">O19*N19</f>
        <v>0</v>
      </c>
      <c r="R19" s="4">
        <v>375</v>
      </c>
      <c r="S19" s="8">
        <v>422</v>
      </c>
      <c r="T19" s="11">
        <v>0</v>
      </c>
      <c r="U19" s="6">
        <f t="shared" ref="U19:U25" si="7">T19*S19</f>
        <v>0</v>
      </c>
    </row>
    <row r="20" spans="1:21" x14ac:dyDescent="0.25">
      <c r="F20" s="11"/>
      <c r="H20" s="4">
        <v>15</v>
      </c>
      <c r="I20" s="8">
        <v>3500</v>
      </c>
      <c r="J20" s="11">
        <v>0</v>
      </c>
      <c r="K20" s="6">
        <f t="shared" si="5"/>
        <v>0</v>
      </c>
      <c r="M20" s="4">
        <v>100</v>
      </c>
      <c r="N20" s="8">
        <v>3500</v>
      </c>
      <c r="O20" s="11">
        <v>0</v>
      </c>
      <c r="P20" s="6">
        <f t="shared" si="6"/>
        <v>0</v>
      </c>
      <c r="R20" s="4">
        <v>375</v>
      </c>
      <c r="S20" s="8">
        <v>139</v>
      </c>
      <c r="T20" s="11">
        <v>0</v>
      </c>
      <c r="U20" s="6">
        <f t="shared" si="7"/>
        <v>0</v>
      </c>
    </row>
    <row r="21" spans="1:21" x14ac:dyDescent="0.25">
      <c r="A21" s="2" t="s">
        <v>169</v>
      </c>
      <c r="B21" s="13">
        <f>F13+K13+K26+P13+U13+P26+U26</f>
        <v>1357104.5</v>
      </c>
      <c r="F21" s="11"/>
      <c r="H21" s="4">
        <v>15</v>
      </c>
      <c r="I21" s="8">
        <v>2500</v>
      </c>
      <c r="J21" s="11">
        <v>0</v>
      </c>
      <c r="K21" s="6">
        <f t="shared" si="5"/>
        <v>0</v>
      </c>
      <c r="M21" s="4">
        <v>55</v>
      </c>
      <c r="N21" s="8">
        <v>2500</v>
      </c>
      <c r="O21" s="11">
        <v>0</v>
      </c>
      <c r="P21" s="6">
        <f t="shared" si="6"/>
        <v>0</v>
      </c>
      <c r="R21" s="4">
        <v>375</v>
      </c>
      <c r="S21" s="8">
        <v>46</v>
      </c>
      <c r="T21" s="11">
        <v>0</v>
      </c>
      <c r="U21" s="6">
        <f t="shared" si="7"/>
        <v>0</v>
      </c>
    </row>
    <row r="22" spans="1:21" x14ac:dyDescent="0.25">
      <c r="F22" s="11"/>
      <c r="H22" s="4">
        <v>15</v>
      </c>
      <c r="I22" s="8">
        <v>1500</v>
      </c>
      <c r="J22" s="11">
        <v>0</v>
      </c>
      <c r="K22" s="6">
        <f t="shared" si="5"/>
        <v>0</v>
      </c>
      <c r="M22" s="4">
        <v>55</v>
      </c>
      <c r="N22" s="8">
        <v>1500</v>
      </c>
      <c r="O22" s="11">
        <v>0</v>
      </c>
      <c r="P22" s="6">
        <f t="shared" si="6"/>
        <v>0</v>
      </c>
      <c r="R22" s="4">
        <v>375</v>
      </c>
      <c r="S22" s="8">
        <v>13</v>
      </c>
      <c r="T22" s="11">
        <v>0</v>
      </c>
      <c r="U22" s="6">
        <f t="shared" si="7"/>
        <v>0</v>
      </c>
    </row>
    <row r="23" spans="1:21" x14ac:dyDescent="0.25">
      <c r="A23" s="14" t="s">
        <v>170</v>
      </c>
      <c r="F23" s="11"/>
      <c r="H23" s="4">
        <v>15</v>
      </c>
      <c r="I23" s="8">
        <v>1000</v>
      </c>
      <c r="J23" s="11">
        <v>0</v>
      </c>
      <c r="K23" s="6">
        <f t="shared" si="5"/>
        <v>0</v>
      </c>
      <c r="M23" s="4">
        <v>55</v>
      </c>
      <c r="N23" s="8">
        <v>1000</v>
      </c>
      <c r="O23" s="11">
        <v>0</v>
      </c>
      <c r="P23" s="6">
        <f t="shared" si="6"/>
        <v>0</v>
      </c>
      <c r="R23" s="4">
        <v>375</v>
      </c>
      <c r="S23" s="8">
        <v>3</v>
      </c>
      <c r="T23" s="11">
        <v>0</v>
      </c>
      <c r="U23" s="6">
        <f t="shared" si="7"/>
        <v>0</v>
      </c>
    </row>
    <row r="24" spans="1:21" ht="14.4" x14ac:dyDescent="0.3">
      <c r="A24" s="2" t="s">
        <v>171</v>
      </c>
      <c r="B24" s="31">
        <v>45.6</v>
      </c>
      <c r="F24" s="11"/>
      <c r="H24" s="4">
        <v>15</v>
      </c>
      <c r="I24" s="8">
        <v>500</v>
      </c>
      <c r="J24" s="11">
        <v>0</v>
      </c>
      <c r="K24" s="6">
        <f t="shared" si="5"/>
        <v>0</v>
      </c>
      <c r="M24" s="4">
        <v>55</v>
      </c>
      <c r="N24" s="8">
        <v>500</v>
      </c>
      <c r="O24" s="11">
        <v>0</v>
      </c>
      <c r="P24" s="6">
        <f t="shared" si="6"/>
        <v>0</v>
      </c>
      <c r="R24" s="4">
        <v>375</v>
      </c>
      <c r="S24" s="8">
        <v>0.6</v>
      </c>
      <c r="T24" s="11">
        <v>195</v>
      </c>
      <c r="U24" s="6">
        <f t="shared" si="7"/>
        <v>117</v>
      </c>
    </row>
    <row r="25" spans="1:21" ht="14.4" x14ac:dyDescent="0.3">
      <c r="A25" s="3" t="s">
        <v>172</v>
      </c>
      <c r="B25" s="31">
        <v>10.6</v>
      </c>
      <c r="F25" s="11"/>
      <c r="H25" s="4">
        <v>15</v>
      </c>
      <c r="I25" s="8">
        <v>250</v>
      </c>
      <c r="J25" s="11">
        <v>0</v>
      </c>
      <c r="K25" s="6">
        <f t="shared" si="5"/>
        <v>0</v>
      </c>
      <c r="M25" s="4">
        <v>50</v>
      </c>
      <c r="N25" s="8">
        <v>250</v>
      </c>
      <c r="O25" s="11">
        <v>0</v>
      </c>
      <c r="P25" s="6">
        <f t="shared" si="6"/>
        <v>0</v>
      </c>
      <c r="R25" s="4">
        <v>375</v>
      </c>
      <c r="S25" s="8">
        <v>0.1</v>
      </c>
      <c r="T25" s="11">
        <v>375</v>
      </c>
      <c r="U25" s="6">
        <f t="shared" si="7"/>
        <v>37.5</v>
      </c>
    </row>
    <row r="26" spans="1:21" ht="14.4" x14ac:dyDescent="0.3">
      <c r="A26" s="3" t="s">
        <v>173</v>
      </c>
      <c r="B26" s="31">
        <v>5.6</v>
      </c>
      <c r="E26" s="11"/>
      <c r="F26" s="11"/>
      <c r="H26" s="1">
        <f>SUM(H18:H25)</f>
        <v>270</v>
      </c>
      <c r="J26" s="9">
        <f>SUM(J18:J25)</f>
        <v>0</v>
      </c>
      <c r="K26" s="10">
        <f>SUM(K18:K25)</f>
        <v>0</v>
      </c>
      <c r="M26" s="1">
        <f>SUM(M18:M25)</f>
        <v>2300</v>
      </c>
      <c r="O26" s="9">
        <f>SUM(O18:O25)</f>
        <v>0</v>
      </c>
      <c r="P26" s="10">
        <f>SUM(P18:P25)</f>
        <v>0</v>
      </c>
      <c r="R26" s="1">
        <f>SUM(R18:R25)</f>
        <v>3000</v>
      </c>
      <c r="T26" s="9">
        <f>SUM(T18:T25)</f>
        <v>570</v>
      </c>
      <c r="U26" s="10">
        <f>SUM(U18:U25)</f>
        <v>154.5</v>
      </c>
    </row>
    <row r="27" spans="1:21" ht="14.4" x14ac:dyDescent="0.3">
      <c r="A27" s="3" t="s">
        <v>174</v>
      </c>
      <c r="B27" s="31">
        <v>0.6</v>
      </c>
      <c r="E27" s="11"/>
      <c r="F27" s="11"/>
      <c r="J27" s="11"/>
      <c r="O27" s="11"/>
      <c r="T27" s="11"/>
    </row>
    <row r="28" spans="1:21" x14ac:dyDescent="0.25">
      <c r="C28" s="15"/>
      <c r="D28" s="3"/>
      <c r="E28" s="11"/>
      <c r="F28" s="11"/>
      <c r="H28" s="3" t="s">
        <v>175</v>
      </c>
      <c r="J28" s="9">
        <f>J13+J26</f>
        <v>270</v>
      </c>
      <c r="M28" s="3" t="s">
        <v>176</v>
      </c>
      <c r="O28" s="9">
        <f>O13+O26</f>
        <v>2300</v>
      </c>
      <c r="R28" s="3" t="s">
        <v>177</v>
      </c>
      <c r="T28" s="9">
        <f>T13+T26</f>
        <v>3000</v>
      </c>
    </row>
    <row r="30" spans="1:21" x14ac:dyDescent="0.25">
      <c r="C30" s="16"/>
    </row>
    <row r="33" spans="3:4" x14ac:dyDescent="0.25">
      <c r="D33" s="3"/>
    </row>
    <row r="34" spans="3:4" x14ac:dyDescent="0.25">
      <c r="C34" s="3"/>
    </row>
  </sheetData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showGridLines="0" topLeftCell="A61" workbookViewId="0">
      <selection activeCell="E89" sqref="E89"/>
    </sheetView>
  </sheetViews>
  <sheetFormatPr defaultRowHeight="14.4" x14ac:dyDescent="0.3"/>
  <cols>
    <col min="1" max="1" width="2.33203125" customWidth="1"/>
    <col min="2" max="2" width="6.77734375" bestFit="1" customWidth="1"/>
    <col min="3" max="3" width="23.33203125" bestFit="1" customWidth="1"/>
    <col min="4" max="4" width="6" bestFit="1" customWidth="1"/>
    <col min="5" max="5" width="8.33203125" bestFit="1" customWidth="1"/>
    <col min="6" max="6" width="10.109375" bestFit="1" customWidth="1"/>
    <col min="7" max="8" width="9.21875" bestFit="1" customWidth="1"/>
  </cols>
  <sheetData>
    <row r="1" spans="1:8" x14ac:dyDescent="0.3">
      <c r="A1" s="26" t="s">
        <v>0</v>
      </c>
    </row>
    <row r="2" spans="1:8" x14ac:dyDescent="0.3">
      <c r="A2" s="26" t="s">
        <v>194</v>
      </c>
    </row>
    <row r="3" spans="1:8" x14ac:dyDescent="0.3">
      <c r="A3" s="26" t="s">
        <v>200</v>
      </c>
    </row>
    <row r="6" spans="1:8" ht="15" thickBot="1" x14ac:dyDescent="0.35">
      <c r="A6" t="s">
        <v>1</v>
      </c>
    </row>
    <row r="7" spans="1:8" x14ac:dyDescent="0.3">
      <c r="B7" s="29"/>
      <c r="C7" s="29"/>
      <c r="D7" s="29" t="s">
        <v>2</v>
      </c>
      <c r="E7" s="29" t="s">
        <v>3</v>
      </c>
      <c r="F7" s="29" t="s">
        <v>4</v>
      </c>
      <c r="G7" s="29" t="s">
        <v>5</v>
      </c>
      <c r="H7" s="29" t="s">
        <v>5</v>
      </c>
    </row>
    <row r="8" spans="1:8" ht="15" thickBot="1" x14ac:dyDescent="0.35">
      <c r="B8" s="30" t="s">
        <v>6</v>
      </c>
      <c r="C8" s="30" t="s">
        <v>7</v>
      </c>
      <c r="D8" s="30" t="s">
        <v>8</v>
      </c>
      <c r="E8" s="30" t="s">
        <v>9</v>
      </c>
      <c r="F8" s="30" t="s">
        <v>10</v>
      </c>
      <c r="G8" s="30" t="s">
        <v>11</v>
      </c>
      <c r="H8" s="30" t="s">
        <v>12</v>
      </c>
    </row>
    <row r="9" spans="1:8" x14ac:dyDescent="0.3">
      <c r="B9" s="27" t="s">
        <v>13</v>
      </c>
      <c r="C9" s="27" t="s">
        <v>14</v>
      </c>
      <c r="D9" s="27">
        <v>50000</v>
      </c>
      <c r="E9" s="27">
        <v>-10</v>
      </c>
      <c r="F9" s="27">
        <v>25</v>
      </c>
      <c r="G9" s="27">
        <v>10</v>
      </c>
      <c r="H9" s="27">
        <v>1E+30</v>
      </c>
    </row>
    <row r="10" spans="1:8" x14ac:dyDescent="0.3">
      <c r="B10" s="27" t="s">
        <v>15</v>
      </c>
      <c r="C10" s="27" t="s">
        <v>16</v>
      </c>
      <c r="D10" s="27">
        <v>1000</v>
      </c>
      <c r="E10" s="27">
        <v>0</v>
      </c>
      <c r="F10" s="27">
        <v>30</v>
      </c>
      <c r="G10" s="27">
        <v>5</v>
      </c>
      <c r="H10" s="27">
        <v>1E+30</v>
      </c>
    </row>
    <row r="11" spans="1:8" x14ac:dyDescent="0.3">
      <c r="B11" s="27" t="s">
        <v>17</v>
      </c>
      <c r="C11" s="27" t="s">
        <v>18</v>
      </c>
      <c r="D11" s="27">
        <v>980</v>
      </c>
      <c r="E11" s="27">
        <v>0</v>
      </c>
      <c r="F11" s="27">
        <v>35</v>
      </c>
      <c r="G11" s="27">
        <v>5</v>
      </c>
      <c r="H11" s="27">
        <v>5</v>
      </c>
    </row>
    <row r="12" spans="1:8" x14ac:dyDescent="0.3">
      <c r="B12" s="27" t="s">
        <v>19</v>
      </c>
      <c r="C12" s="27" t="s">
        <v>20</v>
      </c>
      <c r="D12" s="27">
        <v>650</v>
      </c>
      <c r="E12" s="27">
        <v>0</v>
      </c>
      <c r="F12" s="27">
        <v>40</v>
      </c>
      <c r="G12" s="27">
        <v>5</v>
      </c>
      <c r="H12" s="27">
        <v>5</v>
      </c>
    </row>
    <row r="13" spans="1:8" x14ac:dyDescent="0.3">
      <c r="B13" s="27" t="s">
        <v>21</v>
      </c>
      <c r="C13" s="27" t="s">
        <v>22</v>
      </c>
      <c r="D13" s="27">
        <v>450</v>
      </c>
      <c r="E13" s="27">
        <v>0</v>
      </c>
      <c r="F13" s="27">
        <v>45</v>
      </c>
      <c r="G13" s="27">
        <v>15</v>
      </c>
      <c r="H13" s="27">
        <v>5</v>
      </c>
    </row>
    <row r="14" spans="1:8" x14ac:dyDescent="0.3">
      <c r="B14" s="27" t="s">
        <v>23</v>
      </c>
      <c r="C14" s="27" t="s">
        <v>24</v>
      </c>
      <c r="D14" s="27">
        <v>450</v>
      </c>
      <c r="E14" s="27">
        <v>0</v>
      </c>
      <c r="F14" s="27">
        <v>50</v>
      </c>
      <c r="G14" s="27">
        <v>10</v>
      </c>
      <c r="H14" s="27">
        <v>10</v>
      </c>
    </row>
    <row r="15" spans="1:8" x14ac:dyDescent="0.3">
      <c r="B15" s="27" t="s">
        <v>25</v>
      </c>
      <c r="C15" s="27" t="s">
        <v>26</v>
      </c>
      <c r="D15" s="27">
        <v>450</v>
      </c>
      <c r="E15" s="27">
        <v>0</v>
      </c>
      <c r="F15" s="27">
        <v>55</v>
      </c>
      <c r="G15" s="27">
        <v>5</v>
      </c>
      <c r="H15" s="27">
        <v>15</v>
      </c>
    </row>
    <row r="16" spans="1:8" x14ac:dyDescent="0.3">
      <c r="B16" s="27" t="s">
        <v>27</v>
      </c>
      <c r="C16" s="27" t="s">
        <v>28</v>
      </c>
      <c r="D16" s="27">
        <v>20</v>
      </c>
      <c r="E16" s="27">
        <v>0</v>
      </c>
      <c r="F16" s="27">
        <v>60</v>
      </c>
      <c r="G16" s="27">
        <v>66</v>
      </c>
      <c r="H16" s="27">
        <v>5</v>
      </c>
    </row>
    <row r="17" spans="2:8" x14ac:dyDescent="0.3">
      <c r="B17" s="27" t="s">
        <v>29</v>
      </c>
      <c r="C17" s="27" t="s">
        <v>30</v>
      </c>
      <c r="D17" s="27">
        <v>0</v>
      </c>
      <c r="E17" s="27">
        <v>694</v>
      </c>
      <c r="F17" s="27">
        <v>800</v>
      </c>
      <c r="G17" s="27">
        <v>1E+30</v>
      </c>
      <c r="H17" s="27">
        <v>694</v>
      </c>
    </row>
    <row r="18" spans="2:8" x14ac:dyDescent="0.3">
      <c r="B18" s="27" t="s">
        <v>31</v>
      </c>
      <c r="C18" s="27" t="s">
        <v>32</v>
      </c>
      <c r="D18" s="27">
        <v>0</v>
      </c>
      <c r="E18" s="27">
        <v>8895</v>
      </c>
      <c r="F18" s="27">
        <v>9001</v>
      </c>
      <c r="G18" s="27">
        <v>1E+30</v>
      </c>
      <c r="H18" s="27">
        <v>8895</v>
      </c>
    </row>
    <row r="19" spans="2:8" x14ac:dyDescent="0.3">
      <c r="B19" s="27" t="s">
        <v>33</v>
      </c>
      <c r="C19" s="27" t="s">
        <v>34</v>
      </c>
      <c r="D19" s="27">
        <v>0</v>
      </c>
      <c r="E19" s="27">
        <v>0</v>
      </c>
      <c r="F19" s="27">
        <v>0</v>
      </c>
      <c r="G19" s="27">
        <v>5</v>
      </c>
      <c r="H19" s="27">
        <v>10</v>
      </c>
    </row>
    <row r="20" spans="2:8" x14ac:dyDescent="0.3">
      <c r="B20" s="27" t="s">
        <v>35</v>
      </c>
      <c r="C20" s="27" t="s">
        <v>36</v>
      </c>
      <c r="D20" s="27">
        <v>0</v>
      </c>
      <c r="E20" s="27">
        <v>5</v>
      </c>
      <c r="F20" s="27">
        <v>0</v>
      </c>
      <c r="G20" s="27">
        <v>1E+30</v>
      </c>
      <c r="H20" s="27">
        <v>5</v>
      </c>
    </row>
    <row r="21" spans="2:8" x14ac:dyDescent="0.3">
      <c r="B21" s="27" t="s">
        <v>37</v>
      </c>
      <c r="C21" s="27" t="s">
        <v>38</v>
      </c>
      <c r="D21" s="27">
        <v>20</v>
      </c>
      <c r="E21" s="27">
        <v>0</v>
      </c>
      <c r="F21" s="27">
        <v>0</v>
      </c>
      <c r="G21" s="27">
        <v>5</v>
      </c>
      <c r="H21" s="27">
        <v>5</v>
      </c>
    </row>
    <row r="22" spans="2:8" x14ac:dyDescent="0.3">
      <c r="B22" s="27" t="s">
        <v>39</v>
      </c>
      <c r="C22" s="27" t="s">
        <v>40</v>
      </c>
      <c r="D22" s="27">
        <v>50</v>
      </c>
      <c r="E22" s="27">
        <v>-5</v>
      </c>
      <c r="F22" s="27">
        <v>0</v>
      </c>
      <c r="G22" s="27">
        <v>5</v>
      </c>
      <c r="H22" s="27">
        <v>1E+30</v>
      </c>
    </row>
    <row r="23" spans="2:8" x14ac:dyDescent="0.3">
      <c r="B23" s="27" t="s">
        <v>41</v>
      </c>
      <c r="C23" s="27" t="s">
        <v>42</v>
      </c>
      <c r="D23" s="27">
        <v>50</v>
      </c>
      <c r="E23" s="27">
        <v>-10</v>
      </c>
      <c r="F23" s="27">
        <v>0</v>
      </c>
      <c r="G23" s="27">
        <v>10</v>
      </c>
      <c r="H23" s="27">
        <v>1E+30</v>
      </c>
    </row>
    <row r="24" spans="2:8" x14ac:dyDescent="0.3">
      <c r="B24" s="27" t="s">
        <v>43</v>
      </c>
      <c r="C24" s="27" t="s">
        <v>44</v>
      </c>
      <c r="D24" s="27">
        <v>50</v>
      </c>
      <c r="E24" s="27">
        <v>-15</v>
      </c>
      <c r="F24" s="27">
        <v>0</v>
      </c>
      <c r="G24" s="27">
        <v>15</v>
      </c>
      <c r="H24" s="27">
        <v>1E+30</v>
      </c>
    </row>
    <row r="25" spans="2:8" x14ac:dyDescent="0.3">
      <c r="B25" s="27" t="s">
        <v>45</v>
      </c>
      <c r="C25" s="27" t="s">
        <v>46</v>
      </c>
      <c r="D25" s="27">
        <v>50</v>
      </c>
      <c r="E25" s="27">
        <v>-20</v>
      </c>
      <c r="F25" s="27">
        <v>0</v>
      </c>
      <c r="G25" s="27">
        <v>20</v>
      </c>
      <c r="H25" s="27">
        <v>1E+30</v>
      </c>
    </row>
    <row r="26" spans="2:8" x14ac:dyDescent="0.3">
      <c r="B26" s="27" t="s">
        <v>47</v>
      </c>
      <c r="C26" s="27" t="s">
        <v>48</v>
      </c>
      <c r="D26" s="27">
        <v>50</v>
      </c>
      <c r="E26" s="27">
        <v>-25</v>
      </c>
      <c r="F26" s="27">
        <v>0</v>
      </c>
      <c r="G26" s="27">
        <v>25</v>
      </c>
      <c r="H26" s="27">
        <v>1E+30</v>
      </c>
    </row>
    <row r="27" spans="2:8" x14ac:dyDescent="0.3">
      <c r="B27" s="27" t="s">
        <v>49</v>
      </c>
      <c r="C27" s="27" t="s">
        <v>50</v>
      </c>
      <c r="D27" s="27">
        <v>0</v>
      </c>
      <c r="E27" s="27">
        <v>-71</v>
      </c>
      <c r="F27" s="27">
        <v>0</v>
      </c>
      <c r="G27" s="27">
        <v>1E+30</v>
      </c>
      <c r="H27" s="27">
        <v>71</v>
      </c>
    </row>
    <row r="28" spans="2:8" x14ac:dyDescent="0.3">
      <c r="B28" s="27" t="s">
        <v>51</v>
      </c>
      <c r="C28" s="27" t="s">
        <v>52</v>
      </c>
      <c r="D28" s="27">
        <v>0</v>
      </c>
      <c r="E28" s="27">
        <v>-71</v>
      </c>
      <c r="F28" s="27">
        <v>0</v>
      </c>
      <c r="G28" s="27">
        <v>1E+30</v>
      </c>
      <c r="H28" s="27">
        <v>71</v>
      </c>
    </row>
    <row r="29" spans="2:8" x14ac:dyDescent="0.3">
      <c r="B29" s="27" t="s">
        <v>53</v>
      </c>
      <c r="C29" s="27" t="s">
        <v>54</v>
      </c>
      <c r="D29" s="27">
        <v>0</v>
      </c>
      <c r="E29" s="27">
        <v>5</v>
      </c>
      <c r="F29" s="27">
        <v>0</v>
      </c>
      <c r="G29" s="27">
        <v>1E+30</v>
      </c>
      <c r="H29" s="27">
        <v>5</v>
      </c>
    </row>
    <row r="30" spans="2:8" x14ac:dyDescent="0.3">
      <c r="B30" s="27" t="s">
        <v>55</v>
      </c>
      <c r="C30" s="27" t="s">
        <v>56</v>
      </c>
      <c r="D30" s="27">
        <v>0</v>
      </c>
      <c r="E30" s="27">
        <v>10</v>
      </c>
      <c r="F30" s="27">
        <v>0</v>
      </c>
      <c r="G30" s="27">
        <v>1E+30</v>
      </c>
      <c r="H30" s="27">
        <v>10</v>
      </c>
    </row>
    <row r="31" spans="2:8" x14ac:dyDescent="0.3">
      <c r="B31" s="27" t="s">
        <v>57</v>
      </c>
      <c r="C31" s="27" t="s">
        <v>58</v>
      </c>
      <c r="D31" s="27">
        <v>0</v>
      </c>
      <c r="E31" s="27">
        <v>5</v>
      </c>
      <c r="F31" s="27">
        <v>0</v>
      </c>
      <c r="G31" s="27">
        <v>1E+30</v>
      </c>
      <c r="H31" s="27">
        <v>5</v>
      </c>
    </row>
    <row r="32" spans="2:8" x14ac:dyDescent="0.3">
      <c r="B32" s="27" t="s">
        <v>59</v>
      </c>
      <c r="C32" s="27" t="s">
        <v>60</v>
      </c>
      <c r="D32" s="27">
        <v>300</v>
      </c>
      <c r="E32" s="27">
        <v>0</v>
      </c>
      <c r="F32" s="27">
        <v>0</v>
      </c>
      <c r="G32" s="27">
        <v>5</v>
      </c>
      <c r="H32" s="27">
        <v>5</v>
      </c>
    </row>
    <row r="33" spans="2:8" x14ac:dyDescent="0.3">
      <c r="B33" s="27" t="s">
        <v>61</v>
      </c>
      <c r="C33" s="27" t="s">
        <v>62</v>
      </c>
      <c r="D33" s="27">
        <v>500</v>
      </c>
      <c r="E33" s="27">
        <v>-5</v>
      </c>
      <c r="F33" s="27">
        <v>0</v>
      </c>
      <c r="G33" s="27">
        <v>5</v>
      </c>
      <c r="H33" s="27">
        <v>1E+30</v>
      </c>
    </row>
    <row r="34" spans="2:8" x14ac:dyDescent="0.3">
      <c r="B34" s="27" t="s">
        <v>63</v>
      </c>
      <c r="C34" s="27" t="s">
        <v>64</v>
      </c>
      <c r="D34" s="27">
        <v>500</v>
      </c>
      <c r="E34" s="27">
        <v>-10</v>
      </c>
      <c r="F34" s="27">
        <v>0</v>
      </c>
      <c r="G34" s="27">
        <v>10</v>
      </c>
      <c r="H34" s="27">
        <v>1E+30</v>
      </c>
    </row>
    <row r="35" spans="2:8" x14ac:dyDescent="0.3">
      <c r="B35" s="27" t="s">
        <v>65</v>
      </c>
      <c r="C35" s="27" t="s">
        <v>66</v>
      </c>
      <c r="D35" s="27">
        <v>500</v>
      </c>
      <c r="E35" s="27">
        <v>-15</v>
      </c>
      <c r="F35" s="27">
        <v>0</v>
      </c>
      <c r="G35" s="27">
        <v>15</v>
      </c>
      <c r="H35" s="27">
        <v>1E+30</v>
      </c>
    </row>
    <row r="36" spans="2:8" x14ac:dyDescent="0.3">
      <c r="B36" s="27" t="s">
        <v>67</v>
      </c>
      <c r="C36" s="27" t="s">
        <v>68</v>
      </c>
      <c r="D36" s="27">
        <v>500</v>
      </c>
      <c r="E36" s="27">
        <v>-20</v>
      </c>
      <c r="F36" s="27">
        <v>0</v>
      </c>
      <c r="G36" s="27">
        <v>20</v>
      </c>
      <c r="H36" s="27">
        <v>1E+30</v>
      </c>
    </row>
    <row r="37" spans="2:8" x14ac:dyDescent="0.3">
      <c r="B37" s="27" t="s">
        <v>69</v>
      </c>
      <c r="C37" s="27" t="s">
        <v>70</v>
      </c>
      <c r="D37" s="27">
        <v>0</v>
      </c>
      <c r="E37" s="27">
        <v>-66</v>
      </c>
      <c r="F37" s="27">
        <v>0</v>
      </c>
      <c r="G37" s="27">
        <v>1E+30</v>
      </c>
      <c r="H37" s="27">
        <v>66</v>
      </c>
    </row>
    <row r="38" spans="2:8" x14ac:dyDescent="0.3">
      <c r="B38" s="27" t="s">
        <v>71</v>
      </c>
      <c r="C38" s="27" t="s">
        <v>72</v>
      </c>
      <c r="D38" s="27">
        <v>0</v>
      </c>
      <c r="E38" s="27">
        <v>-66</v>
      </c>
      <c r="F38" s="27">
        <v>0</v>
      </c>
      <c r="G38" s="27">
        <v>1E+30</v>
      </c>
      <c r="H38" s="27">
        <v>66</v>
      </c>
    </row>
    <row r="39" spans="2:8" x14ac:dyDescent="0.3">
      <c r="B39" s="27" t="s">
        <v>73</v>
      </c>
      <c r="C39" s="27" t="s">
        <v>74</v>
      </c>
      <c r="D39" s="27">
        <v>0</v>
      </c>
      <c r="E39" s="27">
        <v>25</v>
      </c>
      <c r="F39" s="27">
        <v>0</v>
      </c>
      <c r="G39" s="27">
        <v>1E+30</v>
      </c>
      <c r="H39" s="27">
        <v>25</v>
      </c>
    </row>
    <row r="40" spans="2:8" x14ac:dyDescent="0.3">
      <c r="B40" s="27" t="s">
        <v>75</v>
      </c>
      <c r="C40" s="27" t="s">
        <v>76</v>
      </c>
      <c r="D40" s="27">
        <v>0</v>
      </c>
      <c r="E40" s="27">
        <v>30</v>
      </c>
      <c r="F40" s="27">
        <v>0</v>
      </c>
      <c r="G40" s="27">
        <v>1E+30</v>
      </c>
      <c r="H40" s="27">
        <v>30</v>
      </c>
    </row>
    <row r="41" spans="2:8" x14ac:dyDescent="0.3">
      <c r="B41" s="27" t="s">
        <v>77</v>
      </c>
      <c r="C41" s="27" t="s">
        <v>78</v>
      </c>
      <c r="D41" s="27">
        <v>0</v>
      </c>
      <c r="E41" s="27">
        <v>25</v>
      </c>
      <c r="F41" s="27">
        <v>0</v>
      </c>
      <c r="G41" s="27">
        <v>1E+30</v>
      </c>
      <c r="H41" s="27">
        <v>25</v>
      </c>
    </row>
    <row r="42" spans="2:8" x14ac:dyDescent="0.3">
      <c r="B42" s="27" t="s">
        <v>79</v>
      </c>
      <c r="C42" s="27" t="s">
        <v>80</v>
      </c>
      <c r="D42" s="27">
        <v>0</v>
      </c>
      <c r="E42" s="27">
        <v>20</v>
      </c>
      <c r="F42" s="27">
        <v>0</v>
      </c>
      <c r="G42" s="27">
        <v>1E+30</v>
      </c>
      <c r="H42" s="27">
        <v>20</v>
      </c>
    </row>
    <row r="43" spans="2:8" x14ac:dyDescent="0.3">
      <c r="B43" s="27" t="s">
        <v>81</v>
      </c>
      <c r="C43" s="27" t="s">
        <v>82</v>
      </c>
      <c r="D43" s="27">
        <v>0</v>
      </c>
      <c r="E43" s="27">
        <v>15</v>
      </c>
      <c r="F43" s="27">
        <v>0</v>
      </c>
      <c r="G43" s="27">
        <v>1E+30</v>
      </c>
      <c r="H43" s="27">
        <v>15</v>
      </c>
    </row>
    <row r="44" spans="2:8" x14ac:dyDescent="0.3">
      <c r="B44" s="27" t="s">
        <v>83</v>
      </c>
      <c r="C44" s="27" t="s">
        <v>84</v>
      </c>
      <c r="D44" s="27">
        <v>0</v>
      </c>
      <c r="E44" s="27">
        <v>10</v>
      </c>
      <c r="F44" s="27">
        <v>0</v>
      </c>
      <c r="G44" s="27">
        <v>1E+30</v>
      </c>
      <c r="H44" s="27">
        <v>10</v>
      </c>
    </row>
    <row r="45" spans="2:8" x14ac:dyDescent="0.3">
      <c r="B45" s="27" t="s">
        <v>85</v>
      </c>
      <c r="C45" s="27" t="s">
        <v>86</v>
      </c>
      <c r="D45" s="27">
        <v>0</v>
      </c>
      <c r="E45" s="27">
        <v>5</v>
      </c>
      <c r="F45" s="27">
        <v>0</v>
      </c>
      <c r="G45" s="27">
        <v>1E+30</v>
      </c>
      <c r="H45" s="27">
        <v>5</v>
      </c>
    </row>
    <row r="46" spans="2:8" x14ac:dyDescent="0.3">
      <c r="B46" s="27" t="s">
        <v>87</v>
      </c>
      <c r="C46" s="27" t="s">
        <v>88</v>
      </c>
      <c r="D46" s="27">
        <v>430</v>
      </c>
      <c r="E46" s="27">
        <v>0</v>
      </c>
      <c r="F46" s="27">
        <v>0</v>
      </c>
      <c r="G46" s="27">
        <v>5</v>
      </c>
      <c r="H46" s="27">
        <v>66</v>
      </c>
    </row>
    <row r="47" spans="2:8" x14ac:dyDescent="0.3">
      <c r="B47" s="27" t="s">
        <v>89</v>
      </c>
      <c r="C47" s="27" t="s">
        <v>90</v>
      </c>
      <c r="D47" s="27">
        <v>1000</v>
      </c>
      <c r="E47" s="27">
        <v>-46</v>
      </c>
      <c r="F47" s="27">
        <v>0</v>
      </c>
      <c r="G47" s="27">
        <v>46</v>
      </c>
      <c r="H47" s="27">
        <v>1E+30</v>
      </c>
    </row>
    <row r="48" spans="2:8" x14ac:dyDescent="0.3">
      <c r="B48" s="27" t="s">
        <v>91</v>
      </c>
      <c r="C48" s="27" t="s">
        <v>92</v>
      </c>
      <c r="D48" s="27">
        <v>0</v>
      </c>
      <c r="E48" s="27">
        <v>-46</v>
      </c>
      <c r="F48" s="27">
        <v>0</v>
      </c>
      <c r="G48" s="27">
        <v>1E+30</v>
      </c>
      <c r="H48" s="27">
        <v>46</v>
      </c>
    </row>
    <row r="49" spans="2:8" x14ac:dyDescent="0.3">
      <c r="B49" s="27" t="s">
        <v>93</v>
      </c>
      <c r="C49" s="27" t="s">
        <v>94</v>
      </c>
      <c r="D49" s="27">
        <v>0</v>
      </c>
      <c r="E49" s="27">
        <v>6929.989999999998</v>
      </c>
      <c r="F49" s="27">
        <v>7000.989999999998</v>
      </c>
      <c r="G49" s="27">
        <v>1E+30</v>
      </c>
      <c r="H49" s="27">
        <v>6929.989999999998</v>
      </c>
    </row>
    <row r="50" spans="2:8" x14ac:dyDescent="0.3">
      <c r="B50" s="27" t="s">
        <v>95</v>
      </c>
      <c r="C50" s="27" t="s">
        <v>96</v>
      </c>
      <c r="D50" s="27">
        <v>0</v>
      </c>
      <c r="E50" s="27">
        <v>4429</v>
      </c>
      <c r="F50" s="27">
        <v>4500</v>
      </c>
      <c r="G50" s="27">
        <v>1E+30</v>
      </c>
      <c r="H50" s="27">
        <v>4429</v>
      </c>
    </row>
    <row r="51" spans="2:8" x14ac:dyDescent="0.3">
      <c r="B51" s="27" t="s">
        <v>97</v>
      </c>
      <c r="C51" s="27" t="s">
        <v>98</v>
      </c>
      <c r="D51" s="27">
        <v>0</v>
      </c>
      <c r="E51" s="27">
        <v>3429</v>
      </c>
      <c r="F51" s="27">
        <v>3500</v>
      </c>
      <c r="G51" s="27">
        <v>1E+30</v>
      </c>
      <c r="H51" s="27">
        <v>3429</v>
      </c>
    </row>
    <row r="52" spans="2:8" x14ac:dyDescent="0.3">
      <c r="B52" s="27" t="s">
        <v>99</v>
      </c>
      <c r="C52" s="27" t="s">
        <v>100</v>
      </c>
      <c r="D52" s="27">
        <v>0</v>
      </c>
      <c r="E52" s="27">
        <v>2429</v>
      </c>
      <c r="F52" s="27">
        <v>2500</v>
      </c>
      <c r="G52" s="27">
        <v>1E+30</v>
      </c>
      <c r="H52" s="27">
        <v>2429</v>
      </c>
    </row>
    <row r="53" spans="2:8" x14ac:dyDescent="0.3">
      <c r="B53" s="27" t="s">
        <v>101</v>
      </c>
      <c r="C53" s="27" t="s">
        <v>98</v>
      </c>
      <c r="D53" s="27">
        <v>0</v>
      </c>
      <c r="E53" s="27">
        <v>1429</v>
      </c>
      <c r="F53" s="27">
        <v>1500</v>
      </c>
      <c r="G53" s="27">
        <v>1E+30</v>
      </c>
      <c r="H53" s="27">
        <v>1429</v>
      </c>
    </row>
    <row r="54" spans="2:8" x14ac:dyDescent="0.3">
      <c r="B54" s="27" t="s">
        <v>102</v>
      </c>
      <c r="C54" s="27" t="s">
        <v>103</v>
      </c>
      <c r="D54" s="27">
        <v>0</v>
      </c>
      <c r="E54" s="27">
        <v>929</v>
      </c>
      <c r="F54" s="27">
        <v>1000</v>
      </c>
      <c r="G54" s="27">
        <v>1E+30</v>
      </c>
      <c r="H54" s="27">
        <v>929</v>
      </c>
    </row>
    <row r="55" spans="2:8" x14ac:dyDescent="0.3">
      <c r="B55" s="27" t="s">
        <v>104</v>
      </c>
      <c r="C55" s="27" t="s">
        <v>32</v>
      </c>
      <c r="D55" s="27">
        <v>0</v>
      </c>
      <c r="E55" s="27">
        <v>429</v>
      </c>
      <c r="F55" s="27">
        <v>500</v>
      </c>
      <c r="G55" s="27">
        <v>1E+30</v>
      </c>
      <c r="H55" s="27">
        <v>429</v>
      </c>
    </row>
    <row r="56" spans="2:8" x14ac:dyDescent="0.3">
      <c r="B56" s="27" t="s">
        <v>105</v>
      </c>
      <c r="C56" s="27" t="s">
        <v>52</v>
      </c>
      <c r="D56" s="27">
        <v>0</v>
      </c>
      <c r="E56" s="27">
        <v>179</v>
      </c>
      <c r="F56" s="27">
        <v>250</v>
      </c>
      <c r="G56" s="27">
        <v>1E+30</v>
      </c>
      <c r="H56" s="27">
        <v>179</v>
      </c>
    </row>
    <row r="57" spans="2:8" x14ac:dyDescent="0.3">
      <c r="B57" s="27" t="s">
        <v>106</v>
      </c>
      <c r="C57" s="27" t="s">
        <v>94</v>
      </c>
      <c r="D57" s="27">
        <v>0</v>
      </c>
      <c r="E57" s="27">
        <v>6934.989999999998</v>
      </c>
      <c r="F57" s="27">
        <v>7000.989999999998</v>
      </c>
      <c r="G57" s="27">
        <v>1E+30</v>
      </c>
      <c r="H57" s="27">
        <v>6934.989999999998</v>
      </c>
    </row>
    <row r="58" spans="2:8" x14ac:dyDescent="0.3">
      <c r="B58" s="27" t="s">
        <v>107</v>
      </c>
      <c r="C58" s="27" t="s">
        <v>96</v>
      </c>
      <c r="D58" s="27">
        <v>0</v>
      </c>
      <c r="E58" s="27">
        <v>4434</v>
      </c>
      <c r="F58" s="27">
        <v>4500</v>
      </c>
      <c r="G58" s="27">
        <v>1E+30</v>
      </c>
      <c r="H58" s="27">
        <v>4434</v>
      </c>
    </row>
    <row r="59" spans="2:8" x14ac:dyDescent="0.3">
      <c r="B59" s="27" t="s">
        <v>108</v>
      </c>
      <c r="C59" s="27" t="s">
        <v>98</v>
      </c>
      <c r="D59" s="27">
        <v>0</v>
      </c>
      <c r="E59" s="27">
        <v>3434</v>
      </c>
      <c r="F59" s="27">
        <v>3500</v>
      </c>
      <c r="G59" s="27">
        <v>1E+30</v>
      </c>
      <c r="H59" s="27">
        <v>3434</v>
      </c>
    </row>
    <row r="60" spans="2:8" x14ac:dyDescent="0.3">
      <c r="B60" s="27" t="s">
        <v>109</v>
      </c>
      <c r="C60" s="27" t="s">
        <v>100</v>
      </c>
      <c r="D60" s="27">
        <v>0</v>
      </c>
      <c r="E60" s="27">
        <v>2434</v>
      </c>
      <c r="F60" s="27">
        <v>2500</v>
      </c>
      <c r="G60" s="27">
        <v>1E+30</v>
      </c>
      <c r="H60" s="27">
        <v>2434</v>
      </c>
    </row>
    <row r="61" spans="2:8" x14ac:dyDescent="0.3">
      <c r="B61" s="27" t="s">
        <v>110</v>
      </c>
      <c r="C61" s="27" t="s">
        <v>98</v>
      </c>
      <c r="D61" s="27">
        <v>0</v>
      </c>
      <c r="E61" s="27">
        <v>1434</v>
      </c>
      <c r="F61" s="27">
        <v>1500</v>
      </c>
      <c r="G61" s="27">
        <v>1E+30</v>
      </c>
      <c r="H61" s="27">
        <v>1434</v>
      </c>
    </row>
    <row r="62" spans="2:8" x14ac:dyDescent="0.3">
      <c r="B62" s="27" t="s">
        <v>111</v>
      </c>
      <c r="C62" s="27" t="s">
        <v>103</v>
      </c>
      <c r="D62" s="27">
        <v>0</v>
      </c>
      <c r="E62" s="27">
        <v>934</v>
      </c>
      <c r="F62" s="27">
        <v>1000</v>
      </c>
      <c r="G62" s="27">
        <v>1E+30</v>
      </c>
      <c r="H62" s="27">
        <v>934</v>
      </c>
    </row>
    <row r="63" spans="2:8" x14ac:dyDescent="0.3">
      <c r="B63" s="27" t="s">
        <v>112</v>
      </c>
      <c r="C63" s="27" t="s">
        <v>32</v>
      </c>
      <c r="D63" s="27">
        <v>0</v>
      </c>
      <c r="E63" s="27">
        <v>434</v>
      </c>
      <c r="F63" s="27">
        <v>500</v>
      </c>
      <c r="G63" s="27">
        <v>1E+30</v>
      </c>
      <c r="H63" s="27">
        <v>434</v>
      </c>
    </row>
    <row r="64" spans="2:8" x14ac:dyDescent="0.3">
      <c r="B64" s="27" t="s">
        <v>113</v>
      </c>
      <c r="C64" s="27" t="s">
        <v>52</v>
      </c>
      <c r="D64" s="27">
        <v>0</v>
      </c>
      <c r="E64" s="27">
        <v>184</v>
      </c>
      <c r="F64" s="27">
        <v>250</v>
      </c>
      <c r="G64" s="27">
        <v>1E+30</v>
      </c>
      <c r="H64" s="27">
        <v>184</v>
      </c>
    </row>
    <row r="65" spans="1:8" x14ac:dyDescent="0.3">
      <c r="B65" s="27" t="s">
        <v>114</v>
      </c>
      <c r="C65" s="27" t="s">
        <v>94</v>
      </c>
      <c r="D65" s="27">
        <v>0</v>
      </c>
      <c r="E65" s="27">
        <v>1379</v>
      </c>
      <c r="F65" s="27">
        <v>1425</v>
      </c>
      <c r="G65" s="27">
        <v>1E+30</v>
      </c>
      <c r="H65" s="27">
        <v>1379</v>
      </c>
    </row>
    <row r="66" spans="1:8" x14ac:dyDescent="0.3">
      <c r="B66" s="27" t="s">
        <v>115</v>
      </c>
      <c r="C66" s="27" t="s">
        <v>96</v>
      </c>
      <c r="D66" s="27">
        <v>0</v>
      </c>
      <c r="E66" s="27">
        <v>376</v>
      </c>
      <c r="F66" s="27">
        <v>422</v>
      </c>
      <c r="G66" s="27">
        <v>1E+30</v>
      </c>
      <c r="H66" s="27">
        <v>376</v>
      </c>
    </row>
    <row r="67" spans="1:8" x14ac:dyDescent="0.3">
      <c r="B67" s="27" t="s">
        <v>116</v>
      </c>
      <c r="C67" s="27" t="s">
        <v>98</v>
      </c>
      <c r="D67" s="27">
        <v>0</v>
      </c>
      <c r="E67" s="27">
        <v>93</v>
      </c>
      <c r="F67" s="27">
        <v>139</v>
      </c>
      <c r="G67" s="27">
        <v>1E+30</v>
      </c>
      <c r="H67" s="27">
        <v>93</v>
      </c>
    </row>
    <row r="68" spans="1:8" x14ac:dyDescent="0.3">
      <c r="B68" s="27" t="s">
        <v>117</v>
      </c>
      <c r="C68" s="27" t="s">
        <v>100</v>
      </c>
      <c r="D68" s="27">
        <v>70</v>
      </c>
      <c r="E68" s="27">
        <v>0</v>
      </c>
      <c r="F68" s="27">
        <v>46</v>
      </c>
      <c r="G68" s="27">
        <v>46</v>
      </c>
      <c r="H68" s="27">
        <v>33</v>
      </c>
    </row>
    <row r="69" spans="1:8" x14ac:dyDescent="0.3">
      <c r="B69" s="27" t="s">
        <v>118</v>
      </c>
      <c r="C69" s="27" t="s">
        <v>98</v>
      </c>
      <c r="D69" s="27">
        <v>375</v>
      </c>
      <c r="E69" s="27">
        <v>-33</v>
      </c>
      <c r="F69" s="27">
        <v>13</v>
      </c>
      <c r="G69" s="27">
        <v>33</v>
      </c>
      <c r="H69" s="27">
        <v>1E+30</v>
      </c>
    </row>
    <row r="70" spans="1:8" x14ac:dyDescent="0.3">
      <c r="B70" s="27" t="s">
        <v>119</v>
      </c>
      <c r="C70" s="27" t="s">
        <v>103</v>
      </c>
      <c r="D70" s="27">
        <v>375</v>
      </c>
      <c r="E70" s="27">
        <v>-43</v>
      </c>
      <c r="F70" s="27">
        <v>3</v>
      </c>
      <c r="G70" s="27">
        <v>43</v>
      </c>
      <c r="H70" s="27">
        <v>1E+30</v>
      </c>
    </row>
    <row r="71" spans="1:8" x14ac:dyDescent="0.3">
      <c r="B71" s="27" t="s">
        <v>120</v>
      </c>
      <c r="C71" s="27" t="s">
        <v>32</v>
      </c>
      <c r="D71" s="27">
        <v>375</v>
      </c>
      <c r="E71" s="27">
        <v>-45.400000000001455</v>
      </c>
      <c r="F71" s="27">
        <v>0.59999999999854481</v>
      </c>
      <c r="G71" s="27">
        <v>45.400000000001455</v>
      </c>
      <c r="H71" s="27">
        <v>1E+30</v>
      </c>
    </row>
    <row r="72" spans="1:8" ht="15" thickBot="1" x14ac:dyDescent="0.35">
      <c r="B72" s="28" t="s">
        <v>121</v>
      </c>
      <c r="C72" s="28" t="s">
        <v>52</v>
      </c>
      <c r="D72" s="28">
        <v>375</v>
      </c>
      <c r="E72" s="28">
        <v>-45.900000000001455</v>
      </c>
      <c r="F72" s="28">
        <v>9.9999999998544808E-2</v>
      </c>
      <c r="G72" s="28">
        <v>45.900000000001455</v>
      </c>
      <c r="H72" s="28">
        <v>1E+30</v>
      </c>
    </row>
    <row r="74" spans="1:8" ht="15" thickBot="1" x14ac:dyDescent="0.35">
      <c r="A74" t="s">
        <v>122</v>
      </c>
    </row>
    <row r="75" spans="1:8" x14ac:dyDescent="0.3">
      <c r="B75" s="29"/>
      <c r="C75" s="29"/>
      <c r="D75" s="29" t="s">
        <v>2</v>
      </c>
      <c r="E75" s="29" t="s">
        <v>123</v>
      </c>
      <c r="F75" s="29" t="s">
        <v>124</v>
      </c>
      <c r="G75" s="29" t="s">
        <v>5</v>
      </c>
      <c r="H75" s="29" t="s">
        <v>5</v>
      </c>
    </row>
    <row r="76" spans="1:8" ht="15" thickBot="1" x14ac:dyDescent="0.35">
      <c r="B76" s="30" t="s">
        <v>6</v>
      </c>
      <c r="C76" s="30" t="s">
        <v>7</v>
      </c>
      <c r="D76" s="30" t="s">
        <v>8</v>
      </c>
      <c r="E76" s="30" t="s">
        <v>125</v>
      </c>
      <c r="F76" s="30" t="s">
        <v>126</v>
      </c>
      <c r="G76" s="30" t="s">
        <v>11</v>
      </c>
      <c r="H76" s="30" t="s">
        <v>12</v>
      </c>
    </row>
    <row r="77" spans="1:8" x14ac:dyDescent="0.3">
      <c r="B77" s="27" t="s">
        <v>143</v>
      </c>
      <c r="C77" s="27" t="s">
        <v>184</v>
      </c>
      <c r="D77" s="27">
        <v>1000</v>
      </c>
      <c r="E77" s="27">
        <v>-56</v>
      </c>
      <c r="F77" s="27">
        <v>1000</v>
      </c>
      <c r="G77" s="27">
        <v>20</v>
      </c>
      <c r="H77" s="27">
        <v>305</v>
      </c>
    </row>
    <row r="78" spans="1:8" x14ac:dyDescent="0.3">
      <c r="B78" s="27" t="s">
        <v>142</v>
      </c>
      <c r="C78" s="27" t="s">
        <v>185</v>
      </c>
      <c r="D78" s="27">
        <v>1000</v>
      </c>
      <c r="E78" s="27">
        <v>-71</v>
      </c>
      <c r="F78" s="27">
        <v>1000</v>
      </c>
      <c r="G78" s="27">
        <v>20</v>
      </c>
      <c r="H78" s="27">
        <v>305</v>
      </c>
    </row>
    <row r="79" spans="1:8" x14ac:dyDescent="0.3">
      <c r="B79" s="27" t="s">
        <v>141</v>
      </c>
      <c r="C79" s="27" t="s">
        <v>186</v>
      </c>
      <c r="D79" s="27">
        <v>1000</v>
      </c>
      <c r="E79" s="27">
        <v>-66</v>
      </c>
      <c r="F79" s="27">
        <v>1000</v>
      </c>
      <c r="G79" s="27">
        <v>20</v>
      </c>
      <c r="H79" s="27">
        <v>305</v>
      </c>
    </row>
    <row r="80" spans="1:8" x14ac:dyDescent="0.3">
      <c r="B80" s="27" t="s">
        <v>140</v>
      </c>
      <c r="C80" s="27" t="s">
        <v>187</v>
      </c>
      <c r="D80" s="27">
        <v>1000</v>
      </c>
      <c r="E80" s="27">
        <v>-51</v>
      </c>
      <c r="F80" s="27">
        <v>1000</v>
      </c>
      <c r="G80" s="27">
        <v>20</v>
      </c>
      <c r="H80" s="27">
        <v>305</v>
      </c>
    </row>
    <row r="81" spans="2:8" x14ac:dyDescent="0.3">
      <c r="B81" s="27" t="s">
        <v>139</v>
      </c>
      <c r="C81" s="27" t="s">
        <v>188</v>
      </c>
      <c r="D81" s="27">
        <v>1000</v>
      </c>
      <c r="E81" s="27">
        <v>-76</v>
      </c>
      <c r="F81" s="27">
        <v>1000</v>
      </c>
      <c r="G81" s="27">
        <v>0</v>
      </c>
      <c r="H81" s="27">
        <v>305</v>
      </c>
    </row>
    <row r="82" spans="2:8" x14ac:dyDescent="0.3">
      <c r="B82" s="27" t="s">
        <v>138</v>
      </c>
      <c r="C82" s="27" t="s">
        <v>189</v>
      </c>
      <c r="D82" s="27">
        <v>1000</v>
      </c>
      <c r="E82" s="27">
        <v>0</v>
      </c>
      <c r="F82" s="27">
        <v>1000</v>
      </c>
      <c r="G82" s="27">
        <v>1E+30</v>
      </c>
      <c r="H82" s="27">
        <v>0</v>
      </c>
    </row>
    <row r="83" spans="2:8" x14ac:dyDescent="0.3">
      <c r="B83" s="27" t="s">
        <v>137</v>
      </c>
      <c r="C83" s="27" t="s">
        <v>181</v>
      </c>
      <c r="D83" s="27">
        <v>0</v>
      </c>
      <c r="E83" s="27">
        <v>0</v>
      </c>
      <c r="F83" s="27">
        <v>10000</v>
      </c>
      <c r="G83" s="27">
        <v>1E+30</v>
      </c>
      <c r="H83" s="27">
        <v>10000</v>
      </c>
    </row>
    <row r="84" spans="2:8" x14ac:dyDescent="0.3">
      <c r="B84" s="27" t="s">
        <v>136</v>
      </c>
      <c r="C84" s="27" t="s">
        <v>190</v>
      </c>
      <c r="D84" s="27">
        <v>50000</v>
      </c>
      <c r="E84" s="27">
        <v>-71</v>
      </c>
      <c r="F84" s="27">
        <v>50000</v>
      </c>
      <c r="G84" s="27">
        <v>20</v>
      </c>
      <c r="H84" s="27">
        <v>0</v>
      </c>
    </row>
    <row r="85" spans="2:8" x14ac:dyDescent="0.3">
      <c r="B85" s="27" t="s">
        <v>135</v>
      </c>
      <c r="C85" s="27" t="s">
        <v>191</v>
      </c>
      <c r="D85" s="27">
        <v>1000</v>
      </c>
      <c r="E85" s="27">
        <v>-61</v>
      </c>
      <c r="F85" s="27">
        <v>1000</v>
      </c>
      <c r="G85" s="27">
        <v>20</v>
      </c>
      <c r="H85" s="27">
        <v>305</v>
      </c>
    </row>
    <row r="86" spans="2:8" x14ac:dyDescent="0.3">
      <c r="B86" s="27" t="s">
        <v>134</v>
      </c>
      <c r="C86" s="27" t="s">
        <v>192</v>
      </c>
      <c r="D86" s="27">
        <v>1000</v>
      </c>
      <c r="E86" s="27">
        <v>-46</v>
      </c>
      <c r="F86" s="27">
        <v>1000</v>
      </c>
      <c r="G86" s="27">
        <v>70</v>
      </c>
      <c r="H86" s="27">
        <v>305</v>
      </c>
    </row>
    <row r="87" spans="2:8" x14ac:dyDescent="0.3">
      <c r="B87" s="27" t="s">
        <v>132</v>
      </c>
      <c r="C87" s="27" t="s">
        <v>133</v>
      </c>
      <c r="D87" s="27">
        <v>3000</v>
      </c>
      <c r="E87" s="27">
        <v>46</v>
      </c>
      <c r="F87" s="27">
        <v>3000</v>
      </c>
      <c r="G87" s="27">
        <v>305</v>
      </c>
      <c r="H87" s="27">
        <v>70</v>
      </c>
    </row>
    <row r="88" spans="2:8" x14ac:dyDescent="0.3">
      <c r="B88" s="27" t="s">
        <v>130</v>
      </c>
      <c r="C88" s="27" t="s">
        <v>131</v>
      </c>
      <c r="D88" s="27">
        <v>2300</v>
      </c>
      <c r="E88" s="27">
        <v>66</v>
      </c>
      <c r="F88" s="27">
        <v>2300</v>
      </c>
      <c r="G88" s="27">
        <v>200</v>
      </c>
      <c r="H88" s="27">
        <v>20</v>
      </c>
    </row>
    <row r="89" spans="2:8" x14ac:dyDescent="0.3">
      <c r="B89" s="27" t="s">
        <v>129</v>
      </c>
      <c r="C89" s="27" t="s">
        <v>32</v>
      </c>
      <c r="D89" s="27">
        <v>54000</v>
      </c>
      <c r="E89" s="27">
        <v>106</v>
      </c>
      <c r="F89" s="27">
        <v>54000</v>
      </c>
      <c r="G89" s="27">
        <v>305</v>
      </c>
      <c r="H89" s="27">
        <v>20</v>
      </c>
    </row>
    <row r="90" spans="2:8" ht="15" thickBot="1" x14ac:dyDescent="0.35">
      <c r="B90" s="28" t="s">
        <v>127</v>
      </c>
      <c r="C90" s="28" t="s">
        <v>128</v>
      </c>
      <c r="D90" s="28">
        <v>270</v>
      </c>
      <c r="E90" s="28">
        <v>71</v>
      </c>
      <c r="F90" s="28">
        <v>270</v>
      </c>
      <c r="G90" s="28">
        <v>30</v>
      </c>
      <c r="H90" s="28">
        <v>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W34"/>
  <sheetViews>
    <sheetView zoomScale="69" zoomScaleNormal="69" workbookViewId="0">
      <selection activeCell="B27" sqref="B27"/>
    </sheetView>
  </sheetViews>
  <sheetFormatPr defaultRowHeight="13.2" x14ac:dyDescent="0.25"/>
  <cols>
    <col min="1" max="1" width="23" style="2" bestFit="1" customWidth="1"/>
    <col min="2" max="2" width="15.6640625" style="2" customWidth="1"/>
    <col min="3" max="3" width="15.44140625" style="2" bestFit="1" customWidth="1"/>
    <col min="4" max="4" width="9.44140625" style="2" customWidth="1"/>
    <col min="5" max="5" width="12.44140625" style="2" bestFit="1" customWidth="1"/>
    <col min="6" max="6" width="12.44140625" style="2" customWidth="1"/>
    <col min="7" max="7" width="3.109375" style="2" customWidth="1"/>
    <col min="8" max="8" width="13.109375" style="2" customWidth="1"/>
    <col min="9" max="9" width="8.88671875" style="2"/>
    <col min="10" max="10" width="13.44140625" style="2" bestFit="1" customWidth="1"/>
    <col min="11" max="11" width="16.44140625" style="2" bestFit="1" customWidth="1"/>
    <col min="12" max="12" width="3.21875" style="2" customWidth="1"/>
    <col min="13" max="13" width="11.109375" style="2" customWidth="1"/>
    <col min="14" max="14" width="11" style="2" customWidth="1"/>
    <col min="15" max="15" width="11.109375" style="2" customWidth="1"/>
    <col min="16" max="16" width="16.88671875" style="2" bestFit="1" customWidth="1"/>
    <col min="17" max="17" width="3.109375" style="2" customWidth="1"/>
    <col min="18" max="20" width="11.44140625" style="2" customWidth="1"/>
    <col min="21" max="21" width="16.88671875" style="2" bestFit="1" customWidth="1"/>
    <col min="22" max="22" width="3.6640625" style="2" customWidth="1"/>
    <col min="23" max="23" width="12" style="2" bestFit="1" customWidth="1"/>
    <col min="24" max="24" width="11.109375" style="2" bestFit="1" customWidth="1"/>
    <col min="25" max="16384" width="8.88671875" style="2"/>
  </cols>
  <sheetData>
    <row r="1" spans="1:23" ht="39.6" x14ac:dyDescent="0.25">
      <c r="C1" s="1" t="s">
        <v>182</v>
      </c>
      <c r="H1" s="1" t="s">
        <v>144</v>
      </c>
      <c r="M1" s="1" t="s">
        <v>145</v>
      </c>
      <c r="O1" s="1"/>
      <c r="R1" s="1" t="s">
        <v>146</v>
      </c>
      <c r="T1" s="1"/>
      <c r="W1" s="25" t="s">
        <v>181</v>
      </c>
    </row>
    <row r="2" spans="1:23" x14ac:dyDescent="0.25">
      <c r="C2" s="2" t="s">
        <v>147</v>
      </c>
      <c r="D2" s="2" t="s">
        <v>125</v>
      </c>
      <c r="E2" s="2" t="s">
        <v>32</v>
      </c>
      <c r="F2" s="2" t="s">
        <v>148</v>
      </c>
      <c r="H2" s="2" t="s">
        <v>147</v>
      </c>
      <c r="I2" s="2" t="s">
        <v>125</v>
      </c>
      <c r="J2" s="3" t="s">
        <v>52</v>
      </c>
      <c r="K2" s="3" t="s">
        <v>149</v>
      </c>
      <c r="M2" s="3" t="s">
        <v>147</v>
      </c>
      <c r="N2" s="3" t="s">
        <v>125</v>
      </c>
      <c r="O2" s="3" t="s">
        <v>72</v>
      </c>
      <c r="P2" s="3" t="s">
        <v>150</v>
      </c>
      <c r="Q2" s="3"/>
      <c r="R2" s="3" t="s">
        <v>147</v>
      </c>
      <c r="S2" s="3" t="s">
        <v>125</v>
      </c>
      <c r="T2" s="3" t="s">
        <v>92</v>
      </c>
      <c r="U2" s="3" t="s">
        <v>151</v>
      </c>
      <c r="V2" s="3"/>
    </row>
    <row r="3" spans="1:23" x14ac:dyDescent="0.25">
      <c r="B3" s="3" t="s">
        <v>152</v>
      </c>
      <c r="C3" s="4">
        <v>50000</v>
      </c>
      <c r="D3" s="4">
        <v>25</v>
      </c>
      <c r="E3" s="5">
        <v>50000</v>
      </c>
      <c r="F3" s="6">
        <f>E3*D3</f>
        <v>1250000</v>
      </c>
      <c r="H3" s="4">
        <v>50</v>
      </c>
      <c r="I3" s="4">
        <v>0</v>
      </c>
      <c r="J3" s="5">
        <v>0</v>
      </c>
      <c r="K3" s="6">
        <f>J3*I3</f>
        <v>0</v>
      </c>
      <c r="M3" s="4">
        <v>500</v>
      </c>
      <c r="N3" s="4">
        <v>0</v>
      </c>
      <c r="O3" s="5">
        <v>0</v>
      </c>
      <c r="P3" s="6">
        <f>O3*N3</f>
        <v>0</v>
      </c>
      <c r="Q3" s="6"/>
      <c r="R3" s="4">
        <v>50000</v>
      </c>
      <c r="S3" s="4">
        <v>0</v>
      </c>
      <c r="T3" s="5">
        <v>0</v>
      </c>
      <c r="U3" s="6">
        <f>T3*S3</f>
        <v>0</v>
      </c>
      <c r="V3" s="6"/>
      <c r="W3" s="7">
        <f>E3+J3+O3+T3</f>
        <v>50000</v>
      </c>
    </row>
    <row r="4" spans="1:23" x14ac:dyDescent="0.25">
      <c r="B4" s="3" t="s">
        <v>153</v>
      </c>
      <c r="C4" s="4">
        <v>1000</v>
      </c>
      <c r="D4" s="4">
        <v>30</v>
      </c>
      <c r="E4" s="5">
        <v>1000</v>
      </c>
      <c r="F4" s="6">
        <f t="shared" ref="F4:F12" si="0">E4*D4</f>
        <v>30000</v>
      </c>
      <c r="H4" s="4">
        <v>50</v>
      </c>
      <c r="I4" s="4">
        <v>0</v>
      </c>
      <c r="J4" s="5">
        <v>0</v>
      </c>
      <c r="K4" s="6">
        <f t="shared" ref="K4:K12" si="1">J4*I4</f>
        <v>0</v>
      </c>
      <c r="M4" s="4">
        <v>500</v>
      </c>
      <c r="N4" s="4">
        <v>0</v>
      </c>
      <c r="O4" s="5">
        <v>0</v>
      </c>
      <c r="P4" s="6">
        <f t="shared" ref="P4:P12" si="2">O4*N4</f>
        <v>0</v>
      </c>
      <c r="Q4" s="6"/>
      <c r="R4" s="4">
        <v>1000</v>
      </c>
      <c r="S4" s="4">
        <v>0</v>
      </c>
      <c r="T4" s="5">
        <v>0</v>
      </c>
      <c r="U4" s="6">
        <f t="shared" ref="U4:U12" si="3">T4*S4</f>
        <v>0</v>
      </c>
      <c r="V4" s="6"/>
      <c r="W4" s="7">
        <f t="shared" ref="W4:W12" si="4">E4+J4+O4+T4</f>
        <v>1000</v>
      </c>
    </row>
    <row r="5" spans="1:23" x14ac:dyDescent="0.25">
      <c r="B5" s="3" t="s">
        <v>154</v>
      </c>
      <c r="C5" s="4">
        <v>1000</v>
      </c>
      <c r="D5" s="4">
        <v>35</v>
      </c>
      <c r="E5" s="5">
        <v>980</v>
      </c>
      <c r="F5" s="6">
        <f t="shared" si="0"/>
        <v>34300</v>
      </c>
      <c r="H5" s="4">
        <v>50</v>
      </c>
      <c r="I5" s="4">
        <v>0</v>
      </c>
      <c r="J5" s="5">
        <v>20</v>
      </c>
      <c r="K5" s="6">
        <f t="shared" si="1"/>
        <v>0</v>
      </c>
      <c r="M5" s="4">
        <v>500</v>
      </c>
      <c r="N5" s="4">
        <v>0</v>
      </c>
      <c r="O5" s="5">
        <v>0</v>
      </c>
      <c r="P5" s="6">
        <f t="shared" si="2"/>
        <v>0</v>
      </c>
      <c r="Q5" s="6"/>
      <c r="R5" s="4">
        <v>1000</v>
      </c>
      <c r="S5" s="4">
        <v>0</v>
      </c>
      <c r="T5" s="5">
        <v>0</v>
      </c>
      <c r="U5" s="6">
        <f t="shared" si="3"/>
        <v>0</v>
      </c>
      <c r="V5" s="6"/>
      <c r="W5" s="7">
        <f t="shared" si="4"/>
        <v>1000</v>
      </c>
    </row>
    <row r="6" spans="1:23" x14ac:dyDescent="0.25">
      <c r="B6" s="3" t="s">
        <v>155</v>
      </c>
      <c r="C6" s="4">
        <v>1000</v>
      </c>
      <c r="D6" s="4">
        <v>40</v>
      </c>
      <c r="E6" s="5">
        <v>650</v>
      </c>
      <c r="F6" s="6">
        <f t="shared" si="0"/>
        <v>26000</v>
      </c>
      <c r="H6" s="4">
        <v>50</v>
      </c>
      <c r="I6" s="4">
        <v>0</v>
      </c>
      <c r="J6" s="5">
        <v>50</v>
      </c>
      <c r="K6" s="6">
        <f t="shared" si="1"/>
        <v>0</v>
      </c>
      <c r="M6" s="4">
        <v>500</v>
      </c>
      <c r="N6" s="4">
        <v>0</v>
      </c>
      <c r="O6" s="5">
        <v>300</v>
      </c>
      <c r="P6" s="6">
        <f t="shared" si="2"/>
        <v>0</v>
      </c>
      <c r="Q6" s="6"/>
      <c r="R6" s="4">
        <v>1000</v>
      </c>
      <c r="S6" s="4">
        <v>0</v>
      </c>
      <c r="T6" s="5">
        <v>0</v>
      </c>
      <c r="U6" s="6">
        <f t="shared" si="3"/>
        <v>0</v>
      </c>
      <c r="V6" s="6"/>
      <c r="W6" s="7">
        <f t="shared" si="4"/>
        <v>1000</v>
      </c>
    </row>
    <row r="7" spans="1:23" x14ac:dyDescent="0.25">
      <c r="A7" s="3"/>
      <c r="B7" s="3" t="s">
        <v>156</v>
      </c>
      <c r="C7" s="4">
        <v>1000</v>
      </c>
      <c r="D7" s="4">
        <v>45</v>
      </c>
      <c r="E7" s="5">
        <v>450</v>
      </c>
      <c r="F7" s="6">
        <f t="shared" si="0"/>
        <v>20250</v>
      </c>
      <c r="H7" s="4">
        <v>50</v>
      </c>
      <c r="I7" s="4">
        <v>0</v>
      </c>
      <c r="J7" s="5">
        <v>50</v>
      </c>
      <c r="K7" s="6">
        <f t="shared" si="1"/>
        <v>0</v>
      </c>
      <c r="M7" s="4">
        <v>500</v>
      </c>
      <c r="N7" s="4">
        <v>0</v>
      </c>
      <c r="O7" s="5">
        <v>500</v>
      </c>
      <c r="P7" s="6">
        <f t="shared" si="2"/>
        <v>0</v>
      </c>
      <c r="Q7" s="6"/>
      <c r="R7" s="4">
        <v>1000</v>
      </c>
      <c r="S7" s="4">
        <v>0</v>
      </c>
      <c r="T7" s="5">
        <v>0</v>
      </c>
      <c r="U7" s="6">
        <f t="shared" si="3"/>
        <v>0</v>
      </c>
      <c r="V7" s="6"/>
      <c r="W7" s="7">
        <f t="shared" si="4"/>
        <v>1000</v>
      </c>
    </row>
    <row r="8" spans="1:23" x14ac:dyDescent="0.25">
      <c r="A8" s="3"/>
      <c r="B8" s="3" t="s">
        <v>157</v>
      </c>
      <c r="C8" s="4">
        <v>1000</v>
      </c>
      <c r="D8" s="4">
        <v>50</v>
      </c>
      <c r="E8" s="5">
        <v>450</v>
      </c>
      <c r="F8" s="6">
        <f t="shared" si="0"/>
        <v>22500</v>
      </c>
      <c r="H8" s="4">
        <v>50</v>
      </c>
      <c r="I8" s="4">
        <v>0</v>
      </c>
      <c r="J8" s="5">
        <v>50</v>
      </c>
      <c r="K8" s="6">
        <f t="shared" si="1"/>
        <v>0</v>
      </c>
      <c r="M8" s="4">
        <v>500</v>
      </c>
      <c r="N8" s="4">
        <v>0</v>
      </c>
      <c r="O8" s="5">
        <v>500</v>
      </c>
      <c r="P8" s="6">
        <f t="shared" si="2"/>
        <v>0</v>
      </c>
      <c r="Q8" s="6"/>
      <c r="R8" s="4">
        <v>1000</v>
      </c>
      <c r="S8" s="4">
        <v>0</v>
      </c>
      <c r="T8" s="5">
        <v>0</v>
      </c>
      <c r="U8" s="6">
        <f t="shared" si="3"/>
        <v>0</v>
      </c>
      <c r="V8" s="6"/>
      <c r="W8" s="7">
        <f t="shared" si="4"/>
        <v>1000</v>
      </c>
    </row>
    <row r="9" spans="1:23" x14ac:dyDescent="0.25">
      <c r="A9" s="3"/>
      <c r="B9" s="3" t="s">
        <v>158</v>
      </c>
      <c r="C9" s="4">
        <v>1000</v>
      </c>
      <c r="D9" s="4">
        <v>55</v>
      </c>
      <c r="E9" s="5">
        <v>450</v>
      </c>
      <c r="F9" s="6">
        <f t="shared" si="0"/>
        <v>24750</v>
      </c>
      <c r="H9" s="4">
        <v>50</v>
      </c>
      <c r="I9" s="4">
        <v>0</v>
      </c>
      <c r="J9" s="5">
        <v>50</v>
      </c>
      <c r="K9" s="6">
        <f t="shared" si="1"/>
        <v>0</v>
      </c>
      <c r="M9" s="4">
        <v>500</v>
      </c>
      <c r="N9" s="4">
        <v>0</v>
      </c>
      <c r="O9" s="5">
        <v>500</v>
      </c>
      <c r="P9" s="6">
        <f t="shared" si="2"/>
        <v>0</v>
      </c>
      <c r="Q9" s="6"/>
      <c r="R9" s="4">
        <v>1000</v>
      </c>
      <c r="S9" s="4">
        <v>0</v>
      </c>
      <c r="T9" s="5">
        <v>0</v>
      </c>
      <c r="U9" s="6">
        <f t="shared" si="3"/>
        <v>0</v>
      </c>
      <c r="V9" s="6"/>
      <c r="W9" s="7">
        <f t="shared" si="4"/>
        <v>1000</v>
      </c>
    </row>
    <row r="10" spans="1:23" x14ac:dyDescent="0.25">
      <c r="A10" s="3"/>
      <c r="B10" s="3" t="s">
        <v>159</v>
      </c>
      <c r="C10" s="4">
        <v>1000</v>
      </c>
      <c r="D10" s="4">
        <v>60</v>
      </c>
      <c r="E10" s="5">
        <v>20</v>
      </c>
      <c r="F10" s="6">
        <f t="shared" si="0"/>
        <v>1200</v>
      </c>
      <c r="H10" s="4">
        <v>50</v>
      </c>
      <c r="I10" s="4">
        <v>0</v>
      </c>
      <c r="J10" s="5">
        <v>50</v>
      </c>
      <c r="K10" s="6">
        <f t="shared" si="1"/>
        <v>0</v>
      </c>
      <c r="M10" s="4">
        <v>500</v>
      </c>
      <c r="N10" s="4">
        <v>0</v>
      </c>
      <c r="O10" s="5">
        <v>500</v>
      </c>
      <c r="P10" s="6">
        <f t="shared" si="2"/>
        <v>0</v>
      </c>
      <c r="Q10" s="6"/>
      <c r="R10" s="4">
        <v>1000</v>
      </c>
      <c r="S10" s="4">
        <v>0</v>
      </c>
      <c r="T10" s="5">
        <v>430</v>
      </c>
      <c r="U10" s="6">
        <f t="shared" si="3"/>
        <v>0</v>
      </c>
      <c r="V10" s="6"/>
      <c r="W10" s="7">
        <f t="shared" si="4"/>
        <v>1000</v>
      </c>
    </row>
    <row r="11" spans="1:23" x14ac:dyDescent="0.25">
      <c r="A11" s="3"/>
      <c r="B11" s="3" t="s">
        <v>160</v>
      </c>
      <c r="C11" s="4">
        <v>1000</v>
      </c>
      <c r="D11" s="4">
        <v>800</v>
      </c>
      <c r="E11" s="5">
        <v>0</v>
      </c>
      <c r="F11" s="6">
        <f t="shared" si="0"/>
        <v>0</v>
      </c>
      <c r="H11" s="4">
        <v>0</v>
      </c>
      <c r="I11" s="4">
        <v>0</v>
      </c>
      <c r="J11" s="5">
        <v>0</v>
      </c>
      <c r="K11" s="6">
        <f t="shared" si="1"/>
        <v>0</v>
      </c>
      <c r="M11" s="4">
        <v>0</v>
      </c>
      <c r="N11" s="4">
        <v>0</v>
      </c>
      <c r="O11" s="5">
        <v>0</v>
      </c>
      <c r="P11" s="6">
        <f t="shared" si="2"/>
        <v>0</v>
      </c>
      <c r="Q11" s="6"/>
      <c r="R11" s="4">
        <v>1000</v>
      </c>
      <c r="S11" s="4">
        <v>0</v>
      </c>
      <c r="T11" s="5">
        <v>1000</v>
      </c>
      <c r="U11" s="6">
        <f t="shared" si="3"/>
        <v>0</v>
      </c>
      <c r="V11" s="6"/>
      <c r="W11" s="7">
        <f t="shared" si="4"/>
        <v>1000</v>
      </c>
    </row>
    <row r="12" spans="1:23" x14ac:dyDescent="0.25">
      <c r="A12" s="3"/>
      <c r="C12" s="8">
        <v>10000</v>
      </c>
      <c r="D12" s="8">
        <v>9001</v>
      </c>
      <c r="E12" s="5">
        <v>0</v>
      </c>
      <c r="F12" s="6">
        <f t="shared" si="0"/>
        <v>0</v>
      </c>
      <c r="H12" s="4">
        <v>0</v>
      </c>
      <c r="I12" s="4">
        <v>0</v>
      </c>
      <c r="J12" s="5">
        <v>0</v>
      </c>
      <c r="K12" s="6">
        <f t="shared" si="1"/>
        <v>0</v>
      </c>
      <c r="M12" s="4">
        <v>0</v>
      </c>
      <c r="N12" s="4">
        <v>0</v>
      </c>
      <c r="O12" s="5">
        <v>0</v>
      </c>
      <c r="P12" s="6">
        <f t="shared" si="2"/>
        <v>0</v>
      </c>
      <c r="Q12" s="6"/>
      <c r="R12" s="4">
        <v>0</v>
      </c>
      <c r="S12" s="4">
        <v>0</v>
      </c>
      <c r="T12" s="5">
        <v>0</v>
      </c>
      <c r="U12" s="6">
        <f t="shared" si="3"/>
        <v>0</v>
      </c>
      <c r="V12" s="6"/>
      <c r="W12" s="7">
        <f t="shared" si="4"/>
        <v>0</v>
      </c>
    </row>
    <row r="13" spans="1:23" x14ac:dyDescent="0.25">
      <c r="C13" s="1">
        <f>SUM(C3:C12)</f>
        <v>68000</v>
      </c>
      <c r="E13" s="9">
        <f>SUM(E3:E12)</f>
        <v>54000</v>
      </c>
      <c r="F13" s="10">
        <f>SUM(F3:F12)</f>
        <v>1409000</v>
      </c>
      <c r="H13" s="1">
        <f>SUM(H3:H12)</f>
        <v>400</v>
      </c>
      <c r="J13" s="9">
        <f>SUM(J3:J12)</f>
        <v>270</v>
      </c>
      <c r="K13" s="10">
        <f>SUM(K3:K12)</f>
        <v>0</v>
      </c>
      <c r="M13" s="1">
        <f>SUM(M3:M12)</f>
        <v>4000</v>
      </c>
      <c r="N13" s="1"/>
      <c r="O13" s="9">
        <f>SUM(O3:O12)</f>
        <v>2300</v>
      </c>
      <c r="P13" s="10">
        <f>SUM(P3:P12)</f>
        <v>0</v>
      </c>
      <c r="Q13" s="10"/>
      <c r="R13" s="1">
        <f>SUM(R3:R12)</f>
        <v>58000</v>
      </c>
      <c r="S13" s="1"/>
      <c r="T13" s="9">
        <f>SUM(T3:T12)</f>
        <v>1430</v>
      </c>
      <c r="U13" s="10">
        <f>SUM(U3:U12)</f>
        <v>0</v>
      </c>
      <c r="V13" s="10"/>
      <c r="W13" s="9">
        <f>SUM(W3:W12)</f>
        <v>58000</v>
      </c>
    </row>
    <row r="14" spans="1:23" x14ac:dyDescent="0.25">
      <c r="E14" s="11"/>
      <c r="F14" s="11"/>
      <c r="J14" s="11"/>
    </row>
    <row r="15" spans="1:23" x14ac:dyDescent="0.25">
      <c r="E15" s="11"/>
      <c r="F15" s="11"/>
      <c r="J15" s="11"/>
    </row>
    <row r="16" spans="1:23" x14ac:dyDescent="0.25">
      <c r="A16" s="3" t="s">
        <v>161</v>
      </c>
      <c r="B16" s="12">
        <v>54000</v>
      </c>
      <c r="E16" s="11"/>
      <c r="F16" s="11"/>
      <c r="H16" s="1" t="s">
        <v>162</v>
      </c>
      <c r="J16" s="11"/>
      <c r="M16" s="1" t="s">
        <v>163</v>
      </c>
      <c r="O16" s="11"/>
      <c r="R16" s="1" t="s">
        <v>164</v>
      </c>
      <c r="T16" s="11"/>
    </row>
    <row r="17" spans="1:21" x14ac:dyDescent="0.25">
      <c r="A17" s="3" t="s">
        <v>165</v>
      </c>
      <c r="B17" s="2">
        <v>270</v>
      </c>
      <c r="F17" s="11"/>
      <c r="H17" s="3" t="s">
        <v>147</v>
      </c>
      <c r="I17" s="2" t="s">
        <v>125</v>
      </c>
      <c r="J17" s="2" t="s">
        <v>98</v>
      </c>
      <c r="K17" s="2" t="s">
        <v>166</v>
      </c>
      <c r="M17" s="3" t="s">
        <v>147</v>
      </c>
      <c r="N17" s="2" t="s">
        <v>125</v>
      </c>
      <c r="O17" s="2" t="s">
        <v>98</v>
      </c>
      <c r="P17" s="2" t="s">
        <v>166</v>
      </c>
      <c r="R17" s="3" t="s">
        <v>147</v>
      </c>
      <c r="S17" s="2" t="s">
        <v>125</v>
      </c>
      <c r="T17" s="2" t="s">
        <v>98</v>
      </c>
      <c r="U17" s="2" t="s">
        <v>166</v>
      </c>
    </row>
    <row r="18" spans="1:21" x14ac:dyDescent="0.25">
      <c r="A18" s="3" t="s">
        <v>167</v>
      </c>
      <c r="B18" s="2">
        <v>2300</v>
      </c>
      <c r="E18" s="11"/>
      <c r="F18" s="11"/>
      <c r="H18" s="4">
        <v>170</v>
      </c>
      <c r="I18" s="8">
        <v>7000.99</v>
      </c>
      <c r="J18" s="11">
        <v>0</v>
      </c>
      <c r="K18" s="6">
        <f>J18*I18</f>
        <v>0</v>
      </c>
      <c r="M18" s="4">
        <v>1830</v>
      </c>
      <c r="N18" s="8">
        <v>7000.99</v>
      </c>
      <c r="O18" s="11">
        <v>0</v>
      </c>
      <c r="P18" s="6">
        <f>O18*N18</f>
        <v>0</v>
      </c>
      <c r="R18" s="4">
        <v>375</v>
      </c>
      <c r="S18" s="8">
        <v>1425</v>
      </c>
      <c r="T18" s="11">
        <v>0</v>
      </c>
      <c r="U18" s="6">
        <f>T18*S18</f>
        <v>0</v>
      </c>
    </row>
    <row r="19" spans="1:21" x14ac:dyDescent="0.25">
      <c r="A19" s="3" t="s">
        <v>168</v>
      </c>
      <c r="B19" s="2">
        <v>3000</v>
      </c>
      <c r="C19" s="2">
        <v>1375</v>
      </c>
      <c r="F19" s="11"/>
      <c r="H19" s="4">
        <v>10</v>
      </c>
      <c r="I19" s="8">
        <v>4500</v>
      </c>
      <c r="J19" s="11">
        <v>0</v>
      </c>
      <c r="K19" s="6">
        <f t="shared" ref="K19:K25" si="5">J19*I19</f>
        <v>0</v>
      </c>
      <c r="M19" s="4">
        <v>100</v>
      </c>
      <c r="N19" s="8">
        <v>4500</v>
      </c>
      <c r="O19" s="11">
        <v>0</v>
      </c>
      <c r="P19" s="6">
        <f t="shared" ref="P19:P25" si="6">O19*N19</f>
        <v>0</v>
      </c>
      <c r="R19" s="4">
        <v>375</v>
      </c>
      <c r="S19" s="8">
        <v>422</v>
      </c>
      <c r="T19" s="11">
        <v>0</v>
      </c>
      <c r="U19" s="6">
        <f t="shared" ref="U19:U25" si="7">T19*S19</f>
        <v>0</v>
      </c>
    </row>
    <row r="20" spans="1:21" x14ac:dyDescent="0.25">
      <c r="F20" s="11"/>
      <c r="H20" s="4">
        <v>15</v>
      </c>
      <c r="I20" s="8">
        <v>3500</v>
      </c>
      <c r="J20" s="11">
        <v>0</v>
      </c>
      <c r="K20" s="6">
        <f t="shared" si="5"/>
        <v>0</v>
      </c>
      <c r="M20" s="4">
        <v>100</v>
      </c>
      <c r="N20" s="8">
        <v>3500</v>
      </c>
      <c r="O20" s="11">
        <v>0</v>
      </c>
      <c r="P20" s="6">
        <f t="shared" si="6"/>
        <v>0</v>
      </c>
      <c r="R20" s="4">
        <v>375</v>
      </c>
      <c r="S20" s="8">
        <v>139</v>
      </c>
      <c r="T20" s="11">
        <v>0</v>
      </c>
      <c r="U20" s="6">
        <f t="shared" si="7"/>
        <v>0</v>
      </c>
    </row>
    <row r="21" spans="1:21" x14ac:dyDescent="0.25">
      <c r="A21" s="2" t="s">
        <v>169</v>
      </c>
      <c r="B21" s="13">
        <f>F13+K13+K26+P13+U13+P26+U26</f>
        <v>1418482.5</v>
      </c>
      <c r="F21" s="11"/>
      <c r="H21" s="4">
        <v>15</v>
      </c>
      <c r="I21" s="8">
        <v>2500</v>
      </c>
      <c r="J21" s="11">
        <v>0</v>
      </c>
      <c r="K21" s="6">
        <f t="shared" si="5"/>
        <v>0</v>
      </c>
      <c r="M21" s="4">
        <v>55</v>
      </c>
      <c r="N21" s="8">
        <v>2500</v>
      </c>
      <c r="O21" s="11">
        <v>0</v>
      </c>
      <c r="P21" s="6">
        <f t="shared" si="6"/>
        <v>0</v>
      </c>
      <c r="R21" s="4">
        <v>375</v>
      </c>
      <c r="S21" s="8">
        <v>46</v>
      </c>
      <c r="T21" s="11">
        <v>70</v>
      </c>
      <c r="U21" s="6">
        <f t="shared" si="7"/>
        <v>3220</v>
      </c>
    </row>
    <row r="22" spans="1:21" x14ac:dyDescent="0.25">
      <c r="F22" s="11"/>
      <c r="H22" s="4">
        <v>15</v>
      </c>
      <c r="I22" s="8">
        <v>1500</v>
      </c>
      <c r="J22" s="11">
        <v>0</v>
      </c>
      <c r="K22" s="6">
        <f t="shared" si="5"/>
        <v>0</v>
      </c>
      <c r="M22" s="4">
        <v>55</v>
      </c>
      <c r="N22" s="8">
        <v>1500</v>
      </c>
      <c r="O22" s="11">
        <v>0</v>
      </c>
      <c r="P22" s="6">
        <f t="shared" si="6"/>
        <v>0</v>
      </c>
      <c r="R22" s="4">
        <v>375</v>
      </c>
      <c r="S22" s="8">
        <v>13</v>
      </c>
      <c r="T22" s="11">
        <v>375</v>
      </c>
      <c r="U22" s="6">
        <f t="shared" si="7"/>
        <v>4875</v>
      </c>
    </row>
    <row r="23" spans="1:21" x14ac:dyDescent="0.25">
      <c r="A23" s="14" t="s">
        <v>170</v>
      </c>
      <c r="F23" s="11"/>
      <c r="H23" s="4">
        <v>15</v>
      </c>
      <c r="I23" s="8">
        <v>1000</v>
      </c>
      <c r="J23" s="11">
        <v>0</v>
      </c>
      <c r="K23" s="6">
        <f t="shared" si="5"/>
        <v>0</v>
      </c>
      <c r="M23" s="4">
        <v>55</v>
      </c>
      <c r="N23" s="8">
        <v>1000</v>
      </c>
      <c r="O23" s="11">
        <v>0</v>
      </c>
      <c r="P23" s="6">
        <f t="shared" si="6"/>
        <v>0</v>
      </c>
      <c r="R23" s="4">
        <v>375</v>
      </c>
      <c r="S23" s="8">
        <v>3</v>
      </c>
      <c r="T23" s="11">
        <v>375</v>
      </c>
      <c r="U23" s="6">
        <f t="shared" si="7"/>
        <v>1125</v>
      </c>
    </row>
    <row r="24" spans="1:21" ht="14.4" x14ac:dyDescent="0.3">
      <c r="A24" s="2" t="s">
        <v>171</v>
      </c>
      <c r="B24" s="31">
        <v>106</v>
      </c>
      <c r="F24" s="11"/>
      <c r="H24" s="4">
        <v>15</v>
      </c>
      <c r="I24" s="8">
        <v>500</v>
      </c>
      <c r="J24" s="11">
        <v>0</v>
      </c>
      <c r="K24" s="6">
        <f t="shared" si="5"/>
        <v>0</v>
      </c>
      <c r="M24" s="4">
        <v>55</v>
      </c>
      <c r="N24" s="8">
        <v>500</v>
      </c>
      <c r="O24" s="11">
        <v>0</v>
      </c>
      <c r="P24" s="6">
        <f t="shared" si="6"/>
        <v>0</v>
      </c>
      <c r="R24" s="4">
        <v>375</v>
      </c>
      <c r="S24" s="8">
        <v>0.6</v>
      </c>
      <c r="T24" s="11">
        <v>375</v>
      </c>
      <c r="U24" s="6">
        <f t="shared" si="7"/>
        <v>225</v>
      </c>
    </row>
    <row r="25" spans="1:21" ht="14.4" x14ac:dyDescent="0.3">
      <c r="A25" s="3" t="s">
        <v>172</v>
      </c>
      <c r="B25" s="31">
        <v>71</v>
      </c>
      <c r="F25" s="11"/>
      <c r="H25" s="4">
        <v>15</v>
      </c>
      <c r="I25" s="8">
        <v>250</v>
      </c>
      <c r="J25" s="11">
        <v>0</v>
      </c>
      <c r="K25" s="6">
        <f t="shared" si="5"/>
        <v>0</v>
      </c>
      <c r="M25" s="4">
        <v>50</v>
      </c>
      <c r="N25" s="8">
        <v>250</v>
      </c>
      <c r="O25" s="11">
        <v>0</v>
      </c>
      <c r="P25" s="6">
        <f t="shared" si="6"/>
        <v>0</v>
      </c>
      <c r="R25" s="4">
        <v>375</v>
      </c>
      <c r="S25" s="8">
        <v>0.1</v>
      </c>
      <c r="T25" s="11">
        <v>375</v>
      </c>
      <c r="U25" s="6">
        <f t="shared" si="7"/>
        <v>37.5</v>
      </c>
    </row>
    <row r="26" spans="1:21" ht="14.4" x14ac:dyDescent="0.3">
      <c r="A26" s="3" t="s">
        <v>173</v>
      </c>
      <c r="B26" s="31">
        <v>66</v>
      </c>
      <c r="E26" s="11"/>
      <c r="F26" s="11"/>
      <c r="H26" s="1">
        <f>SUM(H18:H25)</f>
        <v>270</v>
      </c>
      <c r="J26" s="9">
        <f>SUM(J18:J25)</f>
        <v>0</v>
      </c>
      <c r="K26" s="10">
        <f>SUM(K18:K25)</f>
        <v>0</v>
      </c>
      <c r="M26" s="1">
        <f>SUM(M18:M25)</f>
        <v>2300</v>
      </c>
      <c r="O26" s="9">
        <f>SUM(O18:O25)</f>
        <v>0</v>
      </c>
      <c r="P26" s="10">
        <f>SUM(P18:P25)</f>
        <v>0</v>
      </c>
      <c r="R26" s="1">
        <f>SUM(R18:R25)</f>
        <v>3000</v>
      </c>
      <c r="T26" s="9">
        <f>SUM(T18:T25)</f>
        <v>1570</v>
      </c>
      <c r="U26" s="10">
        <f>SUM(U18:U25)</f>
        <v>9482.5</v>
      </c>
    </row>
    <row r="27" spans="1:21" ht="14.4" x14ac:dyDescent="0.3">
      <c r="A27" s="3" t="s">
        <v>174</v>
      </c>
      <c r="B27" s="31">
        <v>46</v>
      </c>
      <c r="E27" s="11"/>
      <c r="F27" s="11"/>
      <c r="J27" s="11"/>
      <c r="O27" s="11"/>
      <c r="T27" s="11"/>
    </row>
    <row r="28" spans="1:21" x14ac:dyDescent="0.25">
      <c r="C28" s="15"/>
      <c r="D28" s="3"/>
      <c r="E28" s="11"/>
      <c r="F28" s="11"/>
      <c r="H28" s="3" t="s">
        <v>175</v>
      </c>
      <c r="J28" s="9">
        <f>J13+J26</f>
        <v>270</v>
      </c>
      <c r="M28" s="3" t="s">
        <v>176</v>
      </c>
      <c r="O28" s="9">
        <f>O13+O26</f>
        <v>2300</v>
      </c>
      <c r="R28" s="3" t="s">
        <v>177</v>
      </c>
      <c r="T28" s="9">
        <f>T13+T26</f>
        <v>3000</v>
      </c>
    </row>
    <row r="30" spans="1:21" x14ac:dyDescent="0.25">
      <c r="C30" s="16"/>
    </row>
    <row r="33" spans="3:4" x14ac:dyDescent="0.25">
      <c r="D33" s="3"/>
    </row>
    <row r="34" spans="3:4" x14ac:dyDescent="0.25">
      <c r="C34" s="3"/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OVERVIEW</vt:lpstr>
      <vt:lpstr>Reserve Demand Curves CHT</vt:lpstr>
      <vt:lpstr>Results Summary</vt:lpstr>
      <vt:lpstr>Sensitivity Report 1</vt:lpstr>
      <vt:lpstr>Case 1</vt:lpstr>
      <vt:lpstr>Sensitivity Report 2</vt:lpstr>
      <vt:lpstr>Case 2</vt:lpstr>
      <vt:lpstr>Sensitivity Report 3</vt:lpstr>
      <vt:lpstr>Case 3</vt:lpstr>
      <vt:lpstr>Sensitivity Report 4</vt:lpstr>
      <vt:lpstr>Case 4</vt:lpstr>
      <vt:lpstr>Sensitivity Report 5</vt:lpstr>
      <vt:lpstr>Case 5</vt:lpstr>
      <vt:lpstr>Sensitivity Report 6</vt:lpstr>
      <vt:lpstr>Case 6</vt:lpstr>
      <vt:lpstr>Sensitivity Report 7</vt:lpstr>
      <vt:lpstr>Case 7</vt:lpstr>
    </vt:vector>
  </TitlesOfParts>
  <Company>The Electric Reliability Council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Jones, Dan</dc:creator>
  <cp:lastModifiedBy>Jones, Dan</cp:lastModifiedBy>
  <cp:lastPrinted>2017-05-27T16:27:24Z</cp:lastPrinted>
  <dcterms:created xsi:type="dcterms:W3CDTF">2017-05-17T15:38:56Z</dcterms:created>
  <dcterms:modified xsi:type="dcterms:W3CDTF">2017-06-01T20:19:42Z</dcterms:modified>
</cp:coreProperties>
</file>