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P:\Resource Adequacy\SARA\2017\Mar 2017\Final Spring\PUBLIC RELEASE\"/>
    </mc:Choice>
  </mc:AlternateContent>
  <bookViews>
    <workbookView xWindow="0" yWindow="105" windowWidth="20700" windowHeight="9720" tabRatio="597"/>
  </bookViews>
  <sheets>
    <sheet name="Summary" sheetId="6" r:id="rId1"/>
    <sheet name="Scenarios" sheetId="1" r:id="rId2"/>
    <sheet name="Spring_Capacities" sheetId="24" r:id="rId3"/>
    <sheet name="Background" sheetId="3" r:id="rId4"/>
  </sheets>
  <definedNames>
    <definedName name="_xlnm._FilterDatabase" localSheetId="2" hidden="1">Spring_Capacities!$A$2:$L$2</definedName>
    <definedName name="_xlnm.Print_Area" localSheetId="3">Background!$B$1:$L$34</definedName>
    <definedName name="_xlnm.Print_Area" localSheetId="1">Scenarios!$A$1:$G$34</definedName>
    <definedName name="_xlnm.Print_Area" localSheetId="0">Summary!$A$1:$K$35</definedName>
    <definedName name="_xlnm.Print_Titles" localSheetId="2">Spring_Capacities!$1:$2</definedName>
  </definedNames>
  <calcPr calcId="152511"/>
</workbook>
</file>

<file path=xl/calcChain.xml><?xml version="1.0" encoding="utf-8"?>
<calcChain xmlns="http://schemas.openxmlformats.org/spreadsheetml/2006/main">
  <c r="A311" i="24" l="1"/>
  <c r="A312" i="24" s="1"/>
  <c r="A313" i="24" s="1"/>
  <c r="A314" i="24" s="1"/>
  <c r="A315" i="24" s="1"/>
  <c r="A316" i="24" s="1"/>
  <c r="A317" i="24" s="1"/>
  <c r="A318" i="24" s="1"/>
  <c r="A319" i="24" s="1"/>
  <c r="A320" i="24" s="1"/>
  <c r="A321" i="24" s="1"/>
  <c r="A322" i="24" s="1"/>
  <c r="A323" i="24" s="1"/>
  <c r="A324" i="24" s="1"/>
  <c r="A325" i="24" s="1"/>
  <c r="A326" i="24" s="1"/>
  <c r="A327" i="24" s="1"/>
  <c r="A328" i="24" s="1"/>
  <c r="A329" i="24" s="1"/>
  <c r="A330" i="24" s="1"/>
  <c r="A331" i="24" s="1"/>
  <c r="A332" i="24" s="1"/>
  <c r="A333" i="24" s="1"/>
  <c r="A334" i="24" s="1"/>
  <c r="A335" i="24" s="1"/>
  <c r="A336" i="24" s="1"/>
  <c r="A337" i="24" s="1"/>
  <c r="A338" i="24" s="1"/>
  <c r="A339" i="24" s="1"/>
  <c r="A340" i="24" s="1"/>
  <c r="A341" i="24" s="1"/>
  <c r="A342" i="24" s="1"/>
  <c r="A343" i="24" s="1"/>
  <c r="A344" i="24" s="1"/>
  <c r="A345" i="24" s="1"/>
  <c r="A346" i="24" s="1"/>
  <c r="A347" i="24" s="1"/>
  <c r="A348" i="24" s="1"/>
  <c r="A349" i="24" s="1"/>
  <c r="A350" i="24" s="1"/>
  <c r="A351" i="24" s="1"/>
  <c r="A352" i="24" s="1"/>
  <c r="A353" i="24" s="1"/>
  <c r="A354" i="24" s="1"/>
  <c r="A355" i="24" s="1"/>
  <c r="A356" i="24" s="1"/>
  <c r="A357" i="24" s="1"/>
  <c r="A358" i="24" s="1"/>
  <c r="A359" i="24" s="1"/>
  <c r="A360" i="24" s="1"/>
  <c r="A361" i="24" s="1"/>
  <c r="A362" i="24" s="1"/>
  <c r="A363" i="24" s="1"/>
  <c r="A364" i="24" s="1"/>
  <c r="A365" i="24" s="1"/>
  <c r="A366" i="24" s="1"/>
  <c r="A367" i="24" s="1"/>
  <c r="A368" i="24" s="1"/>
  <c r="A369" i="24" s="1"/>
  <c r="A370" i="24" s="1"/>
  <c r="A371" i="24" s="1"/>
  <c r="A372" i="24" s="1"/>
  <c r="A373" i="24" s="1"/>
  <c r="A374" i="24" s="1"/>
  <c r="A375" i="24" s="1"/>
  <c r="A376" i="24" s="1"/>
  <c r="A377" i="24" s="1"/>
  <c r="A378" i="24" s="1"/>
  <c r="A379" i="24" s="1"/>
  <c r="A380" i="24" s="1"/>
  <c r="A381" i="24" s="1"/>
  <c r="A382" i="24" s="1"/>
  <c r="A383" i="24" s="1"/>
  <c r="A384" i="24" s="1"/>
  <c r="A385" i="24" s="1"/>
  <c r="A386" i="24" s="1"/>
  <c r="A387" i="24" s="1"/>
  <c r="A388" i="24" s="1"/>
  <c r="A389" i="24" s="1"/>
  <c r="A390" i="24" s="1"/>
  <c r="A391" i="24" s="1"/>
  <c r="A392" i="24" s="1"/>
  <c r="A393" i="24" s="1"/>
  <c r="A394" i="24" s="1"/>
  <c r="A395" i="24" s="1"/>
  <c r="A396" i="24" s="1"/>
  <c r="A397" i="24" s="1"/>
  <c r="A398" i="24" s="1"/>
  <c r="A399" i="24" s="1"/>
  <c r="A400" i="24" s="1"/>
  <c r="A401" i="24" s="1"/>
  <c r="A402" i="24" s="1"/>
  <c r="A403" i="24" s="1"/>
  <c r="A404" i="24" s="1"/>
  <c r="A405" i="24" s="1"/>
  <c r="A406" i="24" s="1"/>
  <c r="A407" i="24" s="1"/>
  <c r="A408" i="24" s="1"/>
  <c r="A409" i="24" s="1"/>
  <c r="A410" i="24" s="1"/>
  <c r="A411" i="24" s="1"/>
  <c r="A412" i="24" s="1"/>
  <c r="A413" i="24" s="1"/>
  <c r="A414" i="24" s="1"/>
  <c r="A415" i="24" s="1"/>
  <c r="A416" i="24" s="1"/>
  <c r="A417" i="24" s="1"/>
  <c r="A418" i="24" s="1"/>
  <c r="A419" i="24" s="1"/>
  <c r="A420" i="24" s="1"/>
  <c r="A421" i="24" s="1"/>
  <c r="A422" i="24" s="1"/>
  <c r="A423" i="24" s="1"/>
  <c r="A424" i="24" s="1"/>
  <c r="A425" i="24" s="1"/>
  <c r="A426" i="24" s="1"/>
  <c r="A427" i="24" s="1"/>
  <c r="A428" i="24" s="1"/>
  <c r="A429" i="24" s="1"/>
  <c r="A430" i="24" s="1"/>
  <c r="A431" i="24" s="1"/>
  <c r="A432" i="24" s="1"/>
  <c r="A433" i="24" s="1"/>
  <c r="A434" i="24" s="1"/>
  <c r="A435" i="24" s="1"/>
  <c r="A436" i="24" s="1"/>
  <c r="A437" i="24" s="1"/>
  <c r="A438" i="24" s="1"/>
  <c r="A439" i="24" s="1"/>
  <c r="A440" i="24" s="1"/>
  <c r="A441" i="24" s="1"/>
  <c r="A442" i="24" s="1"/>
  <c r="A443" i="24" s="1"/>
  <c r="A444" i="24" s="1"/>
  <c r="A445" i="24" s="1"/>
  <c r="A446" i="24" s="1"/>
  <c r="A447" i="24" s="1"/>
  <c r="A448" i="24" s="1"/>
  <c r="A449" i="24" s="1"/>
  <c r="A450" i="24" s="1"/>
  <c r="A451" i="24" s="1"/>
  <c r="A452" i="24" s="1"/>
  <c r="A453" i="24" s="1"/>
  <c r="A454" i="24" s="1"/>
  <c r="A455" i="24" s="1"/>
  <c r="A456" i="24" s="1"/>
  <c r="A457" i="24" s="1"/>
  <c r="A458" i="24" s="1"/>
  <c r="A459" i="24" s="1"/>
  <c r="A460" i="24" s="1"/>
  <c r="A461" i="24" s="1"/>
  <c r="A462" i="24" s="1"/>
  <c r="A463" i="24" s="1"/>
  <c r="A464" i="24" s="1"/>
  <c r="A465" i="24" s="1"/>
  <c r="A466" i="24" s="1"/>
  <c r="A467" i="24" s="1"/>
  <c r="A468" i="24" s="1"/>
  <c r="A469" i="24" s="1"/>
  <c r="A470" i="24" s="1"/>
  <c r="A471" i="24" s="1"/>
  <c r="A472" i="24" s="1"/>
  <c r="A473" i="24" s="1"/>
  <c r="A474" i="24" s="1"/>
  <c r="A475" i="24" s="1"/>
  <c r="A476" i="24" s="1"/>
  <c r="A477" i="24" s="1"/>
  <c r="A478" i="24" s="1"/>
  <c r="A479" i="24" s="1"/>
  <c r="A480" i="24" s="1"/>
  <c r="A481" i="24" s="1"/>
  <c r="A482" i="24" s="1"/>
  <c r="A483" i="24" s="1"/>
  <c r="A484" i="24" s="1"/>
  <c r="A485" i="24" s="1"/>
  <c r="A486" i="24" s="1"/>
  <c r="A487" i="24" s="1"/>
  <c r="A488" i="24" s="1"/>
  <c r="A489" i="24" s="1"/>
  <c r="A490" i="24" s="1"/>
  <c r="A491" i="24" s="1"/>
  <c r="A492" i="24" s="1"/>
  <c r="A493" i="24" s="1"/>
  <c r="A494" i="24" s="1"/>
  <c r="A495" i="24" s="1"/>
  <c r="A496" i="24" s="1"/>
  <c r="A497" i="24" s="1"/>
  <c r="A498" i="24" s="1"/>
  <c r="A499" i="24" s="1"/>
  <c r="A500" i="24" s="1"/>
  <c r="A501" i="24" s="1"/>
  <c r="A502" i="24" s="1"/>
  <c r="A503" i="24" s="1"/>
  <c r="A504" i="24" s="1"/>
  <c r="A505" i="24" s="1"/>
  <c r="A506" i="24" s="1"/>
  <c r="A507" i="24" s="1"/>
  <c r="A508" i="24" s="1"/>
  <c r="A509" i="24" s="1"/>
  <c r="A510" i="24" s="1"/>
  <c r="A511" i="24" s="1"/>
  <c r="A512" i="24" s="1"/>
  <c r="A513" i="24" s="1"/>
  <c r="A514" i="24" s="1"/>
  <c r="A515" i="24" s="1"/>
  <c r="A516" i="24" s="1"/>
  <c r="A517" i="24" s="1"/>
  <c r="A518" i="24" s="1"/>
  <c r="A519" i="24" s="1"/>
  <c r="A520" i="24" s="1"/>
  <c r="A521" i="24" s="1"/>
  <c r="A522" i="24" s="1"/>
  <c r="A523" i="24" s="1"/>
  <c r="A524" i="24" s="1"/>
  <c r="A525" i="24" s="1"/>
  <c r="A526" i="24" s="1"/>
  <c r="A527" i="24" s="1"/>
  <c r="A528" i="24" s="1"/>
  <c r="A529" i="24" s="1"/>
  <c r="A530" i="24" s="1"/>
  <c r="A531" i="24" s="1"/>
  <c r="A532" i="24" s="1"/>
  <c r="A533" i="24" s="1"/>
  <c r="A534" i="24" s="1"/>
  <c r="A535" i="24" s="1"/>
  <c r="A536" i="24" s="1"/>
  <c r="A537" i="24" s="1"/>
  <c r="A538" i="24" s="1"/>
  <c r="A539" i="24" s="1"/>
  <c r="A540" i="24" s="1"/>
  <c r="A541" i="24" s="1"/>
  <c r="A542" i="24" s="1"/>
  <c r="A543" i="24" s="1"/>
  <c r="A544" i="24" s="1"/>
  <c r="A545" i="24" s="1"/>
  <c r="A546" i="24" s="1"/>
  <c r="A547" i="24" s="1"/>
  <c r="A548" i="24" s="1"/>
  <c r="A549" i="24" s="1"/>
  <c r="A550" i="24" s="1"/>
  <c r="A551" i="24" s="1"/>
  <c r="A552" i="24" s="1"/>
  <c r="A553" i="24" s="1"/>
  <c r="A554" i="24" s="1"/>
  <c r="A555" i="24" s="1"/>
  <c r="A556" i="24" s="1"/>
  <c r="A557" i="24" s="1"/>
  <c r="A558" i="24" s="1"/>
  <c r="A559" i="24" s="1"/>
  <c r="A560" i="24" s="1"/>
  <c r="A561" i="24" s="1"/>
  <c r="A562" i="24" s="1"/>
  <c r="A563" i="24" s="1"/>
  <c r="A564" i="24" s="1"/>
  <c r="A565" i="24" s="1"/>
  <c r="A566" i="24" s="1"/>
  <c r="A567" i="24" s="1"/>
  <c r="A568" i="24" s="1"/>
  <c r="A569" i="24" s="1"/>
  <c r="A570" i="24" s="1"/>
  <c r="A571" i="24" s="1"/>
  <c r="A572" i="24" s="1"/>
  <c r="A573" i="24" s="1"/>
  <c r="A574" i="24" s="1"/>
  <c r="A575" i="24" s="1"/>
  <c r="A576" i="24" s="1"/>
  <c r="A577" i="24" s="1"/>
  <c r="A578" i="24" s="1"/>
  <c r="A579" i="24" s="1"/>
  <c r="A580" i="24" s="1"/>
  <c r="A581" i="24" s="1"/>
  <c r="A582" i="24" s="1"/>
  <c r="A583" i="24" s="1"/>
  <c r="A584" i="24" s="1"/>
  <c r="A585" i="24" s="1"/>
  <c r="A586" i="24" s="1"/>
  <c r="A587" i="24" s="1"/>
  <c r="A588" i="24" s="1"/>
  <c r="A589" i="24" s="1"/>
  <c r="A590" i="24" s="1"/>
  <c r="A591" i="24" s="1"/>
  <c r="A592" i="24" s="1"/>
  <c r="A593" i="24" s="1"/>
  <c r="A594" i="24" s="1"/>
  <c r="A595" i="24" s="1"/>
  <c r="A596" i="24" s="1"/>
  <c r="A597" i="24" s="1"/>
  <c r="A598" i="24" s="1"/>
  <c r="A599" i="24" s="1"/>
  <c r="A600" i="24" s="1"/>
  <c r="A601" i="24" s="1"/>
  <c r="A602" i="24" s="1"/>
  <c r="A603" i="24" s="1"/>
  <c r="A604" i="24" s="1"/>
  <c r="A605" i="24" s="1"/>
  <c r="A606" i="24" s="1"/>
  <c r="A607" i="24" s="1"/>
  <c r="A608" i="24" s="1"/>
  <c r="A609" i="24" s="1"/>
  <c r="A610" i="24" s="1"/>
  <c r="A611" i="24" s="1"/>
  <c r="A612" i="24" s="1"/>
  <c r="A613" i="24" s="1"/>
  <c r="A614" i="24" s="1"/>
  <c r="A615" i="24" s="1"/>
  <c r="A616" i="24" s="1"/>
  <c r="A617" i="24" s="1"/>
  <c r="A618" i="24" s="1"/>
  <c r="A619" i="24" s="1"/>
  <c r="A620" i="24" s="1"/>
  <c r="A621" i="24" s="1"/>
  <c r="A622" i="24" s="1"/>
  <c r="A623" i="24" s="1"/>
  <c r="A624" i="24" s="1"/>
  <c r="A625" i="24" s="1"/>
  <c r="A626" i="24" s="1"/>
  <c r="A627" i="24" s="1"/>
  <c r="A628" i="24" s="1"/>
  <c r="A629" i="24" s="1"/>
  <c r="A630" i="24" s="1"/>
  <c r="A631" i="24" s="1"/>
  <c r="A632" i="24" s="1"/>
  <c r="A633" i="24" s="1"/>
  <c r="A634" i="24" s="1"/>
  <c r="A635" i="24" s="1"/>
  <c r="A636" i="24" s="1"/>
  <c r="A637" i="24" s="1"/>
  <c r="A638" i="24" s="1"/>
  <c r="A639" i="24" s="1"/>
  <c r="A640" i="24" s="1"/>
  <c r="A641" i="24" s="1"/>
  <c r="A642" i="24" s="1"/>
  <c r="A643" i="24" s="1"/>
  <c r="A644" i="24" s="1"/>
  <c r="A645" i="24" s="1"/>
  <c r="A646" i="24" s="1"/>
  <c r="A647" i="24" s="1"/>
  <c r="A648" i="24" s="1"/>
  <c r="A649" i="24" s="1"/>
  <c r="A650" i="24" s="1"/>
  <c r="A651" i="24" s="1"/>
  <c r="A652" i="24" s="1"/>
  <c r="A653" i="24" s="1"/>
  <c r="A654" i="24" s="1"/>
  <c r="A655" i="24" s="1"/>
  <c r="A656" i="24" s="1"/>
  <c r="A657" i="24" s="1"/>
  <c r="A658" i="24" s="1"/>
  <c r="A659" i="24" s="1"/>
  <c r="A660" i="24" s="1"/>
  <c r="A661" i="24" s="1"/>
  <c r="A662" i="24" s="1"/>
  <c r="A663" i="24" s="1"/>
  <c r="A664" i="24" s="1"/>
  <c r="A665" i="24" s="1"/>
  <c r="A666" i="24" s="1"/>
  <c r="A667" i="24" s="1"/>
  <c r="A668" i="24" s="1"/>
  <c r="A669" i="24" s="1"/>
  <c r="A670" i="24" s="1"/>
  <c r="A671" i="24" s="1"/>
  <c r="A672" i="24" s="1"/>
  <c r="A673" i="24" s="1"/>
  <c r="A674" i="24" s="1"/>
  <c r="A675" i="24" s="1"/>
  <c r="A676" i="24" s="1"/>
  <c r="A677" i="24" s="1"/>
  <c r="A678" i="24" s="1"/>
  <c r="A679" i="24" s="1"/>
  <c r="A680" i="24" s="1"/>
  <c r="A681" i="24" s="1"/>
  <c r="A682" i="24" s="1"/>
  <c r="A683" i="24" s="1"/>
  <c r="A684" i="24" s="1"/>
  <c r="A685" i="24" s="1"/>
  <c r="A686" i="24" s="1"/>
  <c r="A687" i="24" s="1"/>
  <c r="A688" i="24" s="1"/>
  <c r="A689" i="24" s="1"/>
  <c r="A690" i="24" s="1"/>
  <c r="A691" i="24" s="1"/>
  <c r="A692" i="24" s="1"/>
  <c r="A693" i="24" s="1"/>
  <c r="A694" i="24" s="1"/>
  <c r="A695" i="24" s="1"/>
  <c r="A696" i="24" s="1"/>
  <c r="A697" i="24" s="1"/>
  <c r="A698" i="24" s="1"/>
  <c r="A699" i="24" s="1"/>
  <c r="A700" i="24" s="1"/>
  <c r="A701" i="24" s="1"/>
  <c r="A702" i="24" s="1"/>
  <c r="A703" i="24" s="1"/>
  <c r="A704" i="24" s="1"/>
  <c r="A705" i="24" s="1"/>
  <c r="A706" i="24" s="1"/>
  <c r="A707" i="24" s="1"/>
  <c r="A708" i="24" s="1"/>
  <c r="A709" i="24" s="1"/>
  <c r="A710" i="24" s="1"/>
  <c r="A711" i="24" s="1"/>
  <c r="A712" i="24" s="1"/>
  <c r="A713" i="24" s="1"/>
  <c r="A714" i="24" s="1"/>
  <c r="A715" i="24" s="1"/>
  <c r="A716" i="24" s="1"/>
  <c r="A717" i="24" s="1"/>
  <c r="A718" i="24" s="1"/>
  <c r="A719" i="24" s="1"/>
  <c r="A720" i="24" s="1"/>
  <c r="A721" i="24" s="1"/>
  <c r="A722" i="24" s="1"/>
  <c r="A723" i="24" s="1"/>
  <c r="A724" i="24" s="1"/>
  <c r="A725" i="24" s="1"/>
  <c r="A726" i="24" s="1"/>
  <c r="A727" i="24" s="1"/>
  <c r="A728" i="24" s="1"/>
  <c r="A729" i="24" s="1"/>
  <c r="A730" i="24" s="1"/>
  <c r="A731" i="24" s="1"/>
  <c r="A732" i="24" s="1"/>
  <c r="A733" i="24" s="1"/>
  <c r="A734" i="24" s="1"/>
  <c r="A735" i="24" s="1"/>
  <c r="A736" i="24" s="1"/>
  <c r="A737" i="24" s="1"/>
  <c r="A738" i="24" s="1"/>
  <c r="A739" i="24" s="1"/>
  <c r="A740" i="24" s="1"/>
  <c r="A741" i="24" s="1"/>
  <c r="A310" i="24"/>
  <c r="I588" i="24" l="1"/>
  <c r="I741" i="24" l="1"/>
  <c r="F30" i="1"/>
  <c r="F29" i="1"/>
  <c r="E29" i="1"/>
  <c r="F28" i="1"/>
  <c r="E28" i="1"/>
  <c r="D15" i="1"/>
  <c r="D14" i="1"/>
  <c r="D10" i="1"/>
  <c r="D9" i="1"/>
  <c r="I698" i="24"/>
  <c r="D18" i="1" s="1"/>
  <c r="I695" i="24"/>
  <c r="D17" i="1" s="1"/>
  <c r="I414" i="24"/>
  <c r="D8" i="1"/>
  <c r="I737" i="24"/>
  <c r="I727" i="24"/>
  <c r="I722" i="24"/>
  <c r="D19" i="1" s="1"/>
  <c r="I693" i="24"/>
  <c r="I644" i="24"/>
  <c r="D16" i="1" s="1"/>
  <c r="I627" i="24"/>
  <c r="I615" i="24"/>
  <c r="D13" i="1" s="1"/>
  <c r="D12" i="1"/>
  <c r="I569" i="24"/>
  <c r="D11" i="1" s="1"/>
  <c r="I412" i="24"/>
  <c r="D7" i="1" s="1"/>
  <c r="I385" i="24"/>
  <c r="I353" i="24"/>
  <c r="I389" i="24" s="1"/>
  <c r="D6" i="1" s="1"/>
  <c r="A5" i="24"/>
  <c r="A6" i="24" s="1"/>
  <c r="A7" i="24" s="1"/>
  <c r="A8" i="24" s="1"/>
  <c r="A9" i="24" s="1"/>
  <c r="A10" i="24" s="1"/>
  <c r="A11" i="24" s="1"/>
  <c r="A12" i="24" s="1"/>
  <c r="A13" i="24" s="1"/>
  <c r="A14" i="24" s="1"/>
  <c r="A15" i="24" s="1"/>
  <c r="A16" i="24" s="1"/>
  <c r="A17" i="24" s="1"/>
  <c r="A18" i="24" s="1"/>
  <c r="A19" i="24" s="1"/>
  <c r="A20" i="24" s="1"/>
  <c r="A21" i="24" s="1"/>
  <c r="A22" i="24" s="1"/>
  <c r="A23" i="24" s="1"/>
  <c r="A24" i="24" s="1"/>
  <c r="A25" i="24" s="1"/>
  <c r="A26" i="24" s="1"/>
  <c r="A27" i="24" s="1"/>
  <c r="A28" i="24" s="1"/>
  <c r="A29" i="24" s="1"/>
  <c r="A30" i="24" s="1"/>
  <c r="A31" i="24" s="1"/>
  <c r="A32" i="24" s="1"/>
  <c r="A33" i="24" s="1"/>
  <c r="A34" i="24" s="1"/>
  <c r="A35" i="24" s="1"/>
  <c r="A36" i="24" s="1"/>
  <c r="A37" i="24" s="1"/>
  <c r="A38" i="24" s="1"/>
  <c r="A39" i="24" s="1"/>
  <c r="A40" i="24" s="1"/>
  <c r="A41" i="24" s="1"/>
  <c r="A42" i="24" s="1"/>
  <c r="A43" i="24" s="1"/>
  <c r="A44" i="24" s="1"/>
  <c r="A45" i="24" s="1"/>
  <c r="A46" i="24" s="1"/>
  <c r="A47" i="24" s="1"/>
  <c r="A48" i="24" s="1"/>
  <c r="A49" i="24" s="1"/>
  <c r="A50" i="24" s="1"/>
  <c r="A51" i="24" s="1"/>
  <c r="A52" i="24" s="1"/>
  <c r="A53" i="24" s="1"/>
  <c r="A54" i="24" s="1"/>
  <c r="A55" i="24" s="1"/>
  <c r="A56" i="24" s="1"/>
  <c r="A57" i="24" s="1"/>
  <c r="A58" i="24" s="1"/>
  <c r="A59" i="24" s="1"/>
  <c r="A60" i="24" s="1"/>
  <c r="A61" i="24" s="1"/>
  <c r="A62" i="24" s="1"/>
  <c r="A63" i="24" s="1"/>
  <c r="A64" i="24" s="1"/>
  <c r="A65" i="24" s="1"/>
  <c r="A66" i="24" s="1"/>
  <c r="A67" i="24" s="1"/>
  <c r="A68" i="24" s="1"/>
  <c r="A69" i="24" s="1"/>
  <c r="A70" i="24" s="1"/>
  <c r="A71" i="24" s="1"/>
  <c r="A72" i="24" s="1"/>
  <c r="A73" i="24" s="1"/>
  <c r="A74" i="24" s="1"/>
  <c r="A75" i="24" s="1"/>
  <c r="A76" i="24" s="1"/>
  <c r="A77" i="24" s="1"/>
  <c r="A78" i="24" s="1"/>
  <c r="A79" i="24" s="1"/>
  <c r="A80" i="24" s="1"/>
  <c r="A81" i="24" s="1"/>
  <c r="A82" i="24" s="1"/>
  <c r="A83" i="24" s="1"/>
  <c r="A84" i="24" s="1"/>
  <c r="A85" i="24" s="1"/>
  <c r="A86" i="24" s="1"/>
  <c r="A87" i="24" s="1"/>
  <c r="A88" i="24" s="1"/>
  <c r="A89" i="24" s="1"/>
  <c r="A90" i="24" s="1"/>
  <c r="A91" i="24" s="1"/>
  <c r="A92" i="24" s="1"/>
  <c r="A93" i="24" s="1"/>
  <c r="A94" i="24" s="1"/>
  <c r="A95" i="24" s="1"/>
  <c r="A96" i="24" s="1"/>
  <c r="A97" i="24" s="1"/>
  <c r="A98" i="24" s="1"/>
  <c r="A99" i="24" s="1"/>
  <c r="A100" i="24" s="1"/>
  <c r="A101" i="24" s="1"/>
  <c r="A102" i="24" s="1"/>
  <c r="A103" i="24" s="1"/>
  <c r="A104" i="24" s="1"/>
  <c r="A105" i="24" s="1"/>
  <c r="A106" i="24" s="1"/>
  <c r="A107" i="24" s="1"/>
  <c r="A108" i="24" s="1"/>
  <c r="A109" i="24" s="1"/>
  <c r="A110" i="24" s="1"/>
  <c r="A111" i="24" s="1"/>
  <c r="A112" i="24" s="1"/>
  <c r="A113" i="24" s="1"/>
  <c r="A114" i="24" s="1"/>
  <c r="A115" i="24" s="1"/>
  <c r="A116" i="24" s="1"/>
  <c r="A117" i="24" s="1"/>
  <c r="A118" i="24" s="1"/>
  <c r="A119" i="24" s="1"/>
  <c r="A120" i="24" s="1"/>
  <c r="A121" i="24" s="1"/>
  <c r="A122" i="24" s="1"/>
  <c r="A123" i="24" s="1"/>
  <c r="A124" i="24" s="1"/>
  <c r="A125" i="24" s="1"/>
  <c r="A126" i="24" s="1"/>
  <c r="A127" i="24" s="1"/>
  <c r="A128" i="24" s="1"/>
  <c r="A129" i="24" s="1"/>
  <c r="A130" i="24" s="1"/>
  <c r="A131" i="24" s="1"/>
  <c r="A132" i="24" s="1"/>
  <c r="A133" i="24" s="1"/>
  <c r="A134" i="24" s="1"/>
  <c r="A135" i="24" s="1"/>
  <c r="A136" i="24" s="1"/>
  <c r="A137" i="24" s="1"/>
  <c r="A138" i="24" s="1"/>
  <c r="A139" i="24" s="1"/>
  <c r="A140" i="24" s="1"/>
  <c r="A141" i="24" s="1"/>
  <c r="A142" i="24" s="1"/>
  <c r="A143" i="24" s="1"/>
  <c r="A144" i="24" s="1"/>
  <c r="A145" i="24" s="1"/>
  <c r="A146" i="24" s="1"/>
  <c r="A147" i="24" s="1"/>
  <c r="A148" i="24" s="1"/>
  <c r="A149" i="24" s="1"/>
  <c r="A150" i="24" s="1"/>
  <c r="A151" i="24" s="1"/>
  <c r="A152" i="24" s="1"/>
  <c r="A153" i="24" s="1"/>
  <c r="A154" i="24" s="1"/>
  <c r="A155" i="24" s="1"/>
  <c r="A156" i="24" s="1"/>
  <c r="A157" i="24" s="1"/>
  <c r="A158" i="24" s="1"/>
  <c r="A159" i="24" s="1"/>
  <c r="A160" i="24" s="1"/>
  <c r="A161" i="24" s="1"/>
  <c r="A162" i="24" s="1"/>
  <c r="A163" i="24" s="1"/>
  <c r="A164" i="24" s="1"/>
  <c r="A165" i="24" s="1"/>
  <c r="A166" i="24" s="1"/>
  <c r="A167" i="24" s="1"/>
  <c r="A168" i="24" s="1"/>
  <c r="A169" i="24" s="1"/>
  <c r="A170" i="24" s="1"/>
  <c r="A171" i="24" s="1"/>
  <c r="A172" i="24" s="1"/>
  <c r="A173" i="24" s="1"/>
  <c r="A174" i="24" s="1"/>
  <c r="A175" i="24" s="1"/>
  <c r="A176" i="24" s="1"/>
  <c r="A177" i="24" s="1"/>
  <c r="A178" i="24" s="1"/>
  <c r="A179" i="24" s="1"/>
  <c r="A180" i="24" s="1"/>
  <c r="A181" i="24" s="1"/>
  <c r="A182" i="24" s="1"/>
  <c r="A183" i="24" s="1"/>
  <c r="A184" i="24" s="1"/>
  <c r="A185" i="24" s="1"/>
  <c r="A186" i="24" s="1"/>
  <c r="A187" i="24" s="1"/>
  <c r="A188" i="24" s="1"/>
  <c r="A189" i="24" s="1"/>
  <c r="A190" i="24" s="1"/>
  <c r="A191" i="24" s="1"/>
  <c r="A192" i="24" s="1"/>
  <c r="A193" i="24" s="1"/>
  <c r="A194" i="24" s="1"/>
  <c r="A195" i="24" s="1"/>
  <c r="A196" i="24" s="1"/>
  <c r="A197" i="24" s="1"/>
  <c r="A198" i="24" s="1"/>
  <c r="A199" i="24" s="1"/>
  <c r="A200" i="24" s="1"/>
  <c r="A201" i="24" s="1"/>
  <c r="A202" i="24" s="1"/>
  <c r="A203" i="24" s="1"/>
  <c r="A204" i="24" s="1"/>
  <c r="A205" i="24" s="1"/>
  <c r="A206" i="24" s="1"/>
  <c r="A207" i="24" s="1"/>
  <c r="A208" i="24" s="1"/>
  <c r="A209" i="24" s="1"/>
  <c r="A210" i="24" s="1"/>
  <c r="A211" i="24" s="1"/>
  <c r="A212" i="24" s="1"/>
  <c r="A213" i="24" s="1"/>
  <c r="A214" i="24" s="1"/>
  <c r="A215" i="24" s="1"/>
  <c r="A216" i="24" s="1"/>
  <c r="A217" i="24" s="1"/>
  <c r="A218" i="24" s="1"/>
  <c r="A219" i="24" s="1"/>
  <c r="A220" i="24" s="1"/>
  <c r="A221" i="24" s="1"/>
  <c r="A222" i="24" s="1"/>
  <c r="A223" i="24" s="1"/>
  <c r="A224" i="24" s="1"/>
  <c r="A225" i="24" s="1"/>
  <c r="A226" i="24" s="1"/>
  <c r="A227" i="24" s="1"/>
  <c r="A228" i="24" s="1"/>
  <c r="A229" i="24" s="1"/>
  <c r="A230" i="24" s="1"/>
  <c r="A231" i="24" s="1"/>
  <c r="A232" i="24" s="1"/>
  <c r="A233" i="24" s="1"/>
  <c r="A234" i="24" s="1"/>
  <c r="A235" i="24" s="1"/>
  <c r="A236" i="24" s="1"/>
  <c r="A237" i="24" s="1"/>
  <c r="A238" i="24" s="1"/>
  <c r="A239" i="24" s="1"/>
  <c r="A240" i="24" s="1"/>
  <c r="A241" i="24" s="1"/>
  <c r="A242" i="24" s="1"/>
  <c r="A243" i="24" s="1"/>
  <c r="A244" i="24" s="1"/>
  <c r="A245" i="24" s="1"/>
  <c r="A246" i="24" s="1"/>
  <c r="A247" i="24" s="1"/>
  <c r="A248" i="24" s="1"/>
  <c r="A249" i="24" s="1"/>
  <c r="A250" i="24" s="1"/>
  <c r="A251" i="24" s="1"/>
  <c r="A252" i="24" s="1"/>
  <c r="A253" i="24" s="1"/>
  <c r="A254" i="24" s="1"/>
  <c r="A255" i="24" s="1"/>
  <c r="A256" i="24" s="1"/>
  <c r="A257" i="24" s="1"/>
  <c r="A258" i="24" s="1"/>
  <c r="A259" i="24" s="1"/>
  <c r="A260" i="24" s="1"/>
  <c r="A261" i="24" s="1"/>
  <c r="A262" i="24" s="1"/>
  <c r="A263" i="24" s="1"/>
  <c r="A264" i="24" s="1"/>
  <c r="A265" i="24" s="1"/>
  <c r="A266" i="24" s="1"/>
  <c r="A267" i="24" s="1"/>
  <c r="A268" i="24" s="1"/>
  <c r="A269" i="24" s="1"/>
  <c r="A270" i="24" s="1"/>
  <c r="A271" i="24" s="1"/>
  <c r="A272" i="24" s="1"/>
  <c r="A273" i="24" s="1"/>
  <c r="A274" i="24" s="1"/>
  <c r="A275" i="24" s="1"/>
  <c r="A276" i="24" s="1"/>
  <c r="A277" i="24" s="1"/>
  <c r="A278" i="24" s="1"/>
  <c r="A279" i="24" s="1"/>
  <c r="A280" i="24" s="1"/>
  <c r="A281" i="24" s="1"/>
  <c r="A282" i="24" s="1"/>
  <c r="A283" i="24" s="1"/>
  <c r="A284" i="24" s="1"/>
  <c r="A285" i="24" s="1"/>
  <c r="A286" i="24" s="1"/>
  <c r="A287" i="24" s="1"/>
  <c r="A288" i="24" s="1"/>
  <c r="A289" i="24" s="1"/>
  <c r="A290" i="24" s="1"/>
  <c r="A291" i="24" s="1"/>
  <c r="A292" i="24" s="1"/>
  <c r="A293" i="24" s="1"/>
  <c r="A294" i="24" s="1"/>
  <c r="A295" i="24" s="1"/>
  <c r="A296" i="24" s="1"/>
  <c r="A297" i="24" s="1"/>
  <c r="A298" i="24" s="1"/>
  <c r="A299" i="24" s="1"/>
  <c r="A300" i="24" s="1"/>
  <c r="A301" i="24" s="1"/>
  <c r="A302" i="24" s="1"/>
  <c r="A303" i="24" s="1"/>
  <c r="A304" i="24" s="1"/>
  <c r="A305" i="24" s="1"/>
  <c r="A306" i="24" s="1"/>
  <c r="A307" i="24" s="1"/>
  <c r="A308" i="24" s="1"/>
  <c r="A309" i="24" s="1"/>
  <c r="D31" i="1"/>
  <c r="B3" i="1"/>
  <c r="B1" i="3" s="1"/>
  <c r="D20" i="1" l="1"/>
  <c r="D24" i="1" s="1"/>
  <c r="I591" i="24"/>
  <c r="F31" i="1"/>
  <c r="E31" i="1"/>
  <c r="E33" i="1" l="1"/>
  <c r="F33" i="1"/>
  <c r="D33" i="1"/>
</calcChain>
</file>

<file path=xl/comments1.xml><?xml version="1.0" encoding="utf-8"?>
<comments xmlns="http://schemas.openxmlformats.org/spreadsheetml/2006/main">
  <authors>
    <author>Warnken, Pete</author>
  </authors>
  <commentList>
    <comment ref="B643" authorId="0" shapeId="0">
      <text>
        <r>
          <rPr>
            <sz val="9"/>
            <color indexed="81"/>
            <rFont val="Tahoma"/>
            <family val="2"/>
          </rPr>
          <t xml:space="preserve">Will be incorporated in aggregate PUN capacity, line items 424-425
</t>
        </r>
      </text>
    </comment>
  </commentList>
</comments>
</file>

<file path=xl/sharedStrings.xml><?xml version="1.0" encoding="utf-8"?>
<sst xmlns="http://schemas.openxmlformats.org/spreadsheetml/2006/main" count="3507" uniqueCount="1605">
  <si>
    <t>MDANP_CT5</t>
  </si>
  <si>
    <t>REDFISH_MV1A</t>
  </si>
  <si>
    <t>REDFISH_MV1B</t>
  </si>
  <si>
    <t>NACPW_UNIT1</t>
  </si>
  <si>
    <t>NACOGDOCHES POWER</t>
  </si>
  <si>
    <t>OKLA_OKLA_G1</t>
  </si>
  <si>
    <t>WAP_WAP_G5</t>
  </si>
  <si>
    <t>WAP_WAP_G6</t>
  </si>
  <si>
    <t>WAP_WAP_G7</t>
  </si>
  <si>
    <t>WAP_WAP_G8</t>
  </si>
  <si>
    <t>DG_BIO2_4UNITS</t>
  </si>
  <si>
    <t>DG_KLBRG_1UNIT</t>
  </si>
  <si>
    <t>TRINITY OAKS LFG</t>
  </si>
  <si>
    <t>DG_WSTHL_3UNITS</t>
  </si>
  <si>
    <t>DG_MKNSW_2UNITS</t>
  </si>
  <si>
    <t>DG_FREIH_2UNITS</t>
  </si>
  <si>
    <t>BBSES_UNIT1</t>
  </si>
  <si>
    <t>BBSES_UNIT2</t>
  </si>
  <si>
    <t>LEG_LEG_G1</t>
  </si>
  <si>
    <t>LEG_LEG_G2</t>
  </si>
  <si>
    <t>MLSES_UNIT2</t>
  </si>
  <si>
    <t>OGSES_UNIT1A</t>
  </si>
  <si>
    <t>OGSES_UNIT2</t>
  </si>
  <si>
    <t>SD5SES_UNIT5</t>
  </si>
  <si>
    <t>TNP_ONE_TNP_O_1</t>
  </si>
  <si>
    <t>TNP_ONE_TNP_O_2</t>
  </si>
  <si>
    <t>DG_WALZE_4UNITS</t>
  </si>
  <si>
    <t>ATKINS_ATKINSG7</t>
  </si>
  <si>
    <t>AZ_AZ_G1</t>
  </si>
  <si>
    <t>AZ_AZ_G2</t>
  </si>
  <si>
    <t>AZ_AZ_G3</t>
  </si>
  <si>
    <t>AZ_AZ_G4</t>
  </si>
  <si>
    <t>B_DAVIS_B_DAVIG1</t>
  </si>
  <si>
    <t>B_DAVIS_B_DAVIG2</t>
  </si>
  <si>
    <t>B_DAVIS_B_DAVIG3</t>
  </si>
  <si>
    <t>B_DAVIS_B_DAVIG4</t>
  </si>
  <si>
    <t>BASTEN_GTG1100</t>
  </si>
  <si>
    <t>BASTEN_GTG2100</t>
  </si>
  <si>
    <t>BOSQUESW_BSQSU_1</t>
  </si>
  <si>
    <t>BOSQUESW_BSQSU_2</t>
  </si>
  <si>
    <t>BOSQUESW_BSQSU_3</t>
  </si>
  <si>
    <t>BRAUNIG_AVR1_CT1</t>
  </si>
  <si>
    <t>BRAUNIG_AVR1_CT2</t>
  </si>
  <si>
    <t>BRAUNIG_VHB1</t>
  </si>
  <si>
    <t>BRAUNIG_VHB2</t>
  </si>
  <si>
    <t>BRAUNIG_VHB3</t>
  </si>
  <si>
    <t>BRAUNIG_VHB6CT5</t>
  </si>
  <si>
    <t>BRAUNIG_VHB6CT6</t>
  </si>
  <si>
    <t>BRAUNIG_VHB6CT7</t>
  </si>
  <si>
    <t>BRAUNIG_VHB6CT8</t>
  </si>
  <si>
    <t>BVE_UNIT1</t>
  </si>
  <si>
    <t>BVE_UNIT2</t>
  </si>
  <si>
    <t>BVE_UNIT3</t>
  </si>
  <si>
    <t>CALAVERS_OWS1</t>
  </si>
  <si>
    <t>CALAVERS_OWS2</t>
  </si>
  <si>
    <t>CBEC_GT1</t>
  </si>
  <si>
    <t>CBEC_GT2</t>
  </si>
  <si>
    <t>CBEC_GT3</t>
  </si>
  <si>
    <t>CBEC_GT4</t>
  </si>
  <si>
    <t>CBEC_STG1</t>
  </si>
  <si>
    <t>CBEC_STG2</t>
  </si>
  <si>
    <t>CBY_CBY_G1</t>
  </si>
  <si>
    <t>CBY_CBY_G2</t>
  </si>
  <si>
    <t>CBY4_CT41</t>
  </si>
  <si>
    <t>CBY4_CT42</t>
  </si>
  <si>
    <t>CBY4_ST04</t>
  </si>
  <si>
    <t>CVC_CVC_G1</t>
  </si>
  <si>
    <t>CVC_CVC_G2</t>
  </si>
  <si>
    <t>CVC_CVC_G3</t>
  </si>
  <si>
    <t>CVC_CVC_G5</t>
  </si>
  <si>
    <t>DANSBY_DANSBYG1</t>
  </si>
  <si>
    <t>DANSBY_DANSBYG2</t>
  </si>
  <si>
    <t>DANSBY_DANSBYG3</t>
  </si>
  <si>
    <t>DCSES_CT10</t>
  </si>
  <si>
    <t>DCSES_CT20</t>
  </si>
  <si>
    <t>DCSES_CT30</t>
  </si>
  <si>
    <t>DCSES_CT40</t>
  </si>
  <si>
    <t>DDPEC_GT1</t>
  </si>
  <si>
    <t>DDPEC_GT2</t>
  </si>
  <si>
    <t>DDPEC_GT3</t>
  </si>
  <si>
    <t>DDPEC_GT4</t>
  </si>
  <si>
    <t>DECKER_DPG1</t>
  </si>
  <si>
    <t>DECKER_DPG2</t>
  </si>
  <si>
    <t>DECKER_DPGT_1</t>
  </si>
  <si>
    <t>DECKER_DPGT_2</t>
  </si>
  <si>
    <t>DECKER_DPGT_3</t>
  </si>
  <si>
    <t>DECKER_DPGT_4</t>
  </si>
  <si>
    <t>DUKE_DUKE_GT1</t>
  </si>
  <si>
    <t>DUKE_DUKE_GT2</t>
  </si>
  <si>
    <t>ETCCS_CT1</t>
  </si>
  <si>
    <t>ETCCS_UNIT1</t>
  </si>
  <si>
    <t>FLCNS_UNIT1</t>
  </si>
  <si>
    <t>FLCNS_UNIT2</t>
  </si>
  <si>
    <t>FLCNS_UNIT3</t>
  </si>
  <si>
    <t>FREC_GT1</t>
  </si>
  <si>
    <t>FREC_GT2</t>
  </si>
  <si>
    <t>FREC_GT4</t>
  </si>
  <si>
    <t>FREC_GT5</t>
  </si>
  <si>
    <t>FRNYPP_GT11</t>
  </si>
  <si>
    <t>FRNYPP_GT12</t>
  </si>
  <si>
    <t>FRNYPP_GT13</t>
  </si>
  <si>
    <t>FRNYPP_GT21</t>
  </si>
  <si>
    <t>FRNYPP_GT22</t>
  </si>
  <si>
    <t>FRNYPP_GT23</t>
  </si>
  <si>
    <t>FRNYPP_ST10</t>
  </si>
  <si>
    <t>FRNYPP_ST20</t>
  </si>
  <si>
    <t>GBY_GBY_5</t>
  </si>
  <si>
    <t>GBY_GBYGT73</t>
  </si>
  <si>
    <t>GBY_GBYGT74</t>
  </si>
  <si>
    <t>GBY_GBYGT81</t>
  </si>
  <si>
    <t>GBY_GBYGT83</t>
  </si>
  <si>
    <t>GBY_GBYGT84</t>
  </si>
  <si>
    <t>GIDEON_GIDEONG1</t>
  </si>
  <si>
    <t>GIDEON_GIDEONG2</t>
  </si>
  <si>
    <t>GIDEON_GIDEONG3</t>
  </si>
  <si>
    <t>GRSES_UNIT1</t>
  </si>
  <si>
    <t>GRSES_UNIT2</t>
  </si>
  <si>
    <t>GUADG_GAS1</t>
  </si>
  <si>
    <t>GUADG_GAS2</t>
  </si>
  <si>
    <t>GUADG_GAS3</t>
  </si>
  <si>
    <t>GUADG_GAS4</t>
  </si>
  <si>
    <t>GUADG_STM5</t>
  </si>
  <si>
    <t>GUADG_STM6</t>
  </si>
  <si>
    <t>HAYSEN_HAYSENG1</t>
  </si>
  <si>
    <t>HAYSEN_HAYSENG2</t>
  </si>
  <si>
    <t>HAYSEN_HAYSENG3</t>
  </si>
  <si>
    <t>HAYSEN_HAYSENG4</t>
  </si>
  <si>
    <t>HLSES_UNIT3</t>
  </si>
  <si>
    <t>HLSES_UNIT4</t>
  </si>
  <si>
    <t>HLSES_UNIT5</t>
  </si>
  <si>
    <t>JACKCNTY_CT1</t>
  </si>
  <si>
    <t>JACKCNTY_CT2</t>
  </si>
  <si>
    <t>JCKCNTY2_CT3</t>
  </si>
  <si>
    <t>JCKCNTY2_CT4</t>
  </si>
  <si>
    <t>LARDVFTN_G4</t>
  </si>
  <si>
    <t>LARDVFTN_G5</t>
  </si>
  <si>
    <t>LEON_CRK_LCPCT1</t>
  </si>
  <si>
    <t>LEON_CRK_LCPCT2</t>
  </si>
  <si>
    <t>LEON_CRK_LCPCT3</t>
  </si>
  <si>
    <t>LEON_CRK_LCPCT4</t>
  </si>
  <si>
    <t>LHSES_UNIT1</t>
  </si>
  <si>
    <t>LOSTPI_LOSTPGT1</t>
  </si>
  <si>
    <t>LOSTPI_LOSTPGT2</t>
  </si>
  <si>
    <t>LOSTPI_LOSTPST1</t>
  </si>
  <si>
    <t>LPCCS_CT11</t>
  </si>
  <si>
    <t>LPCCS_CT12</t>
  </si>
  <si>
    <t>LPCCS_CT21</t>
  </si>
  <si>
    <t>LPCCS_CT22</t>
  </si>
  <si>
    <t>LPCCS_UNIT1</t>
  </si>
  <si>
    <t>LPCCS_UNIT2</t>
  </si>
  <si>
    <t>MCSES_UNIT6</t>
  </si>
  <si>
    <t>MCSES_UNIT7</t>
  </si>
  <si>
    <t>MCSES_UNIT8</t>
  </si>
  <si>
    <t>MDANP_CT1</t>
  </si>
  <si>
    <t>MDANP_CT2</t>
  </si>
  <si>
    <t>MDANP_CT3</t>
  </si>
  <si>
    <t>MDANP_CT4</t>
  </si>
  <si>
    <t>MDANP_CT6</t>
  </si>
  <si>
    <t>MGSES_CT1</t>
  </si>
  <si>
    <t>MGSES_CT2</t>
  </si>
  <si>
    <t>MGSES_CT3</t>
  </si>
  <si>
    <t>MGSES_CT4</t>
  </si>
  <si>
    <t>MGSES_CT5</t>
  </si>
  <si>
    <t>MGSES_CT6</t>
  </si>
  <si>
    <t>MIL_MILLERG1</t>
  </si>
  <si>
    <t>MIL_MILLERG2</t>
  </si>
  <si>
    <t>MIL_MILLERG3</t>
  </si>
  <si>
    <t>MIL_MILLERG4</t>
  </si>
  <si>
    <t>MIL_MILLERG5</t>
  </si>
  <si>
    <t>NEDIN_NEDIN_G1</t>
  </si>
  <si>
    <t>NEDIN_NEDIN_G2</t>
  </si>
  <si>
    <t>NUECES_B_NUECESG7</t>
  </si>
  <si>
    <t>NUECES_B_NUECESG8</t>
  </si>
  <si>
    <t>NUECES_B_NUECESG9</t>
  </si>
  <si>
    <t>OECCS_CT11</t>
  </si>
  <si>
    <t>OECCS_CT12</t>
  </si>
  <si>
    <t>OECCS_CT21</t>
  </si>
  <si>
    <t>OECCS_CT22</t>
  </si>
  <si>
    <t>OECCS_UNIT1</t>
  </si>
  <si>
    <t>OECCS_UNIT2</t>
  </si>
  <si>
    <t>OLINGR_OLING_1</t>
  </si>
  <si>
    <t>OLINGR_OLING_2</t>
  </si>
  <si>
    <t>OLINGR_OLING_3</t>
  </si>
  <si>
    <t>OLINGR_OLING_4</t>
  </si>
  <si>
    <t>PB2SES_CT1</t>
  </si>
  <si>
    <t>PB2SES_CT2</t>
  </si>
  <si>
    <t>PB2SES_CT3</t>
  </si>
  <si>
    <t>PB2SES_CT4</t>
  </si>
  <si>
    <t>PB2SES_CT5</t>
  </si>
  <si>
    <t>PEARSALL_PEARS_1</t>
  </si>
  <si>
    <t>PEARSALL_PEARS_2</t>
  </si>
  <si>
    <t>PEARSALL_PEARS_3</t>
  </si>
  <si>
    <t>PSG_PSG_GT2</t>
  </si>
  <si>
    <t>PSG_PSG_GT3</t>
  </si>
  <si>
    <t>QALSW_GT1</t>
  </si>
  <si>
    <t>QALSW_GT2</t>
  </si>
  <si>
    <t>QALSW_GT3</t>
  </si>
  <si>
    <t>QALSW_GT4</t>
  </si>
  <si>
    <t>QALSW_STG1</t>
  </si>
  <si>
    <t>QALSW_STG2</t>
  </si>
  <si>
    <t>RAYBURN_RAYBURG1</t>
  </si>
  <si>
    <t>RAYBURN_RAYBURG2</t>
  </si>
  <si>
    <t>RAYBURN_RAYBURG7</t>
  </si>
  <si>
    <t>RAYBURN_RAYBURG8</t>
  </si>
  <si>
    <t>RAYBURN_RAYBURG9</t>
  </si>
  <si>
    <t>RIONOG_CT1</t>
  </si>
  <si>
    <t>RIONOG_CT2</t>
  </si>
  <si>
    <t>RIONOG_CT3</t>
  </si>
  <si>
    <t>SANDHSYD_SH_5A</t>
  </si>
  <si>
    <t>SANDHSYD_SH_5C</t>
  </si>
  <si>
    <t>SANDHSYD_SH1</t>
  </si>
  <si>
    <t>SANDHSYD_SH2</t>
  </si>
  <si>
    <t>SANDHSYD_SH3</t>
  </si>
  <si>
    <t>SANDHSYD_SH4</t>
  </si>
  <si>
    <t>SANDHSYD_SH6</t>
  </si>
  <si>
    <t>SANDHSYD_SH7</t>
  </si>
  <si>
    <t>SCSES_UNIT1A</t>
  </si>
  <si>
    <t>SCSES_UNIT2</t>
  </si>
  <si>
    <t>SILASRAY_SILAS_10</t>
  </si>
  <si>
    <t>SILASRAY_SILAS_9</t>
  </si>
  <si>
    <t>SJS_SJS_G1</t>
  </si>
  <si>
    <t>SJS_SJS_G2</t>
  </si>
  <si>
    <t>SPNCER_SPNCE_4</t>
  </si>
  <si>
    <t>SPNCER_SPNCE_5</t>
  </si>
  <si>
    <t>STEAM_ENGINE_1</t>
  </si>
  <si>
    <t>STEAM_ENGINE_2</t>
  </si>
  <si>
    <t>STEAM_ENGINE_3</t>
  </si>
  <si>
    <t>STEAM_STEAM_2</t>
  </si>
  <si>
    <t>STEAM_STEAM_3</t>
  </si>
  <si>
    <t>STEAM1A_STEAM_1</t>
  </si>
  <si>
    <t>TEN_CT1</t>
  </si>
  <si>
    <t>TGF_TGFGT_1</t>
  </si>
  <si>
    <t>TEXAS GULF SULPHUR</t>
  </si>
  <si>
    <t>THW_THWGT_1</t>
  </si>
  <si>
    <t>THW_THWGT31</t>
  </si>
  <si>
    <t>THW_THWGT32</t>
  </si>
  <si>
    <t>THW_THWGT33</t>
  </si>
  <si>
    <t>THW_THWGT34</t>
  </si>
  <si>
    <t>THW_THWGT41</t>
  </si>
  <si>
    <t>THW_THWGT42</t>
  </si>
  <si>
    <t>THW_THWGT43</t>
  </si>
  <si>
    <t>THW_THWGT44</t>
  </si>
  <si>
    <t>THW_THWGT51</t>
  </si>
  <si>
    <t>THW_THWGT52</t>
  </si>
  <si>
    <t>THW_THWGT53</t>
  </si>
  <si>
    <t>THW_THWGT54</t>
  </si>
  <si>
    <t>THW_THWGT55</t>
  </si>
  <si>
    <t>THW_THWGT56</t>
  </si>
  <si>
    <t>THW_THWST_3</t>
  </si>
  <si>
    <t>THW_THWST_4</t>
  </si>
  <si>
    <t>TNSKA_GT1</t>
  </si>
  <si>
    <t>TNSKA_GT2</t>
  </si>
  <si>
    <t>TRSES_UNIT6</t>
  </si>
  <si>
    <t>TXCTY_CTA</t>
  </si>
  <si>
    <t>TXCTY_CTB</t>
  </si>
  <si>
    <t>TXCTY_CTC</t>
  </si>
  <si>
    <t>VICTORIA_VICTORG6</t>
  </si>
  <si>
    <t>VICTORIA</t>
  </si>
  <si>
    <t>WAP_WAP_G1</t>
  </si>
  <si>
    <t>WAP_WAP_G2</t>
  </si>
  <si>
    <t>WAP_WAP_G3</t>
  </si>
  <si>
    <t>WAP_WAP_G4</t>
  </si>
  <si>
    <t>WAP_WAPGT_1</t>
  </si>
  <si>
    <t>WCPP_CT1</t>
  </si>
  <si>
    <t>WCPP_CT2</t>
  </si>
  <si>
    <t>WCPP_ST1</t>
  </si>
  <si>
    <t>WFCOGEN_UNIT1</t>
  </si>
  <si>
    <t>WFCOGEN_UNIT2</t>
  </si>
  <si>
    <t>WFCOGEN_UNIT3</t>
  </si>
  <si>
    <t>WHCCS_CT1</t>
  </si>
  <si>
    <t>WHCCS_CT2</t>
  </si>
  <si>
    <t>WIPOPA_WPP_G1</t>
  </si>
  <si>
    <t>WIPOPA_WPP_G2</t>
  </si>
  <si>
    <t>WIPOPA_WPP_G3</t>
  </si>
  <si>
    <t>WIPOPA_WPP_G4</t>
  </si>
  <si>
    <t>DG_BIOE_2UNITS</t>
  </si>
  <si>
    <t>CPSES_UNIT1</t>
  </si>
  <si>
    <t>CPSES_UNIT2</t>
  </si>
  <si>
    <t>STP_STP_G1</t>
  </si>
  <si>
    <t>STP_STP_G2</t>
  </si>
  <si>
    <t>CALAVERS_JKS1</t>
  </si>
  <si>
    <t>CALAVERS_JKS2</t>
  </si>
  <si>
    <t>CALAVERS_JTD1</t>
  </si>
  <si>
    <t>CALAVERS_JTD2</t>
  </si>
  <si>
    <t>COLETO_COLETOG1</t>
  </si>
  <si>
    <t>COLETO CREEK</t>
  </si>
  <si>
    <t>FPPYD1_FPP_G1</t>
  </si>
  <si>
    <t>FPPYD1_FPP_G2</t>
  </si>
  <si>
    <t>FPPYD2_FPP_G3</t>
  </si>
  <si>
    <t>GIBCRK_GIB_CRG1</t>
  </si>
  <si>
    <t>MNSES_UNIT3</t>
  </si>
  <si>
    <t>WEBBER_S_WSP1</t>
  </si>
  <si>
    <t>DG_BROOK_1UNIT</t>
  </si>
  <si>
    <t>DG_MEDIN_1UNIT</t>
  </si>
  <si>
    <t>DG_RDLML_1UNIT</t>
  </si>
  <si>
    <t>DG_SPRIN_4UNITS</t>
  </si>
  <si>
    <t>LFBIO_UNIT1</t>
  </si>
  <si>
    <t>BASTEN_ST0100</t>
  </si>
  <si>
    <t>BOSQUESW_BSQSU_4</t>
  </si>
  <si>
    <t>BOSQUESW_BSQSU_5</t>
  </si>
  <si>
    <t>BRAUNIG_AVR1_ST</t>
  </si>
  <si>
    <t>DDPEC_ST1</t>
  </si>
  <si>
    <t>DUKE_DUKE_ST1</t>
  </si>
  <si>
    <t>FREC_ST3</t>
  </si>
  <si>
    <t>FREC_ST6</t>
  </si>
  <si>
    <t>JACKCNTY_STG</t>
  </si>
  <si>
    <t>JCKCNTY2_ST2</t>
  </si>
  <si>
    <t>NEDIN_NEDIN_G3</t>
  </si>
  <si>
    <t>PSG_PSG_ST2</t>
  </si>
  <si>
    <t>RAYBURN_RAYBURG10</t>
  </si>
  <si>
    <t>RIONOG_ST1</t>
  </si>
  <si>
    <t>SILASRAY_SILAS_6</t>
  </si>
  <si>
    <t>TEN_STG</t>
  </si>
  <si>
    <t>TNSKA_STG</t>
  </si>
  <si>
    <t>TXCTY_ST</t>
  </si>
  <si>
    <t>VICTORIA_VICTORG5</t>
  </si>
  <si>
    <t>WFCOGEN_UNIT4</t>
  </si>
  <si>
    <t>WHCCS_STG</t>
  </si>
  <si>
    <t>FTR_FTR_G1</t>
  </si>
  <si>
    <t>FTR_FTR_G2</t>
  </si>
  <si>
    <t>FTR_FTR_G3</t>
  </si>
  <si>
    <t>FTR_FTR_G4</t>
  </si>
  <si>
    <t>KMCHI_1CT101</t>
  </si>
  <si>
    <t>KMCHI_1CT201</t>
  </si>
  <si>
    <t>KMCHI_1ST</t>
  </si>
  <si>
    <t>KMCHI_2CT101</t>
  </si>
  <si>
    <t>KMCHI_2CT201</t>
  </si>
  <si>
    <t>KMCHI_2ST</t>
  </si>
  <si>
    <t>TGCCS_CT1</t>
  </si>
  <si>
    <t>TGCCS_CT2</t>
  </si>
  <si>
    <t>TGCCS_CT3</t>
  </si>
  <si>
    <t>TGCCS_UNIT4</t>
  </si>
  <si>
    <t>KING_NE_KINGNE</t>
  </si>
  <si>
    <t>KING_NW_KINGNW</t>
  </si>
  <si>
    <t>KING_SE_KINGSE</t>
  </si>
  <si>
    <t>SWEETWND_WND1</t>
  </si>
  <si>
    <t>SWEETWN2_WND2</t>
  </si>
  <si>
    <t>SWEETWN2_WND24</t>
  </si>
  <si>
    <t>RDCANYON_RDCNY1</t>
  </si>
  <si>
    <t>CSEC_CSECG1</t>
  </si>
  <si>
    <t>CSEC_CSECG2</t>
  </si>
  <si>
    <t>ENAS_ENA1</t>
  </si>
  <si>
    <t>SWEC_G1</t>
  </si>
  <si>
    <t>FLTCK_SSI</t>
  </si>
  <si>
    <t>MWEC_G1</t>
  </si>
  <si>
    <t>KEO_KEO_SM1</t>
  </si>
  <si>
    <t>TTWEC_G1</t>
  </si>
  <si>
    <t>SW_MESA_SW_MESA</t>
  </si>
  <si>
    <t>INDNNWP_INDNNWP</t>
  </si>
  <si>
    <t>WOODWRD1_WOODWRD1</t>
  </si>
  <si>
    <t>WOODWRD2_WOODWRD2</t>
  </si>
  <si>
    <t>KING_SW_KINGSW</t>
  </si>
  <si>
    <t>KEO_SHRBINO2</t>
  </si>
  <si>
    <t>TRINITY_TH1_BUS1</t>
  </si>
  <si>
    <t>TRINITY_TH1_BUS2</t>
  </si>
  <si>
    <t>CAPRIDGE_CR1</t>
  </si>
  <si>
    <t>CAPRIDGE_CR2</t>
  </si>
  <si>
    <t>WEC_WECG1</t>
  </si>
  <si>
    <t>CAPRIDGE_CR3</t>
  </si>
  <si>
    <t>CAPRIDG4_CR4</t>
  </si>
  <si>
    <t>WHTTAIL_WR1</t>
  </si>
  <si>
    <t>HWF_HWFG1</t>
  </si>
  <si>
    <t>BRAZ_WND_WND1</t>
  </si>
  <si>
    <t>BRAZ_WND_WND2</t>
  </si>
  <si>
    <t>BRTSW_BCW1</t>
  </si>
  <si>
    <t>BUFF_GAP_UNIT1</t>
  </si>
  <si>
    <t>BUFF_GAP_UNIT2_1</t>
  </si>
  <si>
    <t>BUFF_GAP_UNIT2_2</t>
  </si>
  <si>
    <t>BUFF_GAP_UNIT3</t>
  </si>
  <si>
    <t>BULLCRK_WND1</t>
  </si>
  <si>
    <t>BULLCRK_WND2</t>
  </si>
  <si>
    <t>CEDROHIL_CHW1</t>
  </si>
  <si>
    <t>CHAMPION_UNIT1</t>
  </si>
  <si>
    <t>COTTON_PAP2</t>
  </si>
  <si>
    <t>ELB_ELBCREEK</t>
  </si>
  <si>
    <t>GOAT_GOATWIND</t>
  </si>
  <si>
    <t>GOAT_GOATWIN2</t>
  </si>
  <si>
    <t>INDL_INADALE1</t>
  </si>
  <si>
    <t>LGD_LANGFORD</t>
  </si>
  <si>
    <t>LNCRK_G83</t>
  </si>
  <si>
    <t>LNCRK2_G871</t>
  </si>
  <si>
    <t>LNCRK2_G872</t>
  </si>
  <si>
    <t>LONEWOLF_G1</t>
  </si>
  <si>
    <t>LONEWOLF_G2</t>
  </si>
  <si>
    <t>LONEWOLF_G3</t>
  </si>
  <si>
    <t>LONEWOLF_G4</t>
  </si>
  <si>
    <t>NWF_NWF1</t>
  </si>
  <si>
    <t>OWF_OWF</t>
  </si>
  <si>
    <t>PAP1_PAP1</t>
  </si>
  <si>
    <t>PC_NORTH_PANTHER1</t>
  </si>
  <si>
    <t>PC_SOUTH_PANTHER2</t>
  </si>
  <si>
    <t>PC_SOUTH_PANTHER3</t>
  </si>
  <si>
    <t>PENA_UNIT1</t>
  </si>
  <si>
    <t>PENA_UNIT2</t>
  </si>
  <si>
    <t>PENA3_UNIT3</t>
  </si>
  <si>
    <t>PYR_PYRON1</t>
  </si>
  <si>
    <t>SGMTN_SIGNALMT</t>
  </si>
  <si>
    <t>SWEETWN3_WND3A</t>
  </si>
  <si>
    <t>SWEETWN3_WND3B</t>
  </si>
  <si>
    <t>SWEETWN4_WND5</t>
  </si>
  <si>
    <t>SWEETWN4_WND4B</t>
  </si>
  <si>
    <t>SWEETWN4_WND4A</t>
  </si>
  <si>
    <t>TGW_T1</t>
  </si>
  <si>
    <t>TGW_T2</t>
  </si>
  <si>
    <t>TKWSW1_ROSCOE</t>
  </si>
  <si>
    <t>TRENT_TRENT</t>
  </si>
  <si>
    <t>INDNENR_INDNENR</t>
  </si>
  <si>
    <t>INDNENR_INDNENR_2</t>
  </si>
  <si>
    <t>STWF_T1</t>
  </si>
  <si>
    <t>DG_ROSC2_1UNIT</t>
  </si>
  <si>
    <t>MCDLD_FCW1</t>
  </si>
  <si>
    <t>MCDLD_SBW1</t>
  </si>
  <si>
    <t>AMISTAD_AMISTAG1</t>
  </si>
  <si>
    <t>AMISTAD_AMISTAG2</t>
  </si>
  <si>
    <t>AUSTPL_AUSTING1</t>
  </si>
  <si>
    <t>AUSTPL_AUSTING2</t>
  </si>
  <si>
    <t>BUCHAN_BUCHANG1</t>
  </si>
  <si>
    <t>BUCHAN_BUCHANG2</t>
  </si>
  <si>
    <t>BUCHAN_BUCHANG3</t>
  </si>
  <si>
    <t>DNDAM_DENISOG1</t>
  </si>
  <si>
    <t>DNDAM_DENISOG2</t>
  </si>
  <si>
    <t>FALCON_FALCONG1</t>
  </si>
  <si>
    <t>FALCON_FALCONG2</t>
  </si>
  <si>
    <t>FALCON_FALCONG3</t>
  </si>
  <si>
    <t>INKSDA_INKS_G1</t>
  </si>
  <si>
    <t>MARBFA_MARBFAG1</t>
  </si>
  <si>
    <t>MARBFA_MARBFAG2</t>
  </si>
  <si>
    <t>MARSFO_MARSFOG1</t>
  </si>
  <si>
    <t>MARSFO_MARSFOG2</t>
  </si>
  <si>
    <t>MARSFO_MARSFOG3</t>
  </si>
  <si>
    <t>WIRTZ_WIRTZ_G1</t>
  </si>
  <si>
    <t>WIRTZ_WIRTZ_G2</t>
  </si>
  <si>
    <t>WND_WHITNEY2</t>
  </si>
  <si>
    <t>DG_LKWDT_2UNITS</t>
  </si>
  <si>
    <t>DG_LWSVL_1UNIT</t>
  </si>
  <si>
    <t>DG_MCQUE_5UNITS</t>
  </si>
  <si>
    <t>DG_SCHUM_2UNITS</t>
  </si>
  <si>
    <t>DG_NUECE_6UNITS</t>
  </si>
  <si>
    <t>DG_VALL1_1UNIT</t>
  </si>
  <si>
    <t>DG_VALL2_1UNIT</t>
  </si>
  <si>
    <t>Less than 2,300 MW indicates risk of EEA1</t>
  </si>
  <si>
    <t>PEARSAL2_AGR_A</t>
  </si>
  <si>
    <t>PEARSAL2_AGR_B</t>
  </si>
  <si>
    <t>PEARSAL2_AGR_C</t>
  </si>
  <si>
    <t>PEARSAL2_AGR_D</t>
  </si>
  <si>
    <t>DG_SOME1_1UNIT</t>
  </si>
  <si>
    <t>DG_SOME2_1UNIT</t>
  </si>
  <si>
    <t>BLSUMMIT_BLSMT1_5</t>
  </si>
  <si>
    <t>BLSUMMIT_BLSMT1_6</t>
  </si>
  <si>
    <t>SENATEWD_UNIT1</t>
  </si>
  <si>
    <t>BCATWIND_WIND_1</t>
  </si>
  <si>
    <t>MOZART_WIND_1</t>
  </si>
  <si>
    <t>LV1_LV1B</t>
  </si>
  <si>
    <t>LV1_LV1A</t>
  </si>
  <si>
    <t>EXGNWTL_WIND_1</t>
  </si>
  <si>
    <t>ANACACHO_ANA</t>
  </si>
  <si>
    <t>NWF_NBS</t>
  </si>
  <si>
    <t>SCES_UNIT1</t>
  </si>
  <si>
    <t>PNPI_GT2</t>
  </si>
  <si>
    <t>ACACIA_UNIT_1</t>
  </si>
  <si>
    <t>ACACIA SOLAR</t>
  </si>
  <si>
    <t>OCI_ALM1_UNIT1</t>
  </si>
  <si>
    <t>H_HOLLOW_WND1</t>
  </si>
  <si>
    <t>HHOLLOW2_WIND1</t>
  </si>
  <si>
    <t>HHOLLOW3_WND_1</t>
  </si>
  <si>
    <t>HHOLLOW4_WND1</t>
  </si>
  <si>
    <t>CALLAHAN_WND1</t>
  </si>
  <si>
    <t>NWF_NWF2</t>
  </si>
  <si>
    <t>SPINNING SPUR WIND TWO</t>
  </si>
  <si>
    <t>SSPURTWO_WIND_1</t>
  </si>
  <si>
    <t>BASTROP ENERGY CENTER CTG 1</t>
  </si>
  <si>
    <t>BASTROP ENERGY CENTER CTG 2</t>
  </si>
  <si>
    <t>BRAZOS VALLEY CTG 1</t>
  </si>
  <si>
    <t>BRAZOS VALLEY CTG 2</t>
  </si>
  <si>
    <t>BRAZOS VALLEY STG 3</t>
  </si>
  <si>
    <t>COLORADO BEND ENERGY CENTER CTG 1</t>
  </si>
  <si>
    <t>COLORADO BEND ENERGY CENTER CTG 2</t>
  </si>
  <si>
    <t>COLORADO BEND ENERGY CENTER CTG 3</t>
  </si>
  <si>
    <t>COLORADO BEND ENERGY CENTER CTG 4</t>
  </si>
  <si>
    <t>COLORADO BEND ENERGY CENTER STG 1</t>
  </si>
  <si>
    <t>COLORADO BEND ENERGY CENTER STG 2</t>
  </si>
  <si>
    <t>CVC CHANNELVIEW CTG 1</t>
  </si>
  <si>
    <t>CVC CHANNELVIEW CTG 2</t>
  </si>
  <si>
    <t>CVC CHANNELVIEW CTG 3</t>
  </si>
  <si>
    <t>CVC CHANNELVIEW STG 5</t>
  </si>
  <si>
    <t>DEER PARK ENERGY CENTER CTG 1</t>
  </si>
  <si>
    <t>DEER PARK ENERGY CENTER CTG 2</t>
  </si>
  <si>
    <t>DEER PARK ENERGY CENTER CTG 3</t>
  </si>
  <si>
    <t>DEER PARK ENERGY CENTER CTG 4</t>
  </si>
  <si>
    <t>DEER PARK ENERGY CENTER STG</t>
  </si>
  <si>
    <t>ENNIS POWER STATION STG 1</t>
  </si>
  <si>
    <t>ENNIS POWER STATION CTG 2</t>
  </si>
  <si>
    <t>FORNEY ENERGY CENTER CTG 11</t>
  </si>
  <si>
    <t>FORNEY ENERGY CENTER CTG 12</t>
  </si>
  <si>
    <t>FORNEY ENERGY CENTER CTG 13</t>
  </si>
  <si>
    <t>FORNEY ENERGY CENTER CTG 21</t>
  </si>
  <si>
    <t>FORNEY ENERGY CENTER CTG 22</t>
  </si>
  <si>
    <t>FORNEY ENERGY CENTER CTG 23</t>
  </si>
  <si>
    <t>FORNEY ENERGY CENTER STG 10</t>
  </si>
  <si>
    <t>FORNEY ENERGY CENTER STG 20</t>
  </si>
  <si>
    <t>FREESTONE ENERGY CENTER CTG 1</t>
  </si>
  <si>
    <t>FREESTONE ENERGY CENTER CTG 2</t>
  </si>
  <si>
    <t>FREESTONE ENERGY CENTER STG 3</t>
  </si>
  <si>
    <t>FREESTONE ENERGY CENTER CTG 4</t>
  </si>
  <si>
    <t>FREESTONE ENERGY CENTER CTG 5</t>
  </si>
  <si>
    <t>FREESTONE ENERGY CENTER STG 6</t>
  </si>
  <si>
    <t>HAYS ENERGY FACILITY CSG 1</t>
  </si>
  <si>
    <t>HAYS ENERGY FACILITY CSG 2</t>
  </si>
  <si>
    <t>HAYS ENERGY FACILITY CSG 3</t>
  </si>
  <si>
    <t>HAYS ENERGY FACILITY CSG 4</t>
  </si>
  <si>
    <t>JACK COUNTY GEN FACILITY CTG 1</t>
  </si>
  <si>
    <t>JACK COUNTY GEN FACILITY CTG 2</t>
  </si>
  <si>
    <t>JACK COUNTY GEN FACILITY STG 1</t>
  </si>
  <si>
    <t>JACK COUNTY GEN FACILITY CTG 3</t>
  </si>
  <si>
    <t>JACK COUNTY GEN FACILITY CTG 4</t>
  </si>
  <si>
    <t>JACK COUNTY GEN FACILITY STG 2</t>
  </si>
  <si>
    <t>JOHNSON COUNTY GEN FACILITY CTG</t>
  </si>
  <si>
    <t>JOHNSON COUNTY GEN FACILITY STG</t>
  </si>
  <si>
    <t>PARIS ENERGY CENTER CTG 1</t>
  </si>
  <si>
    <t>PARIS ENERGY CENTER CTG 2</t>
  </si>
  <si>
    <t>PARIS ENERGY CENTER STG</t>
  </si>
  <si>
    <t>QUAIL RUN ENERGY CTG 1</t>
  </si>
  <si>
    <t>QUAIL RUN ENERGY CTG 2</t>
  </si>
  <si>
    <t>QUAIL RUN ENERGY CTG 3</t>
  </si>
  <si>
    <t>QUAIL RUN ENERGY CTG 4</t>
  </si>
  <si>
    <t>QUAIL RUN ENERGY STG 1</t>
  </si>
  <si>
    <t>QUAIL RUN ENERGY STG 2</t>
  </si>
  <si>
    <t>SANDHILL ENERGY CENTER CTG 5A</t>
  </si>
  <si>
    <t>SANDHILL ENERGY CENTER STG 5C</t>
  </si>
  <si>
    <t>WICHITA FALLS CTG 1</t>
  </si>
  <si>
    <t>WICHITA FALLS CTG 2</t>
  </si>
  <si>
    <t>WICHITA FALLS CTG 3</t>
  </si>
  <si>
    <t>WICHITA FALLS STG 4</t>
  </si>
  <si>
    <t>WISE-TRACTEBEL POWER CTG 1</t>
  </si>
  <si>
    <t>WISE-TRACTEBEL POWER CTG 2</t>
  </si>
  <si>
    <t>WISE-TRACTEBEL POWER STG 1</t>
  </si>
  <si>
    <t>WOLF HOLLOW POWER CTG 1</t>
  </si>
  <si>
    <t>WOLF HOLLOW POWER CTG 2</t>
  </si>
  <si>
    <t>WOLF HOLLOW POWER STG</t>
  </si>
  <si>
    <t>SOLAR</t>
  </si>
  <si>
    <t>BIOMASS</t>
  </si>
  <si>
    <t>AMISTAD HYDRO 2</t>
  </si>
  <si>
    <t>DENISON DAM 1</t>
  </si>
  <si>
    <t>DENISON DAM 2</t>
  </si>
  <si>
    <t>FALCON HYDRO 1</t>
  </si>
  <si>
    <t>FALCON HYDRO 2</t>
  </si>
  <si>
    <t>FALCON HYDRO 3</t>
  </si>
  <si>
    <t>WND_WHITNEY1</t>
  </si>
  <si>
    <t>EAGLE PASS HYDRO</t>
  </si>
  <si>
    <t>HYDRO_CAP_CONT</t>
  </si>
  <si>
    <t>HYDRO</t>
  </si>
  <si>
    <t>GAS</t>
  </si>
  <si>
    <t>WIND</t>
  </si>
  <si>
    <t>BARTON CHAPEL WIND</t>
  </si>
  <si>
    <t>BLUE SUMMIT WIND 5</t>
  </si>
  <si>
    <t>BLUE SUMMIT WIND 6</t>
  </si>
  <si>
    <t>CALLAHAN WIND</t>
  </si>
  <si>
    <t>CAPRICORN RIDGE WIND 1</t>
  </si>
  <si>
    <t>CAPRICORN RIDGE WIND 2</t>
  </si>
  <si>
    <t>CAPRICORN RIDGE WIND 3</t>
  </si>
  <si>
    <t>CAPRICORN RIDGE WIND 4</t>
  </si>
  <si>
    <t>GOAT WIND</t>
  </si>
  <si>
    <t>GOAT WIND 2</t>
  </si>
  <si>
    <t>HORSE HOLLOW WIND 1</t>
  </si>
  <si>
    <t>HORSE HOLLOW WIND 2</t>
  </si>
  <si>
    <t>HORSE HOLLOW WIND 3</t>
  </si>
  <si>
    <t>HORSE HOLLOW WIND 4</t>
  </si>
  <si>
    <t>INADALE WIND</t>
  </si>
  <si>
    <t>LANGFORD WIND POWER</t>
  </si>
  <si>
    <t>LORAINE WINDPARK I</t>
  </si>
  <si>
    <t>LORAINE WINDPARK II</t>
  </si>
  <si>
    <t>LORAINE WINDPARK III</t>
  </si>
  <si>
    <t>LORAINE WINDPARK IV</t>
  </si>
  <si>
    <t>RED CANYON WIND</t>
  </si>
  <si>
    <t>SHERBINO 2 WIND</t>
  </si>
  <si>
    <t>SILVER STAR WIND</t>
  </si>
  <si>
    <t>STANTON WIND ENERGY</t>
  </si>
  <si>
    <t>SWEETWATER WIND 1</t>
  </si>
  <si>
    <t>TRINITY HILLS WIND 1</t>
  </si>
  <si>
    <t>TRINITY HILLS WIND 2</t>
  </si>
  <si>
    <t>WHIRLWIND ENERGY</t>
  </si>
  <si>
    <t>WKN MOZART WIND</t>
  </si>
  <si>
    <t>TSTC WEST TEXAS WIND</t>
  </si>
  <si>
    <t>GULF WIND I</t>
  </si>
  <si>
    <t>GULF WIND II</t>
  </si>
  <si>
    <t>LOS VIENTOS WIND I</t>
  </si>
  <si>
    <t>LOS VIENTOS WIND II</t>
  </si>
  <si>
    <t>PENASCAL WIND 1</t>
  </si>
  <si>
    <t>PENASCAL WIND 2</t>
  </si>
  <si>
    <t>PENASCAL WIND 3</t>
  </si>
  <si>
    <t>HARBOR WIND</t>
  </si>
  <si>
    <t>GOLDTHWAITE WIND 1</t>
  </si>
  <si>
    <t>RMR Resources to be under Contract, MW</t>
  </si>
  <si>
    <t>less Switchable Capacity Unavailable to ERCOT, MW</t>
  </si>
  <si>
    <t>UNIT CODE</t>
  </si>
  <si>
    <t>COUNTY</t>
  </si>
  <si>
    <t>FUEL</t>
  </si>
  <si>
    <t>ZONE</t>
  </si>
  <si>
    <t>SOMERVELL</t>
  </si>
  <si>
    <t>NORTH</t>
  </si>
  <si>
    <t>MATAGORDA</t>
  </si>
  <si>
    <t>SOUTH</t>
  </si>
  <si>
    <t>FREESTONE</t>
  </si>
  <si>
    <t>GOLIAD</t>
  </si>
  <si>
    <t>FAYETTE</t>
  </si>
  <si>
    <t>GRIMES</t>
  </si>
  <si>
    <t>BEXAR</t>
  </si>
  <si>
    <t>LIMESTONE</t>
  </si>
  <si>
    <t>RUSK</t>
  </si>
  <si>
    <t>TITUS</t>
  </si>
  <si>
    <t>ROBERTSON</t>
  </si>
  <si>
    <t>WILBARGER</t>
  </si>
  <si>
    <t>WEST</t>
  </si>
  <si>
    <t>ATASCOSA</t>
  </si>
  <si>
    <t>MILAM</t>
  </si>
  <si>
    <t>MCLENNAN</t>
  </si>
  <si>
    <t>FT. BEND</t>
  </si>
  <si>
    <t>HOUSTON</t>
  </si>
  <si>
    <t>NUECES</t>
  </si>
  <si>
    <t>BASTROP</t>
  </si>
  <si>
    <t>BOSQUE</t>
  </si>
  <si>
    <t>FORT BEND</t>
  </si>
  <si>
    <t>HOWARD</t>
  </si>
  <si>
    <t>CHAMBERS</t>
  </si>
  <si>
    <t>WHARTON</t>
  </si>
  <si>
    <t>HARRIS</t>
  </si>
  <si>
    <t>ELLIS</t>
  </si>
  <si>
    <t>KAUFMAN</t>
  </si>
  <si>
    <t>HIDALGO</t>
  </si>
  <si>
    <t>GUADALUPE</t>
  </si>
  <si>
    <t>HAYS</t>
  </si>
  <si>
    <t>JACK</t>
  </si>
  <si>
    <t>JOHNSON</t>
  </si>
  <si>
    <t>LAMAR</t>
  </si>
  <si>
    <t>ECTOR</t>
  </si>
  <si>
    <t>TRAVIS</t>
  </si>
  <si>
    <t>CAMERON</t>
  </si>
  <si>
    <t>GALVESTON</t>
  </si>
  <si>
    <t>WICHITA</t>
  </si>
  <si>
    <t>WISE</t>
  </si>
  <si>
    <t>HOOD</t>
  </si>
  <si>
    <t>BRAZOS</t>
  </si>
  <si>
    <t>HUNT</t>
  </si>
  <si>
    <t>WEBB</t>
  </si>
  <si>
    <t>MITCHELL</t>
  </si>
  <si>
    <t>FRIO</t>
  </si>
  <si>
    <t>WARD</t>
  </si>
  <si>
    <t>PALO PINTO</t>
  </si>
  <si>
    <t>COLLIN</t>
  </si>
  <si>
    <t>YOUNG</t>
  </si>
  <si>
    <t>TARRANT</t>
  </si>
  <si>
    <t>DALLAS</t>
  </si>
  <si>
    <t>DENTON</t>
  </si>
  <si>
    <t>CHEROKEE</t>
  </si>
  <si>
    <t>HENDERSON</t>
  </si>
  <si>
    <t>PRESIDIO</t>
  </si>
  <si>
    <t>NACOGDOCHES</t>
  </si>
  <si>
    <t>ANGELINA</t>
  </si>
  <si>
    <t>COMAL</t>
  </si>
  <si>
    <t>PARKER</t>
  </si>
  <si>
    <t>VAL VERDE</t>
  </si>
  <si>
    <t>LLANO</t>
  </si>
  <si>
    <t>GRAYSON</t>
  </si>
  <si>
    <t>STARR</t>
  </si>
  <si>
    <t>BURNET</t>
  </si>
  <si>
    <t>MAVERICK</t>
  </si>
  <si>
    <t>GONZALES</t>
  </si>
  <si>
    <t>KINNEY</t>
  </si>
  <si>
    <t>ARCHER</t>
  </si>
  <si>
    <t>TAYLOR</t>
  </si>
  <si>
    <t>BORDEN</t>
  </si>
  <si>
    <t>CALLAHAN</t>
  </si>
  <si>
    <t>SCURRY</t>
  </si>
  <si>
    <t>STERLING</t>
  </si>
  <si>
    <t>PECOS</t>
  </si>
  <si>
    <t>GLASSCOCK</t>
  </si>
  <si>
    <t>SHACKELFORD</t>
  </si>
  <si>
    <t>NOLAN</t>
  </si>
  <si>
    <t>UPTON</t>
  </si>
  <si>
    <t>TOM GREEN</t>
  </si>
  <si>
    <t>DICKENS</t>
  </si>
  <si>
    <t>EASTLAND</t>
  </si>
  <si>
    <t>MARTIN</t>
  </si>
  <si>
    <t>FLOYD</t>
  </si>
  <si>
    <t>COOKE</t>
  </si>
  <si>
    <t>KENEDY</t>
  </si>
  <si>
    <t>WILLACY</t>
  </si>
  <si>
    <t>SAN PATRICIO</t>
  </si>
  <si>
    <t>OLDHAM</t>
  </si>
  <si>
    <t>MILLS</t>
  </si>
  <si>
    <t>RMR_CAP_CONT</t>
  </si>
  <si>
    <t>DCTIE_CAP_CONT</t>
  </si>
  <si>
    <t>OTHER</t>
  </si>
  <si>
    <t>SWITCH_UNAVAIL</t>
  </si>
  <si>
    <t>AMISTAD HYDRO 1</t>
  </si>
  <si>
    <t>FERGUSON REPLACEMENT CTG1</t>
  </si>
  <si>
    <t>FERGCC_FERGGT1</t>
  </si>
  <si>
    <t>FERGUSON REPLACEMENT CTG2</t>
  </si>
  <si>
    <t>FERGCC_FERGGT2</t>
  </si>
  <si>
    <t>FERGUSON REPLACEMENT STG</t>
  </si>
  <si>
    <t>FERGCC_FERGST1</t>
  </si>
  <si>
    <t>PANDA_S_SHER1CT1</t>
  </si>
  <si>
    <t>PANDA_S_SHER1CT2</t>
  </si>
  <si>
    <t>PANDA_S_SHER1ST1</t>
  </si>
  <si>
    <t>PANDA_T1_TMPL1CT1</t>
  </si>
  <si>
    <t>BELL</t>
  </si>
  <si>
    <t>PANDA_T1_TMPL1CT2</t>
  </si>
  <si>
    <t>PANDA_T1_TMPL1ST1</t>
  </si>
  <si>
    <t>ECLIPSE_UNIT1</t>
  </si>
  <si>
    <t>PANHANDLE WIND 1 U1</t>
  </si>
  <si>
    <t>PH1_UNIT1</t>
  </si>
  <si>
    <t>CARSON</t>
  </si>
  <si>
    <t>PANHANDLE WIND 1 U2</t>
  </si>
  <si>
    <t>PH1_UNIT2</t>
  </si>
  <si>
    <t>PANHANDLE</t>
  </si>
  <si>
    <t>COMANCHE PEAK U1</t>
  </si>
  <si>
    <t>COMANCHE PEAK U2</t>
  </si>
  <si>
    <t>SOUTH TEXAS U1</t>
  </si>
  <si>
    <t>SOUTH TEXAS U2</t>
  </si>
  <si>
    <t>BIG BROWN U1</t>
  </si>
  <si>
    <t>BIG BROWN U2</t>
  </si>
  <si>
    <t>GIBBONS CREEK U1</t>
  </si>
  <si>
    <t>J K SPRUCE U1</t>
  </si>
  <si>
    <t>J K SPRUCE U2</t>
  </si>
  <si>
    <t>J T DEELY U1</t>
  </si>
  <si>
    <t>J T DEELY U2</t>
  </si>
  <si>
    <t>LIMESTONE U1</t>
  </si>
  <si>
    <t>LIMESTONE U2</t>
  </si>
  <si>
    <t>MONTICELLO U3</t>
  </si>
  <si>
    <t>OAK GROVE SES U1</t>
  </si>
  <si>
    <t>OAK GROVE SES U2</t>
  </si>
  <si>
    <t>OKLAUNION U1</t>
  </si>
  <si>
    <t>SAN MIGUEL U1</t>
  </si>
  <si>
    <t>SANDOW U5</t>
  </si>
  <si>
    <t>SANDY CREEK U1</t>
  </si>
  <si>
    <t>TWIN OAKS U1</t>
  </si>
  <si>
    <t>TWIN OAKS U2</t>
  </si>
  <si>
    <t>W A PARISH U5</t>
  </si>
  <si>
    <t>W A PARISH U6</t>
  </si>
  <si>
    <t>W A PARISH U7</t>
  </si>
  <si>
    <t>W A PARISH U8</t>
  </si>
  <si>
    <t>BASTROP ENERGY CENTER STG</t>
  </si>
  <si>
    <t>DEER PARK ENERGY CENTER CTG 6</t>
  </si>
  <si>
    <t>DDPEC_GT6</t>
  </si>
  <si>
    <t>DANSBY CTG 2</t>
  </si>
  <si>
    <t>DANSBY CTG 3</t>
  </si>
  <si>
    <t>DECKER CREEK CTG 1</t>
  </si>
  <si>
    <t>DECKER CREEK CTG 2</t>
  </si>
  <si>
    <t>DECKER CREEK CTG 3</t>
  </si>
  <si>
    <t>DECKER CREEK CTG 4</t>
  </si>
  <si>
    <t>DECORDOVA CTG 1</t>
  </si>
  <si>
    <t>DECORDOVA CTG 2</t>
  </si>
  <si>
    <t>DECORDOVA CTG 3</t>
  </si>
  <si>
    <t>DECORDOVA CTG 4</t>
  </si>
  <si>
    <t>EXTEX LAPORTE GEN STN CTG 1</t>
  </si>
  <si>
    <t>EXTEX LAPORTE GEN STN CTG 2</t>
  </si>
  <si>
    <t>EXTEX LAPORTE GEN STN CTG 3</t>
  </si>
  <si>
    <t>EXTEX LAPORTE GEN STN CTG 4</t>
  </si>
  <si>
    <t>GREENS BAYOU CTG 73</t>
  </si>
  <si>
    <t>GREENS BAYOU CTG 74</t>
  </si>
  <si>
    <t>GREENS BAYOU CTG 81</t>
  </si>
  <si>
    <t>GREENS BAYOU CTG 83</t>
  </si>
  <si>
    <t>GREENS BAYOU CTG 84</t>
  </si>
  <si>
    <t>LAREDO CTG 4</t>
  </si>
  <si>
    <t>LAREDO CTG 5</t>
  </si>
  <si>
    <t>LEON CREEK PEAKER CTG 1</t>
  </si>
  <si>
    <t>LEON CREEK PEAKER CTG 2</t>
  </si>
  <si>
    <t>LEON CREEK PEAKER CTG 3</t>
  </si>
  <si>
    <t>LEON CREEK PEAKER CTG 4</t>
  </si>
  <si>
    <t>MORGAN CREEK CTG 1</t>
  </si>
  <si>
    <t>MORGAN CREEK CTG 2</t>
  </si>
  <si>
    <t>MORGAN CREEK CTG 3</t>
  </si>
  <si>
    <t>MORGAN CREEK CTG 4</t>
  </si>
  <si>
    <t>MORGAN CREEK CTG 5</t>
  </si>
  <si>
    <t>MORGAN CREEK CTG 6</t>
  </si>
  <si>
    <t>PEARSALL IC ENGINE PLANT A</t>
  </si>
  <si>
    <t>PEARSALL IC ENGINE PLANT B</t>
  </si>
  <si>
    <t>PEARSALL IC ENGINE PLANT C</t>
  </si>
  <si>
    <t>PEARSALL IC ENGINE PLANT D</t>
  </si>
  <si>
    <t>PERMIAN BASIN CTG 1</t>
  </si>
  <si>
    <t>PERMIAN BASIN CTG 2</t>
  </si>
  <si>
    <t>PERMIAN BASIN CTG 3</t>
  </si>
  <si>
    <t>PERMIAN BASIN CTG 4</t>
  </si>
  <si>
    <t>PERMIAN BASIN CTG 5</t>
  </si>
  <si>
    <t>R W MILLER CTG 4</t>
  </si>
  <si>
    <t>R W MILLER CTG 5</t>
  </si>
  <si>
    <t>RAY OLINGER CTG 4</t>
  </si>
  <si>
    <t>SAM RAYBURN CTG 1</t>
  </si>
  <si>
    <t>SAM RAYBURN CTG 2</t>
  </si>
  <si>
    <t>SAN JACINTO SES CTG 1</t>
  </si>
  <si>
    <t>SAN JACINTO SES CTG 2</t>
  </si>
  <si>
    <t>SANDHILL ENERGY CENTER CTG 1</t>
  </si>
  <si>
    <t>SANDHILL ENERGY CENTER CTG 2</t>
  </si>
  <si>
    <t>SANDHILL ENERGY CENTER CTG 3</t>
  </si>
  <si>
    <t>SANDHILL ENERGY CENTER CTG 4</t>
  </si>
  <si>
    <t>SANDHILL ENERGY CENTER CTG 6</t>
  </si>
  <si>
    <t>SANDHILL ENERGY CENTER CTG 7</t>
  </si>
  <si>
    <t>SILAS RAY CTG 10</t>
  </si>
  <si>
    <t>T H WHARTON CTG 51</t>
  </si>
  <si>
    <t>T H WHARTON CTG 52</t>
  </si>
  <si>
    <t>T H WHARTON CTG 53</t>
  </si>
  <si>
    <t>T H WHARTON CTG 54</t>
  </si>
  <si>
    <t>T H WHARTON CTG 55</t>
  </si>
  <si>
    <t>T H WHARTON CTG 56</t>
  </si>
  <si>
    <t>T H WHARTON CTG G1</t>
  </si>
  <si>
    <t>V H BRAUNIG CTG 5</t>
  </si>
  <si>
    <t>V H BRAUNIG CTG 6</t>
  </si>
  <si>
    <t>V H BRAUNIG CTG 7</t>
  </si>
  <si>
    <t>V H BRAUNIG CTG 8</t>
  </si>
  <si>
    <t>W A PARISH CTG 1</t>
  </si>
  <si>
    <t>WINCHESTER POWER PARK CTG 1</t>
  </si>
  <si>
    <t>WINCHESTER POWER PARK CTG 2</t>
  </si>
  <si>
    <t>WINCHESTER POWER PARK CTG 3</t>
  </si>
  <si>
    <t>WINCHESTER POWER PARK CTG 4</t>
  </si>
  <si>
    <t>B M DAVIS STG U1</t>
  </si>
  <si>
    <t>CEDAR BAYOU STG U1</t>
  </si>
  <si>
    <t>CEDAR BAYOU STG U2</t>
  </si>
  <si>
    <t>DANSBY STG U1</t>
  </si>
  <si>
    <t>DECKER CREEK STG U1</t>
  </si>
  <si>
    <t>DECKER CREEK STG U2</t>
  </si>
  <si>
    <t>GRAHAM STG U1</t>
  </si>
  <si>
    <t>GRAHAM STG U2</t>
  </si>
  <si>
    <t>GREENS BAYOU STG U5</t>
  </si>
  <si>
    <t>HANDLEY STG U3</t>
  </si>
  <si>
    <t>HANDLEY STG U4</t>
  </si>
  <si>
    <t>HANDLEY STG U5</t>
  </si>
  <si>
    <t>LAKE HUBBARD STG U1</t>
  </si>
  <si>
    <t>LAKE HUBBARD STG U2</t>
  </si>
  <si>
    <t>MOUNTAIN CREEK STG U6</t>
  </si>
  <si>
    <t>MOUNTAIN CREEK STG U7</t>
  </si>
  <si>
    <t>MOUNTAIN CREEK STG U8</t>
  </si>
  <si>
    <t>O W SOMMERS STG U1</t>
  </si>
  <si>
    <t>O W SOMMERS STG U2</t>
  </si>
  <si>
    <t>PEARSALL STG U1</t>
  </si>
  <si>
    <t>PEARSALL STG U2</t>
  </si>
  <si>
    <t>PEARSALL STG U3</t>
  </si>
  <si>
    <t>POWERLANE PLANT STG U1</t>
  </si>
  <si>
    <t>POWERLANE PLANT STG U2</t>
  </si>
  <si>
    <t>POWERLANE PLANT STG U3</t>
  </si>
  <si>
    <t>R W MILLER STG U1</t>
  </si>
  <si>
    <t>R W MILLER STG U2</t>
  </si>
  <si>
    <t>R W MILLER STG U3</t>
  </si>
  <si>
    <t>RAY OLINGER STG U1</t>
  </si>
  <si>
    <t>RAY OLINGER STG U2</t>
  </si>
  <si>
    <t>RAY OLINGER STG U3</t>
  </si>
  <si>
    <t>SIM GIDEON STG U1</t>
  </si>
  <si>
    <t>SIM GIDEON STG U2</t>
  </si>
  <si>
    <t>SIM GIDEON STG U3</t>
  </si>
  <si>
    <t>SPENCER STG U4</t>
  </si>
  <si>
    <t>SPENCER STG U5</t>
  </si>
  <si>
    <t>STRYKER CREEK STG U1</t>
  </si>
  <si>
    <t>STRYKER CREEK STG U2</t>
  </si>
  <si>
    <t>TRINIDAD STG U6</t>
  </si>
  <si>
    <t>V H BRAUNIG STG U1</t>
  </si>
  <si>
    <t>V H BRAUNIG STG U2</t>
  </si>
  <si>
    <t>V H BRAUNIG STG U3</t>
  </si>
  <si>
    <t>W A PARISH STG U1</t>
  </si>
  <si>
    <t>W A PARISH STG U2</t>
  </si>
  <si>
    <t>W A PARISH STG U3</t>
  </si>
  <si>
    <t>W A PARISH STG U4</t>
  </si>
  <si>
    <t>OCI ALAMO 1 SOLAR</t>
  </si>
  <si>
    <t>WEBBERVILLE SOLAR</t>
  </si>
  <si>
    <t>Operational Resources (Hydro)</t>
  </si>
  <si>
    <t>Operational Capacity Total (Hydro)</t>
  </si>
  <si>
    <t>Hydro Capacity Contribution (Top 20 Hours)</t>
  </si>
  <si>
    <t>PUN_CAP_CONT</t>
  </si>
  <si>
    <t>BOBCAT BLUFF WIND</t>
  </si>
  <si>
    <t>CAMP SPRINGS WIND 1</t>
  </si>
  <si>
    <t>CAMP SPRINGS WIND 2</t>
  </si>
  <si>
    <t>GWEC_GWEC_G1</t>
  </si>
  <si>
    <t>GREEN MOUNTAIN WIND (BRAZOS) U1</t>
  </si>
  <si>
    <t>GREEN MOUNTAIN WIND (BRAZOS) U2</t>
  </si>
  <si>
    <t>LONE STAR WIND 1 (MESQUITE)</t>
  </si>
  <si>
    <t>LONE STAR WIND 2 (POST OAK) U1</t>
  </si>
  <si>
    <t>LONE STAR WIND 2 (POST OAK) U2</t>
  </si>
  <si>
    <t>SWEETWATER WIND 2A</t>
  </si>
  <si>
    <t>SWEETWATER WIND 2B</t>
  </si>
  <si>
    <t>SWEETWATER WIND 3A</t>
  </si>
  <si>
    <t>SWEETWATER WIND 3B</t>
  </si>
  <si>
    <t>SWEETWATER WIND 4-5</t>
  </si>
  <si>
    <t>SWEETWATER WIND 4-4B</t>
  </si>
  <si>
    <t>SWEETWATER WIND 4-4A</t>
  </si>
  <si>
    <t>WOLF RIDGE WIND</t>
  </si>
  <si>
    <t>MAGIC VALLEY WIND (REDFISH) 1A</t>
  </si>
  <si>
    <t>MAGIC VALLEY WIND (REDFISH) 1B</t>
  </si>
  <si>
    <t>DC_S</t>
  </si>
  <si>
    <t>DC_E</t>
  </si>
  <si>
    <t>FANNIN</t>
  </si>
  <si>
    <t>DC_L</t>
  </si>
  <si>
    <t>DC_N</t>
  </si>
  <si>
    <t>DC_R</t>
  </si>
  <si>
    <t>Switchable Capacity Total</t>
  </si>
  <si>
    <t>MOTH_AVAIL</t>
  </si>
  <si>
    <t>COAL</t>
  </si>
  <si>
    <t>GRAY</t>
  </si>
  <si>
    <t>CASTRO</t>
  </si>
  <si>
    <t>Switchable Capacity Unavailable to ERCOT</t>
  </si>
  <si>
    <t>GREENS BAYOU CTG 82</t>
  </si>
  <si>
    <t>GBY_GBYGT82</t>
  </si>
  <si>
    <t>MARTIN LAKE U3</t>
  </si>
  <si>
    <t>MLSES_UNIT3</t>
  </si>
  <si>
    <t>MONTICELLO U1</t>
  </si>
  <si>
    <t>MNSES_UNIT1</t>
  </si>
  <si>
    <t>MONTICELLO U2</t>
  </si>
  <si>
    <t>MNSES_UNIT2</t>
  </si>
  <si>
    <t>Switchable Capacity Total, MW</t>
  </si>
  <si>
    <t xml:space="preserve">  Based on survey responses of Switchable Resource owners</t>
  </si>
  <si>
    <t>[a] Total Resources, MW</t>
  </si>
  <si>
    <t>[b] Peak Demand, MW</t>
  </si>
  <si>
    <t>[c] Reserve Capacity [a - b], MW</t>
  </si>
  <si>
    <t>AUSTIN HYDRO 1</t>
  </si>
  <si>
    <t>AUSTIN HYDRO 2</t>
  </si>
  <si>
    <t>BUCHANAN HYDRO 1</t>
  </si>
  <si>
    <t>BUCHANAN HYDRO 2</t>
  </si>
  <si>
    <t>BUCHANAN HYDRO 3</t>
  </si>
  <si>
    <t>GRANITE SHOALS HYDRO 1</t>
  </si>
  <si>
    <t>GRANITE SHOALS HYDRO 2</t>
  </si>
  <si>
    <t>INKS HYDRO 1</t>
  </si>
  <si>
    <t>MARBLE FALLS HYDRO 1</t>
  </si>
  <si>
    <t>MARBLE FALLS HYDRO 2</t>
  </si>
  <si>
    <t>MARSHALL FORD HYDRO 1</t>
  </si>
  <si>
    <t>MARSHALL FORD HYDRO 2</t>
  </si>
  <si>
    <t>MARSHALL FORD HYDRO 3</t>
  </si>
  <si>
    <t>WHITNEY DAM HYDRO</t>
  </si>
  <si>
    <t>WHITNEY DAM HYDRO 2</t>
  </si>
  <si>
    <t>ANACACHO WIND</t>
  </si>
  <si>
    <t>EAGLE PASS TIE</t>
  </si>
  <si>
    <t>EAST TIE</t>
  </si>
  <si>
    <t>LAREDO VFT TIE</t>
  </si>
  <si>
    <t>NORTH TIE</t>
  </si>
  <si>
    <t>Forecasted Capacity and Demand</t>
  </si>
  <si>
    <t>Private Use Network Capacity Contribution, MW</t>
  </si>
  <si>
    <t>Non-Synchronous Ties Capacity Contribution, MW</t>
  </si>
  <si>
    <t>Mothball Resources, MW</t>
  </si>
  <si>
    <t>NUCLEAR</t>
  </si>
  <si>
    <t>LHSES_UNIT2A</t>
  </si>
  <si>
    <t>STORAGE</t>
  </si>
  <si>
    <t>Private-Use Network Capacity Contribution (Top 20 Hours)</t>
  </si>
  <si>
    <t>CEDRO HILL WIND 1</t>
  </si>
  <si>
    <t>TEXAS BIG SPRING WIND a</t>
  </si>
  <si>
    <t>TEXAS BIG SPRING WIND b</t>
  </si>
  <si>
    <t>SGMTN_SIGNALM2</t>
  </si>
  <si>
    <t>Reliability Must-Run (RMR) Capacity</t>
  </si>
  <si>
    <t>SHARYLAND RAILROAD TIE</t>
  </si>
  <si>
    <t>DC_R2</t>
  </si>
  <si>
    <t>Planned Wind Resources with Executed SGIA</t>
  </si>
  <si>
    <t>Planned Wind Capacity Sub-total (Non-Coastal Counties)</t>
  </si>
  <si>
    <t>GRANDVW1_GV1A</t>
  </si>
  <si>
    <t>Seasonal Assessment of Resource Adequacy for the ERCOT Region</t>
  </si>
  <si>
    <t>[d] Total Uses of Reserve Capacity</t>
  </si>
  <si>
    <t>[e] Capacity Available for Operating Reserves (c-d), MW</t>
  </si>
  <si>
    <t>COASTAL</t>
  </si>
  <si>
    <t>ATKINS CTG 7</t>
  </si>
  <si>
    <t>GREENVILLE IC ENGINE PLANT</t>
  </si>
  <si>
    <t>NOTREES BATTERY FACILITY</t>
  </si>
  <si>
    <t>WINKLER</t>
  </si>
  <si>
    <t>HOVEY_UNIT1</t>
  </si>
  <si>
    <t>BLUE WING 1 SOLAR</t>
  </si>
  <si>
    <t>BLUE WING 2 SOLAR</t>
  </si>
  <si>
    <t>DG_ELEM_1UNIT</t>
  </si>
  <si>
    <t>OCI ALAMO 3-WALZEM SOLAR</t>
  </si>
  <si>
    <t>DG_WALZM_UNIT1</t>
  </si>
  <si>
    <t>SUNEDISON CPS3 SOMERSET 1 SOLAR</t>
  </si>
  <si>
    <t>SUNEDISON SOMERSET 2 SOLAR</t>
  </si>
  <si>
    <t>SUNEDISON RABEL ROAD SOLAR</t>
  </si>
  <si>
    <t>SUNEDISON VALLEY ROAD SOLAR</t>
  </si>
  <si>
    <t>BIOENERGY AUSTIN WALZEM RD LFG</t>
  </si>
  <si>
    <t>BIOENERGY TEXAS COVEL GARDENS LFG</t>
  </si>
  <si>
    <t>MCKINNEY LFG</t>
  </si>
  <si>
    <t>DG_FERIS_4 UNITS</t>
  </si>
  <si>
    <t>DG_AV_DG1</t>
  </si>
  <si>
    <t>DG_HB_DG1</t>
  </si>
  <si>
    <t>DG_LB_DG1</t>
  </si>
  <si>
    <t>DG_TRN_DG1</t>
  </si>
  <si>
    <t>WM RENEWABLE-AUSTIN LFG</t>
  </si>
  <si>
    <t>WM RENEWABLE-DFW GAS RECOVERY LFG</t>
  </si>
  <si>
    <t>WM RENEWABLE-BIOENERGY PARTNERS LFG</t>
  </si>
  <si>
    <t>WM RENEWABLE-MESQUITE CREEK LFG</t>
  </si>
  <si>
    <t>WM RENEWABLE-WESTSIDE LFG</t>
  </si>
  <si>
    <t>GUADALUPE BLANCO RIVER AUTH-CANYON</t>
  </si>
  <si>
    <t>DG_CANYHY_CANYHYG1</t>
  </si>
  <si>
    <t>DG_EAGLE_HY_EAGLE_HY1</t>
  </si>
  <si>
    <t>GUADALUPE BLANCO RIVER AUTH-LAKEWOOD TAP</t>
  </si>
  <si>
    <t>GUADALUPE BLANCO RIVER AUTH-MCQUEENEY</t>
  </si>
  <si>
    <t>GUADALUPE BLANCO RIVER AUTH-SCHUMANSVILLE</t>
  </si>
  <si>
    <t>COKE</t>
  </si>
  <si>
    <t>GRANDVW1_GV1B</t>
  </si>
  <si>
    <t>KEECHI WIND 138 KV JOPLIN</t>
  </si>
  <si>
    <t>KEECHI_U1</t>
  </si>
  <si>
    <t>MIAMI WIND G1</t>
  </si>
  <si>
    <t>MIAM1_G1</t>
  </si>
  <si>
    <t>MIAMI WIND G2</t>
  </si>
  <si>
    <t>MIAM1_G2</t>
  </si>
  <si>
    <t>PANHANDLE WIND 2 U1</t>
  </si>
  <si>
    <t>PH2_UNIT1</t>
  </si>
  <si>
    <t>PANHANDLE WIND 2 U2</t>
  </si>
  <si>
    <t>PH2_UNIT2</t>
  </si>
  <si>
    <t>STEPHENS RANCH WIND 1</t>
  </si>
  <si>
    <t>SRWE1_UNIT1</t>
  </si>
  <si>
    <t>WNDTHST2_UNIT1</t>
  </si>
  <si>
    <t>KENT</t>
  </si>
  <si>
    <t>WOLF FLATS WIND (WIND MGT)</t>
  </si>
  <si>
    <t>DG_TURL_UNIT1</t>
  </si>
  <si>
    <t>HALL</t>
  </si>
  <si>
    <t>Non-Synchronous Tie Resources</t>
  </si>
  <si>
    <t>Non-Synchronous Ties Total</t>
  </si>
  <si>
    <t>Non-Synchronous Ties Capacity Contribution (Top 20 Hours)</t>
  </si>
  <si>
    <t>TEXAS CLEAN ENERGY PROJECT</t>
  </si>
  <si>
    <t>13INR0023</t>
  </si>
  <si>
    <t>PANDA_T2_TMPL2CT1</t>
  </si>
  <si>
    <t>PANDA_T2_TMPL2CT2</t>
  </si>
  <si>
    <t>PANDA_T2_TMPL2ST1</t>
  </si>
  <si>
    <t>16INR0010</t>
  </si>
  <si>
    <t>HALE</t>
  </si>
  <si>
    <t>14INR0038</t>
  </si>
  <si>
    <t>COLORADO</t>
  </si>
  <si>
    <t>UVALDE</t>
  </si>
  <si>
    <t>15INR0070_1</t>
  </si>
  <si>
    <t>13INR0010a</t>
  </si>
  <si>
    <t>PARMER</t>
  </si>
  <si>
    <t>13INR0010b</t>
  </si>
  <si>
    <t>MIDWAY FARMS WIND</t>
  </si>
  <si>
    <t>11INR0054</t>
  </si>
  <si>
    <t>BRISCOE</t>
  </si>
  <si>
    <t>CLAY</t>
  </si>
  <si>
    <t>COMANCHE RUN WIND</t>
  </si>
  <si>
    <t>12INR0029</t>
  </si>
  <si>
    <t>SWISHER</t>
  </si>
  <si>
    <t>13INR0020b</t>
  </si>
  <si>
    <t>COMANCHE</t>
  </si>
  <si>
    <t>12INR0018</t>
  </si>
  <si>
    <t>PATRIOT WIND (PETRONILLA)</t>
  </si>
  <si>
    <t>11INR0062</t>
  </si>
  <si>
    <t>RANDALL</t>
  </si>
  <si>
    <t>JIM HOGG</t>
  </si>
  <si>
    <t>CAPROCK WIND</t>
  </si>
  <si>
    <t>10INR0009</t>
  </si>
  <si>
    <t>PALO DURO WIND</t>
  </si>
  <si>
    <t>15INR0050</t>
  </si>
  <si>
    <t>DEAF SMITH</t>
  </si>
  <si>
    <t>14INR0030c</t>
  </si>
  <si>
    <t>PULLMAN ROAD WIND</t>
  </si>
  <si>
    <t>15INR0079</t>
  </si>
  <si>
    <t>SALT FORK WIND</t>
  </si>
  <si>
    <t>14INR0062</t>
  </si>
  <si>
    <t>SAN ROMAN WIND</t>
  </si>
  <si>
    <t>TORRECILLAS WIND A</t>
  </si>
  <si>
    <t>14INR0045a</t>
  </si>
  <si>
    <t>TORRECILLAS WIND B</t>
  </si>
  <si>
    <t>14INR0045b</t>
  </si>
  <si>
    <t>CEDRO HILL WIND 2</t>
  </si>
  <si>
    <t>CEDROHIL_CHW2</t>
  </si>
  <si>
    <t xml:space="preserve">  Based on seasonal Mothball units plus Probability of Return responses of Mothball Resource owners</t>
  </si>
  <si>
    <t>UNIT NAME</t>
  </si>
  <si>
    <t>FAYETTE POWER U1</t>
  </si>
  <si>
    <t>FAYETTE POWER U2</t>
  </si>
  <si>
    <t>FAYETTE POWER U3</t>
  </si>
  <si>
    <t>DG_STHWG_UNIT1</t>
  </si>
  <si>
    <t>DG_78252_4UNITS</t>
  </si>
  <si>
    <t>ARLINGTON OUTLET HYDROELECTRIC FACILITY</t>
  </si>
  <si>
    <t>DG_OAKHL_1UNIT</t>
  </si>
  <si>
    <t>OPERATION_UNAVAIL</t>
  </si>
  <si>
    <t>ELBOW CREEK WIND</t>
  </si>
  <si>
    <t>JUMBO ROAD WIND 1</t>
  </si>
  <si>
    <t>HRFDWIND_JRDWIND1</t>
  </si>
  <si>
    <t>JUMBO ROAD WIND 2</t>
  </si>
  <si>
    <t>HRFDWIND_JRDWIND2</t>
  </si>
  <si>
    <t>MESQUITE CREEK WIND 1</t>
  </si>
  <si>
    <t>MESQCRK_WND1</t>
  </si>
  <si>
    <t>DAWSON</t>
  </si>
  <si>
    <t>MESQUITE CREEK WIND 2</t>
  </si>
  <si>
    <t>MESQCRK_WND2</t>
  </si>
  <si>
    <t>SENATE WIND</t>
  </si>
  <si>
    <t>PHR PEAKERS [BAC_CTG1-6]</t>
  </si>
  <si>
    <t>15INR0023</t>
  </si>
  <si>
    <t>16INR0006</t>
  </si>
  <si>
    <t>16INR0073</t>
  </si>
  <si>
    <t>15INR0045</t>
  </si>
  <si>
    <t>14INR0023b</t>
  </si>
  <si>
    <t>GUNSIGHT MOUNTAIN WIND</t>
  </si>
  <si>
    <t>PAMPA WIND</t>
  </si>
  <si>
    <t>LOS VIENTOS IV WIND</t>
  </si>
  <si>
    <t>CHANGING WINDS</t>
  </si>
  <si>
    <t>13INR0045</t>
  </si>
  <si>
    <t>Non-Coastal Wind Resources Capacity Contribution, MW</t>
  </si>
  <si>
    <t>Coastal Wind Resources Capacity Contribution, MW</t>
  </si>
  <si>
    <t xml:space="preserve">  Based on projected dates provided by developers of generation resources</t>
  </si>
  <si>
    <t>ARTHUR VON ROSENBERG 1 CTG 1</t>
  </si>
  <si>
    <t>ARTHUR VON ROSENBERG 1 CTG 2</t>
  </si>
  <si>
    <t>ARTHUR VON ROSENBERG 1 STG</t>
  </si>
  <si>
    <t>BARNEY M DAVIS REPOWER CTG 3</t>
  </si>
  <si>
    <t>BARNEY M DAVIS REPOWER CTG 4</t>
  </si>
  <si>
    <t>BARNEY M DAVIS REPOWER STG 2</t>
  </si>
  <si>
    <t>BOSQUE ENERGY CENTER CTG 1</t>
  </si>
  <si>
    <t>BOSQUE ENERGY CENTER STG 4</t>
  </si>
  <si>
    <t>BOSQUE ENERGY CENTER CTG 2</t>
  </si>
  <si>
    <t>BOSQUE ENERGY CENTER CTG 3</t>
  </si>
  <si>
    <t>BOSQUE ENERGY CENTER STG 5</t>
  </si>
  <si>
    <t>CALENERGY-FALCON SEABOARD CTG 1</t>
  </si>
  <si>
    <t>CALENERGY-FALCON SEABOARD CTG 2</t>
  </si>
  <si>
    <t>CALENERGY-FALCON SEABOARD STG 3</t>
  </si>
  <si>
    <t>CEDAR BAYOU 4 CTG 1</t>
  </si>
  <si>
    <t>CEDAR BAYOU 4 CTG 2</t>
  </si>
  <si>
    <t>CEDAR BAYOU 4 STG</t>
  </si>
  <si>
    <t>GUADALUPE ENERGY CENTER CTG 1</t>
  </si>
  <si>
    <t>GUADALUPE ENERGY CENTER CTG 2</t>
  </si>
  <si>
    <t>GUADALUPE ENERGY CENTER CTG 3</t>
  </si>
  <si>
    <t>GUADALUPE ENERGY CENTER CTG 4</t>
  </si>
  <si>
    <t>GUADALUPE ENERGY CENTER STG 5</t>
  </si>
  <si>
    <t>GUADALUPE ENERGY CENTER STG 6</t>
  </si>
  <si>
    <t>HIDALGO ENERGY CENTER CTG 1</t>
  </si>
  <si>
    <t>HIDALGO ENERGY CENTER CTG 2</t>
  </si>
  <si>
    <t>HIDALGO ENERGY CENTER STG</t>
  </si>
  <si>
    <t>LAMAR ENERGY CENTER CTG 11</t>
  </si>
  <si>
    <t>LAMAR ENERGY CENTER CTG 12</t>
  </si>
  <si>
    <t>LAMAR ENERGY CENTER CTG 21</t>
  </si>
  <si>
    <t>LAMAR ENERGY CENTER CTG 22</t>
  </si>
  <si>
    <t>LAMAR ENERGY CENTER  STG 1</t>
  </si>
  <si>
    <t>LAMAR ENERGY CENTER STG 2</t>
  </si>
  <si>
    <t>LOST PINES POWER CTG 1</t>
  </si>
  <si>
    <t>LOST PINES POWER CTG 2</t>
  </si>
  <si>
    <t>LOST PINES POWER STG</t>
  </si>
  <si>
    <t>MAGIC VALLEY STATION CTG 1</t>
  </si>
  <si>
    <t>MAGIC VALLEY STATION CTG 2</t>
  </si>
  <si>
    <t>MAGIC VALLEY STATION STG</t>
  </si>
  <si>
    <t>MIDLOTHIAN ENERGY FACILITY CS 1</t>
  </si>
  <si>
    <t>MIDLOTHIAN ENERGY FACILITY CS 2</t>
  </si>
  <si>
    <t>MIDLOTHIAN ENERGY FACILITY CS 3</t>
  </si>
  <si>
    <t>MIDLOTHIAN ENERGY FACILITY CS 4</t>
  </si>
  <si>
    <t>MIDLOTHIAN ENERGY FACILITY CS 5</t>
  </si>
  <si>
    <t>MIDLOTHIAN ENERGY FACILITY CS 6</t>
  </si>
  <si>
    <t>NUECES BAY REPOWER CTG 8</t>
  </si>
  <si>
    <t>NUECES BAY REPOWER CTG 9</t>
  </si>
  <si>
    <t>NUECES BAY REPOWER STG 7</t>
  </si>
  <si>
    <t>ODESSA-ECTOR POWER CTG 11</t>
  </si>
  <si>
    <t>ODESSA-ECTOR POWER CTG 12</t>
  </si>
  <si>
    <t>ODESSA-ECTOR POWER CTG 21</t>
  </si>
  <si>
    <t>ODESSA-ECTOR POWER CTG 22</t>
  </si>
  <si>
    <t>ODESSA-ECTOR POWER STG 1</t>
  </si>
  <si>
    <t>ODESSA-ECTOR POWER STG 2</t>
  </si>
  <si>
    <t>PANDA SHERMAN POWER CTG1</t>
  </si>
  <si>
    <t>PANDA SHERMAN POWER CTG2</t>
  </si>
  <si>
    <t>PANDA SHERMAN POWER STG</t>
  </si>
  <si>
    <t>PANDA TEMPLE I POWER CTG1</t>
  </si>
  <si>
    <t>PANDA TEMPLE I POWER CTG2</t>
  </si>
  <si>
    <t>PANDA TEMPLE I POWER STG</t>
  </si>
  <si>
    <t>PANDA TEMPLE II POWER CTG1</t>
  </si>
  <si>
    <t>PANDA TEMPLE II POWER CTG2</t>
  </si>
  <si>
    <t>PANDA TEMPLE II POWER STG</t>
  </si>
  <si>
    <t>PASADENA COGEN FACILITY CTG 2</t>
  </si>
  <si>
    <t>PASADENA COGEN FACILITY CTG 3</t>
  </si>
  <si>
    <t>PASADENA COGEN FACILITY STG 2</t>
  </si>
  <si>
    <t>RIO NOGALES POWER CTG 1</t>
  </si>
  <si>
    <t>RIO NOGALES POWER CTG 2</t>
  </si>
  <si>
    <t>RIO NOGALES POWER CTG 3</t>
  </si>
  <si>
    <t>RIO NOGALES POWER STG 4</t>
  </si>
  <si>
    <t>SAM RAYBURN POWER CTG 7</t>
  </si>
  <si>
    <t>SAM RAYBURN POWER CTG 8</t>
  </si>
  <si>
    <t>SAM RAYBURN POWER CTG 9</t>
  </si>
  <si>
    <t>SAM RAYBURN POWER STG 10</t>
  </si>
  <si>
    <t>SILAS RAY POWER STG 6</t>
  </si>
  <si>
    <t>SILAS RAY POWER CTG 9</t>
  </si>
  <si>
    <t>T H WHARTON POWER CTG 31</t>
  </si>
  <si>
    <t>T H WHARTON POWER CTG 32</t>
  </si>
  <si>
    <t>T H WHARTON POWER CTG 33</t>
  </si>
  <si>
    <t>T H WHARTON POWER CTG 34</t>
  </si>
  <si>
    <t>T H WHARTON POWER STG 3</t>
  </si>
  <si>
    <t>T H WHARTON POWER CTG 41</t>
  </si>
  <si>
    <t>T H WHARTON POWER CTG 42</t>
  </si>
  <si>
    <t>T H WHARTON POWER CTG 43</t>
  </si>
  <si>
    <t>T H WHARTON POWER CTG 44</t>
  </si>
  <si>
    <t>T H WHARTON POWER STG 4</t>
  </si>
  <si>
    <t>TEXAS CITY POWER CTG A</t>
  </si>
  <si>
    <t>TEXAS CITY POWER CTG B</t>
  </si>
  <si>
    <t>TEXAS CITY POWER CTG C</t>
  </si>
  <si>
    <t>TEXAS CITY POWER STG</t>
  </si>
  <si>
    <t>VICTORIA POWER CTG 6</t>
  </si>
  <si>
    <t>VICTORIA POWER STG 5</t>
  </si>
  <si>
    <t>FORT WORTH METHANE LFG</t>
  </si>
  <si>
    <t>GRAND PRAIRIE LFG</t>
  </si>
  <si>
    <t>DG_TRIRA_1UNIT</t>
  </si>
  <si>
    <t>NELSON GARDENS LFG</t>
  </si>
  <si>
    <t>SKYLINE LFG</t>
  </si>
  <si>
    <t>VIRIDIS ENERGY-ALVIN LFG</t>
  </si>
  <si>
    <t>VIRIDIS ENERGY-HUMBLE LFG</t>
  </si>
  <si>
    <t>VIRIDIS ENERGY-LIBERTY LFG</t>
  </si>
  <si>
    <t>VIRIDIS ENERGY-TRINITY BAY LFG</t>
  </si>
  <si>
    <t>Operational Capacity Total (Nuclear, Coal, Gas, Biomass)</t>
  </si>
  <si>
    <t>LEWISVILLE HYDRO-CITY OF GARLAND</t>
  </si>
  <si>
    <t>Operational Resources (Solar)</t>
  </si>
  <si>
    <t>FS BARILLA SOLAR-PECOS</t>
  </si>
  <si>
    <t>OCI ALAMO 4 SOLAR-BRACKETVILLE</t>
  </si>
  <si>
    <t>OCI ALAMO 2 SOLAR-ST. HEDWIG</t>
  </si>
  <si>
    <t>RENEWABLE ENERGY ALTERNATIVES-CCS1</t>
  </si>
  <si>
    <t>DG_COSERVSS_CCS1</t>
  </si>
  <si>
    <t>Operational Capacity Total (Solar)</t>
  </si>
  <si>
    <t>Solar Peak Average Capacity Percentage</t>
  </si>
  <si>
    <t>SOLAR_PEAK_PCT</t>
  </si>
  <si>
    <t>%</t>
  </si>
  <si>
    <t>OPERATION_TOTAL</t>
  </si>
  <si>
    <t>TENASKA KIAMICHI STATION 1CT101</t>
  </si>
  <si>
    <t>TENASKA KIAMICHI STATION 1CT201</t>
  </si>
  <si>
    <t>TENASKA KIAMICHI STATION 1ST</t>
  </si>
  <si>
    <t>TENASKA KIAMICHI STATION 2CT101</t>
  </si>
  <si>
    <t>TENASKA KIAMICHI STATION 2CT201</t>
  </si>
  <si>
    <t>TENASKA KIAMICHI STATION 2ST</t>
  </si>
  <si>
    <t>TENASKA FRONTIER STATION CTG 1</t>
  </si>
  <si>
    <t>TENASKA FRONTIER STATION CTG 2</t>
  </si>
  <si>
    <t>TENASKA FRONTIER STATION CTG 3</t>
  </si>
  <si>
    <t>TENASKA FRONTIER STATION STG 4</t>
  </si>
  <si>
    <t>TENASKA GATEWAY STATION CTG 1</t>
  </si>
  <si>
    <t>TENASKA GATEWAY STATION CTG 2</t>
  </si>
  <si>
    <t>TENASKA GATEWAY STATION CTG 3</t>
  </si>
  <si>
    <t>TENASKA GATEWAY STATION STG 4</t>
  </si>
  <si>
    <t>BUFFALO GAP WIND 1</t>
  </si>
  <si>
    <t>BUFFALO GAP WIND 2_1</t>
  </si>
  <si>
    <t>BUFFALO GAP WIND 2_2</t>
  </si>
  <si>
    <t>BUFFALO GAP WIND 3</t>
  </si>
  <si>
    <t>BULL CREEK WIND U1</t>
  </si>
  <si>
    <t>BULL CREEK WIND U2</t>
  </si>
  <si>
    <t>CHAMPION WIND</t>
  </si>
  <si>
    <t>DESERT SKY WIND 1</t>
  </si>
  <si>
    <t>DESERT SKY WIND 2</t>
  </si>
  <si>
    <t>FOREST CREEK WIND</t>
  </si>
  <si>
    <t>HACKBERRY WIND</t>
  </si>
  <si>
    <t>HEREFORD WIND G</t>
  </si>
  <si>
    <t>HRFDWIND_WIND_G</t>
  </si>
  <si>
    <t>HEREFORD WIND V</t>
  </si>
  <si>
    <t>HRFDWIND_WIND_V</t>
  </si>
  <si>
    <t>INDIAN MESA WIND</t>
  </si>
  <si>
    <t>MCADOO WIND</t>
  </si>
  <si>
    <t>NOTREES WIND 1</t>
  </si>
  <si>
    <t>NOTREES WIND 2</t>
  </si>
  <si>
    <t>OCOTILLO WIND</t>
  </si>
  <si>
    <t>PECOS WIND 1 (WOODWARD)</t>
  </si>
  <si>
    <t>PECOS WIND 2 (WOODWARD)</t>
  </si>
  <si>
    <t>PYRON WIND</t>
  </si>
  <si>
    <t>ROSCOE WIND</t>
  </si>
  <si>
    <t>ROUTE 66 WIND</t>
  </si>
  <si>
    <t>ROUTE_66_WIND1</t>
  </si>
  <si>
    <t>SAND BLUFF WIND</t>
  </si>
  <si>
    <t>SNYDER WIND</t>
  </si>
  <si>
    <t>SOUTH TRENT WIND</t>
  </si>
  <si>
    <t>STEPHENS RANCH WIND 2</t>
  </si>
  <si>
    <t>SRWE1_SRWE2</t>
  </si>
  <si>
    <t>TRENT WIND</t>
  </si>
  <si>
    <t>TURKEY TRACK WIND</t>
  </si>
  <si>
    <t>WEST TEXAS WIND</t>
  </si>
  <si>
    <t>WHITETAIL WIND</t>
  </si>
  <si>
    <t>WINDTHORST 2 WIND</t>
  </si>
  <si>
    <t>Operational Wind Capacity Sub-total (Non-Coastal Counties)</t>
  </si>
  <si>
    <t>Wind Peak Average Capacity Percentage (Non-Coastal)</t>
  </si>
  <si>
    <t>WIND_PEAK_PCT_NC</t>
  </si>
  <si>
    <t>WIND-C</t>
  </si>
  <si>
    <t>PAPALOTE CREEK WIND</t>
  </si>
  <si>
    <t>PAPALOTE CREEK WIND II</t>
  </si>
  <si>
    <t>Operational Wind Capacity Sub-total (Coastal Counties)</t>
  </si>
  <si>
    <t>Wind Peak Average Capacity Percentage (Coastal)</t>
  </si>
  <si>
    <t>WIND_PEAK_PCT_C</t>
  </si>
  <si>
    <t>Operational Wind Capacity Total (All Counties)</t>
  </si>
  <si>
    <t>WIND_OPERATIONAL</t>
  </si>
  <si>
    <t>SHARYLAND RAILROAD TIE 2</t>
  </si>
  <si>
    <t>FGE TEXAS I PROJECT</t>
  </si>
  <si>
    <t>PINECREST ENERGY CENTER PROJECT</t>
  </si>
  <si>
    <t>15INR0013</t>
  </si>
  <si>
    <t>ANDERSON</t>
  </si>
  <si>
    <t>Planned Capacity Total (Coal, Gas &amp; Storage)</t>
  </si>
  <si>
    <t>Planned Solar Resources with Executed SGIA</t>
  </si>
  <si>
    <t>FS EAST PECOS SOLAR</t>
  </si>
  <si>
    <t>HASKELL</t>
  </si>
  <si>
    <t>16INR0049</t>
  </si>
  <si>
    <t>PECOS SOLAR POWER I</t>
  </si>
  <si>
    <t>15INR0059</t>
  </si>
  <si>
    <t>BNB LAMESA SOLAR</t>
  </si>
  <si>
    <t>16INR0023</t>
  </si>
  <si>
    <t>FS BARILLA SOLAR 1B [HOVEY_UNIT2]</t>
  </si>
  <si>
    <t>12INR0059b</t>
  </si>
  <si>
    <t>FS BARILLA SOLAR 2</t>
  </si>
  <si>
    <t>12INR0059c</t>
  </si>
  <si>
    <t>Planned Capacity Total (Solar)</t>
  </si>
  <si>
    <t>13INR0005c</t>
  </si>
  <si>
    <t>WILLOW SPRINGS WIND</t>
  </si>
  <si>
    <t>14INR0060b</t>
  </si>
  <si>
    <t>MUENSTER WIND</t>
  </si>
  <si>
    <t>15INR0085</t>
  </si>
  <si>
    <t>15INR0074</t>
  </si>
  <si>
    <t>CHAPMAN RANCH WIND I</t>
  </si>
  <si>
    <t>16INR0055</t>
  </si>
  <si>
    <t>11INR0082a</t>
  </si>
  <si>
    <t>Planned Capacity Total (Wind)</t>
  </si>
  <si>
    <t>WIND_PLANNED_NC</t>
  </si>
  <si>
    <t>Planned Wind Capacity Sub-total (Coastal Counties)</t>
  </si>
  <si>
    <t>WIND_PLANNED_C</t>
  </si>
  <si>
    <t xml:space="preserve">  Based on current ratings reported through the unit registration process</t>
  </si>
  <si>
    <t xml:space="preserve">  Average capability of the top 20 hours in the winter peak seasons for the past three years</t>
  </si>
  <si>
    <t>Range of Potential Scenarios</t>
  </si>
  <si>
    <t xml:space="preserve">  Rated capacity of resources that can interconnect with other regions and are available to ERCOT</t>
  </si>
  <si>
    <t>GENERATION INTERCONNECTION PROJECT CODE</t>
  </si>
  <si>
    <t>START YEAR</t>
  </si>
  <si>
    <t>Planned Non-Coastal Wind, MW</t>
  </si>
  <si>
    <t>Planned Coastal Wind, MW</t>
  </si>
  <si>
    <t>Operational Capacity Unavailable due to Extended Outage or Derate</t>
  </si>
  <si>
    <t>ECTOR COUNTY ENERGY CTG 1</t>
  </si>
  <si>
    <t>ECEC_G1</t>
  </si>
  <si>
    <t>ECTOR COUNTY ENERGY CTG 2</t>
  </si>
  <si>
    <t>ECEC_G2</t>
  </si>
  <si>
    <t>GRANDVIEW WIND 1 (CONWAY) GV1A</t>
  </si>
  <si>
    <t>GRANDVIEW WIND 1 (CONWAY) GV1B</t>
  </si>
  <si>
    <t>KING MOUNTAIN WIND (NE)</t>
  </si>
  <si>
    <t>KING MOUNTAIN WIND (NW)</t>
  </si>
  <si>
    <t>KING MOUNTAIN WIND (SE)</t>
  </si>
  <si>
    <t>KING MOUNTAIN WIND (SW)</t>
  </si>
  <si>
    <t>LOGANS GAP WIND I U1</t>
  </si>
  <si>
    <t>LGW_UNIT1</t>
  </si>
  <si>
    <t>LOGANS GAP WIND I U2</t>
  </si>
  <si>
    <t>LGW_UNIT2</t>
  </si>
  <si>
    <t>LONGHORN WIND NORTH U1</t>
  </si>
  <si>
    <t>LHORN_N_UNIT1</t>
  </si>
  <si>
    <t>LONGHORN WIND NORTH U2</t>
  </si>
  <si>
    <t>LHORN_N_UNIT2</t>
  </si>
  <si>
    <t>PANTHER CREEK WIND 1</t>
  </si>
  <si>
    <t>PANTHER CREEK WIND 2</t>
  </si>
  <si>
    <t>PANTHER CREEK WIND 3</t>
  </si>
  <si>
    <t>RATTLESNAKE DEN WIND PHASE 1 G1</t>
  </si>
  <si>
    <t>RSNAKE_G1</t>
  </si>
  <si>
    <t>RATTLESNAKE DEN WIND PHASE 1 G2</t>
  </si>
  <si>
    <t>RSNAKE_G2</t>
  </si>
  <si>
    <t>SHERBINO 1 WIND</t>
  </si>
  <si>
    <t>SPINNING SPUR 3 [WIND 1]</t>
  </si>
  <si>
    <t>SSPURTWO_SS3WIND1</t>
  </si>
  <si>
    <t>SPINNING SPUR 3 [WIND 2]</t>
  </si>
  <si>
    <t>SSPURTWO_SS3WIND2</t>
  </si>
  <si>
    <t>OCI ALAMO 6 (WEST TEXAS)</t>
  </si>
  <si>
    <t>OCI ALAMO 6 (WEST TEXAS PHASE II)</t>
  </si>
  <si>
    <t>15INR0070_1b</t>
  </si>
  <si>
    <t>OCI ALAMO 7 (PAINT CREEK)</t>
  </si>
  <si>
    <t>LC NAZARETH SOLAR</t>
  </si>
  <si>
    <t>CAPRICORN RIDGE SOLAR</t>
  </si>
  <si>
    <t>16INR0019</t>
  </si>
  <si>
    <t>UPCO POWER 1 (SP-TX-12)</t>
  </si>
  <si>
    <t>16INR0065</t>
  </si>
  <si>
    <t>LONGHORN WIND SOUTH</t>
  </si>
  <si>
    <t>MARIAH WIND A</t>
  </si>
  <si>
    <t>MARIAH WIND B</t>
  </si>
  <si>
    <t>RATTLESNAKE DEN WIND 2</t>
  </si>
  <si>
    <t>GRANDVIEW WIND 3 (CONWAY)</t>
  </si>
  <si>
    <t>PANHANDLE WIND 3</t>
  </si>
  <si>
    <t>BLANCO CANYON WIND (COTTON PLAINS)</t>
  </si>
  <si>
    <t>16INR0037</t>
  </si>
  <si>
    <t>BLANCO CANYON WIND (OLD SETTLER)</t>
  </si>
  <si>
    <t>16INR0037b</t>
  </si>
  <si>
    <t>ROCK SPRINGS VAL VERDE WIND</t>
  </si>
  <si>
    <t>14INR0041a</t>
  </si>
  <si>
    <t>SALT FORK WIND 2</t>
  </si>
  <si>
    <t>16INR0082</t>
  </si>
  <si>
    <t>SWISHER WIND</t>
  </si>
  <si>
    <t>13INR0038</t>
  </si>
  <si>
    <t>BUCKTHORN WIND 1</t>
  </si>
  <si>
    <t>14INR0057</t>
  </si>
  <si>
    <t>ERATH</t>
  </si>
  <si>
    <t>Unit Capacities - Spring</t>
  </si>
  <si>
    <t>Forecasted Season Peak Load
(May)</t>
  </si>
  <si>
    <t>Extreme Gen Outages During Peak Maintenance Season 
(March-April)</t>
  </si>
  <si>
    <t>Seasonal Load Adjustment</t>
  </si>
  <si>
    <t>Incremental Unit Outages to Reflect April Peak Maintenance Season</t>
  </si>
  <si>
    <t>Typical May Maintenance Outages</t>
  </si>
  <si>
    <t>Typical May Forced Outages</t>
  </si>
  <si>
    <t>Based on historical average of planned outages for May weekdays.</t>
  </si>
  <si>
    <t>Operational Resources (Thermal)</t>
  </si>
  <si>
    <t>MARTIN LAKE U1</t>
  </si>
  <si>
    <t>MLSES_UNIT1</t>
  </si>
  <si>
    <t>SANMIGL_G1</t>
  </si>
  <si>
    <t>Operational Capacity Total (Including Hydro)</t>
  </si>
  <si>
    <t>Operational Resources (Switchable)</t>
  </si>
  <si>
    <t>Operational Resources (Wind)</t>
  </si>
  <si>
    <t>BRISCOE WIND</t>
  </si>
  <si>
    <t>BRISCOE_WIND</t>
  </si>
  <si>
    <t>GREEN PASTURES WIND I</t>
  </si>
  <si>
    <t>GPASTURE_WIND_I</t>
  </si>
  <si>
    <t>BAYLOR</t>
  </si>
  <si>
    <t>BORDAS_JAVEL18</t>
  </si>
  <si>
    <t>BORDAS_JAVEL20</t>
  </si>
  <si>
    <t>LOS VIENTOS III WIND</t>
  </si>
  <si>
    <t>LV3_UNIT_1</t>
  </si>
  <si>
    <t>SENDERO WIND ENERGY</t>
  </si>
  <si>
    <t>EXGNSND_WIND_1</t>
  </si>
  <si>
    <t>SHANNON WIND</t>
  </si>
  <si>
    <t>SHANNONW_UNIT_1</t>
  </si>
  <si>
    <t>SOUTH PLAINS WIND I</t>
  </si>
  <si>
    <t>SPLAIN1_WIND1</t>
  </si>
  <si>
    <t>SOUTH PLAINS WIND 2</t>
  </si>
  <si>
    <t>SPLAIN1_WIND2</t>
  </si>
  <si>
    <t>CAMWIND_UNIT1</t>
  </si>
  <si>
    <t>OCI ALAMO 5 (DOWNIE RANCH)</t>
  </si>
  <si>
    <t>HELIOS_UNIT1</t>
  </si>
  <si>
    <t>Planned Thermal Resources with Executed SGIA, Air Permit, GHG Permit and Water Rights</t>
  </si>
  <si>
    <t>17INR0007</t>
  </si>
  <si>
    <t>ELK STATION CTG 3</t>
  </si>
  <si>
    <t>WOLF HOLLOW 2</t>
  </si>
  <si>
    <t>17INR0009</t>
  </si>
  <si>
    <t>FRIENDSWOOD G</t>
  </si>
  <si>
    <t>13INR0049</t>
  </si>
  <si>
    <t>BETHEL CAES PROJECT</t>
  </si>
  <si>
    <t>SANTA RITA WIND</t>
  </si>
  <si>
    <t>16INR0091</t>
  </si>
  <si>
    <t>REAGAN</t>
  </si>
  <si>
    <t>FLUVANNA RENEWABLE 1</t>
  </si>
  <si>
    <t>13INR0056</t>
  </si>
  <si>
    <t>RTS WIND</t>
  </si>
  <si>
    <t>16INR0087</t>
  </si>
  <si>
    <t>MCCULLOCH</t>
  </si>
  <si>
    <t>WIND_PL_PEAK_PCT_NC</t>
  </si>
  <si>
    <t>WIND_PL_PEAK_PCT_C</t>
  </si>
  <si>
    <t>SE BUCKTHORN WESTEX SOLAR (RIGGINS SOLAR)</t>
  </si>
  <si>
    <t>SP-TX-12-PHASE B</t>
  </si>
  <si>
    <t>SOLAIREHOLMAN 1</t>
  </si>
  <si>
    <t>15INR0061</t>
  </si>
  <si>
    <t>BREWSTER</t>
  </si>
  <si>
    <t>16INR0114</t>
  </si>
  <si>
    <t>SOLAR_PL_PEAK_PCT</t>
  </si>
  <si>
    <t>SCANDIA WIND DEF</t>
  </si>
  <si>
    <t>13INR0010def</t>
  </si>
  <si>
    <t>Solar Utility-Scale, Peak Average Capacity Contribution, MW</t>
  </si>
  <si>
    <t>Mothballed Resources</t>
  </si>
  <si>
    <t>CALAVERS_JTD1_M</t>
  </si>
  <si>
    <t>CALAVERS_JTD2_M</t>
  </si>
  <si>
    <t>SRB_SRBGT_2</t>
  </si>
  <si>
    <t>SRB_SRB_G1</t>
  </si>
  <si>
    <t>SRB_SRB_G2</t>
  </si>
  <si>
    <t>SRB_SRB_G3</t>
  </si>
  <si>
    <t>SRB_SRB_G4</t>
  </si>
  <si>
    <t>Total Mothballed Capacity</t>
  </si>
  <si>
    <t>Planned Solar Utility-Scale with signed IA, MW</t>
  </si>
  <si>
    <t>Private-Use Network Forecast Adjustment (per Protocol 10.3.2.4)</t>
  </si>
  <si>
    <t>PUN_CAP_ADJUST</t>
  </si>
  <si>
    <t xml:space="preserve">Operational Resources (thermal and hydro), MW </t>
  </si>
  <si>
    <t>Extreme Gen Outages During Peak Maintenance Season (March-April) /
Extreme Peak Load (April)</t>
  </si>
  <si>
    <t>CAPACITY
(MW)</t>
  </si>
  <si>
    <t>Release Date:  March 1, 2017</t>
  </si>
  <si>
    <t>Spring 2017 - Final</t>
  </si>
  <si>
    <t>MARTIN LAKE U2</t>
  </si>
  <si>
    <t>REDGATE_AGR_A</t>
  </si>
  <si>
    <t>REDGATE_AGR_B</t>
  </si>
  <si>
    <t>REDGATE_AGR_C</t>
  </si>
  <si>
    <t>REDGATE_AGR_D</t>
  </si>
  <si>
    <t>SKY GLOBAL POWER ONE A</t>
  </si>
  <si>
    <t>SKY1_SKY1A</t>
  </si>
  <si>
    <t>SKY GLOBAL POWER ONE B</t>
  </si>
  <si>
    <t>SKY1_SKY1B</t>
  </si>
  <si>
    <t>W A PARISH - PETRA NOVA CTG</t>
  </si>
  <si>
    <t>ANTELOPE IC 1</t>
  </si>
  <si>
    <t>AEEC_ANTLP_1</t>
  </si>
  <si>
    <t>ANTELOPE IC 2</t>
  </si>
  <si>
    <t>AEEC_ANTLP_2</t>
  </si>
  <si>
    <t>ANTELOPE IC 3</t>
  </si>
  <si>
    <t>AEEC_ANTLP_3</t>
  </si>
  <si>
    <t>ELK STATION CTG 1</t>
  </si>
  <si>
    <t>AEEC_ELK_1</t>
  </si>
  <si>
    <t>ELK STATION CTG 2</t>
  </si>
  <si>
    <t>AEEC_ELK_2</t>
  </si>
  <si>
    <t>AEEC_ELK_3</t>
  </si>
  <si>
    <t>Available Mothball Capacity based on Owner's Return Probability</t>
  </si>
  <si>
    <t>BORDAS2_JAVEL2_A</t>
  </si>
  <si>
    <t>BORDAS2_JAVEL2_B</t>
  </si>
  <si>
    <t>BORDAS2_JAVEL2_C</t>
  </si>
  <si>
    <t>DOUG COLBECK'S CORNER (CONWAY) A</t>
  </si>
  <si>
    <t>GRANDVW1_COLA</t>
  </si>
  <si>
    <t>DOUG COLBECK'S CORNER (CONWAY)  B</t>
  </si>
  <si>
    <t>GRANDVW1_COLB</t>
  </si>
  <si>
    <t>ELECTRA WIND 1</t>
  </si>
  <si>
    <t>ELECTRAW_UNIT1</t>
  </si>
  <si>
    <t>ELECTRA WIND 2</t>
  </si>
  <si>
    <t>ELECTRAW_UNIT2</t>
  </si>
  <si>
    <t>VERTIGO WIND (FORMERLY GREEN PASTURES WIND 2)</t>
  </si>
  <si>
    <t>VERTIGO_WIND_I</t>
  </si>
  <si>
    <t>GUNMTN_G1</t>
  </si>
  <si>
    <t>HIDALGO &amp; STARR WIND 11</t>
  </si>
  <si>
    <t>MIRASOLE_MIR11</t>
  </si>
  <si>
    <t>HIDALGO &amp; STARR WIND 12</t>
  </si>
  <si>
    <t>MIRASOLE_MIR12</t>
  </si>
  <si>
    <t>HIDALGO &amp; STARR WIND 21</t>
  </si>
  <si>
    <t>MIRASOLE_MIR21</t>
  </si>
  <si>
    <t>HORSE CREEK WIND 1</t>
  </si>
  <si>
    <t>HORSECRK_UNIT1</t>
  </si>
  <si>
    <t>HORSE CREEK WIND 2</t>
  </si>
  <si>
    <t>HORSECRK_UNIT2</t>
  </si>
  <si>
    <t>LV4_UNIT_1</t>
  </si>
  <si>
    <t>LOS VIENTOS V WIND</t>
  </si>
  <si>
    <t>LV5_UNIT_1</t>
  </si>
  <si>
    <t>SOUTH PLAINS WIND II A</t>
  </si>
  <si>
    <t>SPLAIN2_WIND21</t>
  </si>
  <si>
    <t>SOUTH PLAINS WIND II B</t>
  </si>
  <si>
    <t>SPLAIN2_WIND22</t>
  </si>
  <si>
    <t>WAKE WIND 1</t>
  </si>
  <si>
    <t>WAKEWE_G1</t>
  </si>
  <si>
    <t>WAKE WIND 2</t>
  </si>
  <si>
    <t>WAKEWE_G2</t>
  </si>
  <si>
    <t>BAFFIN WIND UNIT1</t>
  </si>
  <si>
    <t>BAFFIN_UNIT1</t>
  </si>
  <si>
    <t>BAFFIN WIND UNIT2</t>
  </si>
  <si>
    <t>BAFFIN_UNIT2</t>
  </si>
  <si>
    <t>CAMERON COUNTY WIND [CAMWIND_UNIT1]</t>
  </si>
  <si>
    <t>SOLARA_UNIT1</t>
  </si>
  <si>
    <t>RE ROSEROCK SOLAR 1</t>
  </si>
  <si>
    <t>REROCK_UNIT1</t>
  </si>
  <si>
    <t>RE ROSEROCK SOLAR 2</t>
  </si>
  <si>
    <t>REROCK_UNIT2</t>
  </si>
  <si>
    <t>BECK 1</t>
  </si>
  <si>
    <t>DG_CECSOLAR_DG_BECK1</t>
  </si>
  <si>
    <t>FIFTH GENERATION SOLAR 1</t>
  </si>
  <si>
    <t>DG_FGSOLAR1</t>
  </si>
  <si>
    <t>HM SEALY SOLAR 1</t>
  </si>
  <si>
    <t>DG_SEALY_1UNIT</t>
  </si>
  <si>
    <t>AUSTIN</t>
  </si>
  <si>
    <t>BLUE SUMMIT BATTERY</t>
  </si>
  <si>
    <t>16INR0122</t>
  </si>
  <si>
    <t>COLORADO BEND II</t>
  </si>
  <si>
    <t>INDECK WHARTON ENERGY CENTER</t>
  </si>
  <si>
    <t>HALYARD HENDERSON</t>
  </si>
  <si>
    <t>16INR0045</t>
  </si>
  <si>
    <t>HALYARD WHARTON ENERGY CENTER</t>
  </si>
  <si>
    <t>16INR0044</t>
  </si>
  <si>
    <t>16INR0054</t>
  </si>
  <si>
    <t>MARIAH DEL SUR</t>
  </si>
  <si>
    <t>13INR0010c</t>
  </si>
  <si>
    <t>LOCKETT WIND FARM</t>
  </si>
  <si>
    <t>16INR0062b</t>
  </si>
  <si>
    <t>FALVEZ ASTRA W</t>
  </si>
  <si>
    <t>PUMPKIN FARM WIND</t>
  </si>
  <si>
    <t>16INR0037c</t>
  </si>
  <si>
    <t>MAGIC VALLEY WIND II (REDFISH 2A and 2B)</t>
  </si>
  <si>
    <t>SILVER CANYON WIND A</t>
  </si>
  <si>
    <t>12INR0002a</t>
  </si>
  <si>
    <t>LOGAN'S GAP WIND II</t>
  </si>
  <si>
    <t>15INR0082</t>
  </si>
  <si>
    <t>CANADIAN BREAKS WIND</t>
  </si>
  <si>
    <t>13INR0026</t>
  </si>
  <si>
    <t>SALT FORK WIND EXPANSION</t>
  </si>
  <si>
    <t>16INR0121</t>
  </si>
  <si>
    <t>CHOCOLATE BAYOU</t>
  </si>
  <si>
    <t>16INR0074</t>
  </si>
  <si>
    <t>BRAZORIA</t>
  </si>
  <si>
    <t>GOODNIGHT WIND</t>
  </si>
  <si>
    <t>14INR0033</t>
  </si>
  <si>
    <t>ARMSTRONG</t>
  </si>
  <si>
    <t>DERMOTT WIND 1</t>
  </si>
  <si>
    <t>17INR0027</t>
  </si>
  <si>
    <t>COYOTE WIND</t>
  </si>
  <si>
    <t>17INR0027b</t>
  </si>
  <si>
    <t>BEARKAT WIND A</t>
  </si>
  <si>
    <t>15INR0064</t>
  </si>
  <si>
    <t>BEARKAT WIND B</t>
  </si>
  <si>
    <t>15INR0064b</t>
  </si>
  <si>
    <t>INFINITY LIVE OAK WIND</t>
  </si>
  <si>
    <t>12INR0060</t>
  </si>
  <si>
    <t>SCHLEICHER</t>
  </si>
  <si>
    <t>BNB LAMESA SOLAR B</t>
  </si>
  <si>
    <t>16INR0023b</t>
  </si>
  <si>
    <t>CASTLE GAP SOLAR 2</t>
  </si>
  <si>
    <t>16INR0065a</t>
  </si>
  <si>
    <t>16INR0065b</t>
  </si>
  <si>
    <t>RE MAPLEWOOD 2A SOLAR</t>
  </si>
  <si>
    <t>17INR0020a</t>
  </si>
  <si>
    <t>RE MAPLEWOOD 2B SOLAR</t>
  </si>
  <si>
    <t>17INR0020b</t>
  </si>
  <si>
    <t>RE MAPLEWOOD 2C SOLAR</t>
  </si>
  <si>
    <t>17INR0020c</t>
  </si>
  <si>
    <t>RE MAPLEWOOD 2D SOLAR</t>
  </si>
  <si>
    <t>17INR0020d</t>
  </si>
  <si>
    <t>UPTON SOLAR</t>
  </si>
  <si>
    <t>RMR Resources</t>
  </si>
  <si>
    <t>Total RMR Capacity</t>
  </si>
  <si>
    <t>J T DEELY U1 (AS OF 12/31/2018)</t>
  </si>
  <si>
    <t>J T DEELY U2 (AS OF 12/31/2018)</t>
  </si>
  <si>
    <t>S R BERTRON CTG 2 (SINCE 5/15/2013)</t>
  </si>
  <si>
    <t>S R BERTRON U1 (SINCE 5/15/2013)</t>
  </si>
  <si>
    <t>S R BERTRON U2 (SINCE 5/15/2013)</t>
  </si>
  <si>
    <t>S R BERTRON U3 (SINCE 5/22/2013)</t>
  </si>
  <si>
    <t>S R BERTRON U4 (SINCE 5/22/2013)</t>
  </si>
  <si>
    <t xml:space="preserve">  Based on 29% of rated capacity for non-coastal wind resources per Nodal Protocols Section 3.2.6.2.2</t>
  </si>
  <si>
    <t xml:space="preserve">  Based on 68% of rated capacity for coastal wind resources per Nodal Protocols Section 3.2.6.2.2</t>
  </si>
  <si>
    <t xml:space="preserve">  Based on 47% of rated capacity for solar resources during the spring season</t>
  </si>
  <si>
    <t xml:space="preserve">  Based on projected dates and 29% of rated capacity for non-coastal wind resources</t>
  </si>
  <si>
    <t xml:space="preserve">  Based on projected dates and 68% of rated capacity for coastal wind resources</t>
  </si>
  <si>
    <t>May peak forecast based on average weather conditions from 2002 – 2014 at time of peak</t>
  </si>
  <si>
    <t>LUFKIN BIOMASS</t>
  </si>
  <si>
    <t>Total Retiring Capacity</t>
  </si>
  <si>
    <t>Planned Thermal Resources with Signed IA, Air Permits and Water Rights, MW</t>
  </si>
  <si>
    <t>Incremental outages based on historical average of forced and planned maintenance outages for April weekdays, hours ending 3 pm -8 pm (starting February 2012).</t>
  </si>
  <si>
    <t>JAVELINA II WIND  1</t>
  </si>
  <si>
    <t>JAVELINA II WIND  2</t>
  </si>
  <si>
    <t>JAVELINA II WIND  3</t>
  </si>
  <si>
    <t>JAVELINA I WIND 18</t>
  </si>
  <si>
    <t>JAVELINA I WIND 20</t>
  </si>
  <si>
    <t>Retiring Resources Unavailable to ERCOT (since last SARA/CDR report)</t>
  </si>
  <si>
    <t xml:space="preserve">  Average capability of the top 20 hours in the winter peak seasons for the past three years (2014-2016)</t>
  </si>
  <si>
    <t>RED GATE A</t>
  </si>
  <si>
    <t>RED GATE B</t>
  </si>
  <si>
    <t>RED GATE C</t>
  </si>
  <si>
    <t>RED GATE D</t>
  </si>
  <si>
    <t>SANROMAN_WIND_1</t>
  </si>
  <si>
    <t>NASA-JSC CHP [PRIVATE USE NETWORK UNIT]</t>
  </si>
  <si>
    <t xml:space="preserve">  No RMR resources currently under contract for the spring season</t>
  </si>
  <si>
    <t>Based on historical average of forced outages for May weekdays</t>
  </si>
  <si>
    <t>April peak forecast is 49,809 MW and the extreme peak forecast is 57,952 MW; adjustments reflect April peak forecast for average and 90th percentile weather conditions</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</si>
</sst>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_(* \(#,##0.00\);_(* &quot;-&quot;??_);_(@_)"/>
    <numFmt numFmtId="164" formatCode="_(* #,##0_);_(* \(#,##0\);_(* &quot;-&quot;??_);_(@_)"/>
    <numFmt numFmtId="165" formatCode="0.0"/>
    <numFmt numFmtId="166" formatCode="m/d/yy;@"/>
    <numFmt numFmtId="167" formatCode="_(* #,##0.0_);_(* \(#,##0.0\);_(* &quot;-&quot;?_);_(@_)"/>
    <numFmt numFmtId="168" formatCode="#,##0.0_);\(#,##0.0\)"/>
  </numFmts>
  <fonts count="45" x14ac:knownFonts="1">
    <font>
      <sz val="11"/>
      <color theme="1"/>
      <name val="Calibri"/>
      <family val="2"/>
      <scheme val="minor"/>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0"/>
      <color indexed="8"/>
      <name val="Arial"/>
      <family val="2"/>
    </font>
    <font>
      <b/>
      <sz val="10"/>
      <name val="Arial"/>
      <family val="2"/>
    </font>
    <font>
      <sz val="11"/>
      <color theme="1"/>
      <name val="Calibri"/>
      <family val="2"/>
      <scheme val="minor"/>
    </font>
    <font>
      <b/>
      <sz val="11"/>
      <color theme="1"/>
      <name val="Calibri"/>
      <family val="2"/>
      <scheme val="minor"/>
    </font>
    <font>
      <sz val="9"/>
      <color theme="1"/>
      <name val="Calibri"/>
      <family val="2"/>
      <scheme val="minor"/>
    </font>
    <font>
      <sz val="14"/>
      <color theme="1"/>
      <name val="Calibri"/>
      <family val="2"/>
      <scheme val="minor"/>
    </font>
    <font>
      <sz val="14"/>
      <name val="Calibri"/>
      <family val="2"/>
      <scheme val="minor"/>
    </font>
    <font>
      <sz val="16"/>
      <color theme="1"/>
      <name val="Calibri"/>
      <family val="2"/>
      <scheme val="minor"/>
    </font>
    <font>
      <b/>
      <sz val="16"/>
      <color theme="1"/>
      <name val="Calibri"/>
      <family val="2"/>
      <scheme val="minor"/>
    </font>
    <font>
      <sz val="11"/>
      <color rgb="FF000000"/>
      <name val="Calibri"/>
      <family val="2"/>
      <scheme val="minor"/>
    </font>
    <font>
      <b/>
      <sz val="14"/>
      <color theme="1"/>
      <name val="Calibri"/>
      <family val="2"/>
      <scheme val="minor"/>
    </font>
    <font>
      <sz val="11"/>
      <name val="Calibri"/>
      <family val="2"/>
      <scheme val="minor"/>
    </font>
    <font>
      <sz val="14"/>
      <color theme="1"/>
      <name val="Arial"/>
      <family val="2"/>
    </font>
    <font>
      <b/>
      <sz val="11"/>
      <color theme="0"/>
      <name val="Arial"/>
      <family val="2"/>
    </font>
    <font>
      <sz val="10"/>
      <color theme="0"/>
      <name val="Arial"/>
      <family val="2"/>
    </font>
    <font>
      <b/>
      <sz val="18"/>
      <color theme="0"/>
      <name val="Arial"/>
      <family val="2"/>
    </font>
    <font>
      <b/>
      <u/>
      <sz val="18"/>
      <color theme="1"/>
      <name val="Arial"/>
      <family val="2"/>
    </font>
    <font>
      <sz val="14"/>
      <name val="Arial"/>
      <family val="2"/>
    </font>
    <font>
      <b/>
      <u/>
      <sz val="18"/>
      <name val="Arial"/>
      <family val="2"/>
    </font>
    <font>
      <b/>
      <u val="singleAccounting"/>
      <sz val="14"/>
      <color theme="1"/>
      <name val="Arial"/>
      <family val="2"/>
    </font>
    <font>
      <b/>
      <u val="singleAccounting"/>
      <sz val="14"/>
      <name val="Arial"/>
      <family val="2"/>
    </font>
    <font>
      <b/>
      <sz val="14"/>
      <color theme="1"/>
      <name val="Arial"/>
      <family val="2"/>
    </font>
    <font>
      <sz val="24"/>
      <color theme="0"/>
      <name val="Arial"/>
      <family val="2"/>
    </font>
    <font>
      <u/>
      <sz val="24"/>
      <color theme="0"/>
      <name val="Arial"/>
      <family val="2"/>
    </font>
    <font>
      <sz val="11"/>
      <color theme="0"/>
      <name val="Arial"/>
      <family val="2"/>
    </font>
    <font>
      <sz val="9"/>
      <color indexed="81"/>
      <name val="Tahoma"/>
      <family val="2"/>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bgColor indexed="64"/>
      </patternFill>
    </fill>
    <fill>
      <patternFill patternType="solid">
        <fgColor rgb="FF00AEC7"/>
        <bgColor indexed="64"/>
      </patternFill>
    </fill>
    <fill>
      <patternFill patternType="solid">
        <fgColor rgb="FF5B6770"/>
        <bgColor indexed="64"/>
      </patternFill>
    </fill>
    <fill>
      <patternFill patternType="solid">
        <fgColor rgb="FFDEE1E2"/>
        <bgColor indexed="64"/>
      </patternFill>
    </fill>
    <fill>
      <patternFill patternType="solid">
        <fgColor rgb="FFCDF5E4"/>
        <bgColor indexed="64"/>
      </patternFill>
    </fill>
    <fill>
      <patternFill patternType="solid">
        <fgColor rgb="FFE0DEF3"/>
        <bgColor indexed="64"/>
      </patternFill>
    </fill>
  </fills>
  <borders count="1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indexed="64"/>
      </top>
      <bottom/>
      <diagonal/>
    </border>
  </borders>
  <cellStyleXfs count="47">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0" fontId="3" fillId="12"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9" borderId="0" applyNumberFormat="0" applyBorder="0" applyAlignment="0" applyProtection="0"/>
    <xf numFmtId="0" fontId="4" fillId="3" borderId="0" applyNumberFormat="0" applyBorder="0" applyAlignment="0" applyProtection="0"/>
    <xf numFmtId="0" fontId="5" fillId="20" borderId="1" applyNumberFormat="0" applyAlignment="0" applyProtection="0"/>
    <xf numFmtId="0" fontId="6" fillId="21" borderId="2" applyNumberFormat="0" applyAlignment="0" applyProtection="0"/>
    <xf numFmtId="43" fontId="21" fillId="0" borderId="0" applyFont="0" applyFill="0" applyBorder="0" applyAlignment="0" applyProtection="0"/>
    <xf numFmtId="43" fontId="1" fillId="0" borderId="0" applyFont="0" applyFill="0" applyBorder="0" applyAlignment="0" applyProtection="0"/>
    <xf numFmtId="0" fontId="7" fillId="0" borderId="0" applyNumberFormat="0" applyFill="0" applyBorder="0" applyAlignment="0" applyProtection="0"/>
    <xf numFmtId="0" fontId="8" fillId="4" borderId="0" applyNumberFormat="0" applyBorder="0" applyAlignment="0" applyProtection="0"/>
    <xf numFmtId="0" fontId="9" fillId="0" borderId="3" applyNumberFormat="0" applyFill="0" applyAlignment="0" applyProtection="0"/>
    <xf numFmtId="0" fontId="10" fillId="0" borderId="4" applyNumberFormat="0" applyFill="0" applyAlignment="0" applyProtection="0"/>
    <xf numFmtId="0" fontId="11" fillId="0" borderId="5" applyNumberFormat="0" applyFill="0" applyAlignment="0" applyProtection="0"/>
    <xf numFmtId="0" fontId="11" fillId="0" borderId="0" applyNumberFormat="0" applyFill="0" applyBorder="0" applyAlignment="0" applyProtection="0"/>
    <xf numFmtId="0" fontId="12" fillId="7" borderId="1" applyNumberFormat="0" applyAlignment="0" applyProtection="0"/>
    <xf numFmtId="0" fontId="13" fillId="0" borderId="6" applyNumberFormat="0" applyFill="0" applyAlignment="0" applyProtection="0"/>
    <xf numFmtId="0" fontId="14" fillId="22" borderId="0" applyNumberFormat="0" applyBorder="0" applyAlignment="0" applyProtection="0"/>
    <xf numFmtId="0" fontId="1" fillId="0" borderId="0"/>
    <xf numFmtId="0" fontId="19" fillId="0" borderId="0"/>
    <xf numFmtId="0" fontId="1" fillId="23" borderId="7" applyNumberFormat="0" applyFont="0" applyAlignment="0" applyProtection="0"/>
    <xf numFmtId="0" fontId="15" fillId="20" borderId="8" applyNumberFormat="0" applyAlignment="0" applyProtection="0"/>
    <xf numFmtId="9" fontId="1" fillId="0" borderId="0" applyFont="0" applyFill="0" applyBorder="0" applyAlignment="0" applyProtection="0"/>
    <xf numFmtId="0" fontId="16" fillId="0" borderId="0" applyNumberFormat="0" applyFill="0" applyBorder="0" applyAlignment="0" applyProtection="0"/>
    <xf numFmtId="0" fontId="17" fillId="0" borderId="9" applyNumberFormat="0" applyFill="0" applyAlignment="0" applyProtection="0"/>
    <xf numFmtId="0" fontId="18" fillId="0" borderId="0" applyNumberFormat="0" applyFill="0" applyBorder="0" applyAlignment="0" applyProtection="0"/>
  </cellStyleXfs>
  <cellXfs count="83">
    <xf numFmtId="0" fontId="0" fillId="0" borderId="0" xfId="0"/>
    <xf numFmtId="0" fontId="0" fillId="0" borderId="0" xfId="0" applyFont="1" applyFill="1" applyBorder="1"/>
    <xf numFmtId="164" fontId="21" fillId="0" borderId="0" xfId="28" applyNumberFormat="1" applyFont="1" applyAlignment="1">
      <alignment horizontal="right"/>
    </xf>
    <xf numFmtId="164" fontId="21" fillId="0" borderId="0" xfId="28" applyNumberFormat="1" applyFont="1"/>
    <xf numFmtId="0" fontId="0" fillId="0" borderId="0" xfId="0"/>
    <xf numFmtId="0" fontId="23" fillId="0" borderId="0" xfId="0" applyFont="1"/>
    <xf numFmtId="0" fontId="22" fillId="0" borderId="0" xfId="0" applyFont="1"/>
    <xf numFmtId="0" fontId="0" fillId="0" borderId="0" xfId="0" applyFill="1" applyBorder="1" applyAlignment="1">
      <alignment wrapText="1"/>
    </xf>
    <xf numFmtId="0" fontId="24" fillId="0" borderId="0" xfId="0" applyFont="1"/>
    <xf numFmtId="0" fontId="0" fillId="0" borderId="0" xfId="0" applyFont="1"/>
    <xf numFmtId="164" fontId="24" fillId="0" borderId="0" xfId="28" applyNumberFormat="1" applyFont="1"/>
    <xf numFmtId="0" fontId="26" fillId="0" borderId="0" xfId="0" applyFont="1"/>
    <xf numFmtId="0" fontId="25" fillId="0" borderId="0" xfId="0" applyFont="1" applyFill="1" applyBorder="1"/>
    <xf numFmtId="164" fontId="23" fillId="0" borderId="0" xfId="0" applyNumberFormat="1" applyFont="1"/>
    <xf numFmtId="164" fontId="24" fillId="0" borderId="0" xfId="0" applyNumberFormat="1" applyFont="1"/>
    <xf numFmtId="0" fontId="27" fillId="24" borderId="0" xfId="0" applyFont="1" applyFill="1"/>
    <xf numFmtId="0" fontId="0" fillId="24" borderId="0" xfId="0" applyFill="1"/>
    <xf numFmtId="0" fontId="0" fillId="24" borderId="0" xfId="0" applyFill="1" applyAlignment="1">
      <alignment vertical="center"/>
    </xf>
    <xf numFmtId="0" fontId="0" fillId="24" borderId="0" xfId="0" applyFill="1" applyAlignment="1">
      <alignment wrapText="1"/>
    </xf>
    <xf numFmtId="0" fontId="28" fillId="0" borderId="0" xfId="0" applyFont="1"/>
    <xf numFmtId="0" fontId="0" fillId="24" borderId="0" xfId="0" applyFont="1" applyFill="1"/>
    <xf numFmtId="164" fontId="26" fillId="0" borderId="0" xfId="28" applyNumberFormat="1" applyFont="1"/>
    <xf numFmtId="0" fontId="22" fillId="24" borderId="0" xfId="0" applyFont="1" applyFill="1"/>
    <xf numFmtId="0" fontId="29" fillId="0" borderId="0" xfId="0" applyFont="1" applyFill="1"/>
    <xf numFmtId="0" fontId="24" fillId="0" borderId="0" xfId="0" applyFont="1" applyFill="1"/>
    <xf numFmtId="0" fontId="0" fillId="0" borderId="0" xfId="0" applyFont="1" applyFill="1"/>
    <xf numFmtId="0" fontId="1" fillId="0" borderId="0" xfId="0" applyFont="1"/>
    <xf numFmtId="0" fontId="1" fillId="0" borderId="0" xfId="0" applyFont="1" applyFill="1" applyAlignment="1">
      <alignment horizontal="left"/>
    </xf>
    <xf numFmtId="167" fontId="1" fillId="0" borderId="0" xfId="0" applyNumberFormat="1" applyFont="1" applyFill="1" applyAlignment="1">
      <alignment horizontal="left"/>
    </xf>
    <xf numFmtId="0" fontId="20" fillId="0" borderId="0" xfId="0" applyFont="1"/>
    <xf numFmtId="0" fontId="1" fillId="0" borderId="0" xfId="0" applyFont="1" applyFill="1" applyBorder="1"/>
    <xf numFmtId="0" fontId="20" fillId="0" borderId="0" xfId="40" applyFont="1" applyFill="1" applyBorder="1" applyAlignment="1">
      <alignment horizontal="left"/>
    </xf>
    <xf numFmtId="0" fontId="20" fillId="0" borderId="0" xfId="39" applyFont="1" applyFill="1" applyBorder="1" applyAlignment="1">
      <alignment horizontal="left"/>
    </xf>
    <xf numFmtId="0" fontId="20" fillId="0" borderId="0" xfId="0" applyFont="1" applyFill="1" applyBorder="1" applyAlignment="1">
      <alignment horizontal="left" wrapText="1"/>
    </xf>
    <xf numFmtId="165" fontId="1" fillId="0" borderId="0" xfId="0" applyNumberFormat="1" applyFont="1" applyFill="1"/>
    <xf numFmtId="0" fontId="20" fillId="0" borderId="0" xfId="0" applyFont="1" applyFill="1" applyAlignment="1">
      <alignment horizontal="left"/>
    </xf>
    <xf numFmtId="1" fontId="20" fillId="0" borderId="0" xfId="0" applyNumberFormat="1" applyFont="1" applyFill="1" applyAlignment="1">
      <alignment horizontal="left"/>
    </xf>
    <xf numFmtId="167" fontId="20" fillId="0" borderId="0" xfId="0" applyNumberFormat="1" applyFont="1" applyFill="1" applyAlignment="1">
      <alignment horizontal="left"/>
    </xf>
    <xf numFmtId="0" fontId="30" fillId="0" borderId="0" xfId="0" applyFont="1"/>
    <xf numFmtId="0" fontId="20" fillId="0" borderId="0" xfId="0" applyFont="1" applyFill="1"/>
    <xf numFmtId="166" fontId="20" fillId="0" borderId="0" xfId="0" applyNumberFormat="1" applyFont="1" applyFill="1" applyAlignment="1">
      <alignment horizontal="right"/>
    </xf>
    <xf numFmtId="165" fontId="20" fillId="0" borderId="0" xfId="0" applyNumberFormat="1" applyFont="1" applyFill="1"/>
    <xf numFmtId="14" fontId="30" fillId="0" borderId="0" xfId="0" applyNumberFormat="1" applyFont="1"/>
    <xf numFmtId="0" fontId="0" fillId="0" borderId="0" xfId="0" applyFill="1"/>
    <xf numFmtId="168" fontId="30" fillId="0" borderId="0" xfId="0" applyNumberFormat="1" applyFont="1"/>
    <xf numFmtId="1" fontId="20" fillId="0" borderId="0" xfId="39" applyNumberFormat="1" applyFont="1" applyFill="1" applyBorder="1" applyAlignment="1">
      <alignment horizontal="center" wrapText="1"/>
    </xf>
    <xf numFmtId="1" fontId="1" fillId="0" borderId="0" xfId="0" applyNumberFormat="1" applyFont="1" applyFill="1" applyAlignment="1">
      <alignment horizontal="left"/>
    </xf>
    <xf numFmtId="0" fontId="32" fillId="25" borderId="0" xfId="0" applyFont="1" applyFill="1" applyBorder="1"/>
    <xf numFmtId="0" fontId="33" fillId="25" borderId="0" xfId="0" applyFont="1" applyFill="1" applyBorder="1"/>
    <xf numFmtId="0" fontId="31" fillId="27" borderId="0" xfId="0" applyFont="1" applyFill="1" applyBorder="1"/>
    <xf numFmtId="3" fontId="36" fillId="27" borderId="0" xfId="28" applyNumberFormat="1" applyFont="1" applyFill="1" applyBorder="1" applyAlignment="1">
      <alignment horizontal="right"/>
    </xf>
    <xf numFmtId="37" fontId="36" fillId="27" borderId="0" xfId="28" applyNumberFormat="1" applyFont="1" applyFill="1" applyBorder="1" applyAlignment="1">
      <alignment horizontal="right"/>
    </xf>
    <xf numFmtId="3" fontId="31" fillId="27" borderId="10" xfId="28" applyNumberFormat="1" applyFont="1" applyFill="1" applyBorder="1"/>
    <xf numFmtId="3" fontId="31" fillId="27" borderId="0" xfId="0" applyNumberFormat="1" applyFont="1" applyFill="1" applyBorder="1"/>
    <xf numFmtId="3" fontId="36" fillId="27" borderId="0" xfId="28" applyNumberFormat="1" applyFont="1" applyFill="1" applyBorder="1"/>
    <xf numFmtId="3" fontId="31" fillId="27" borderId="0" xfId="28" applyNumberFormat="1" applyFont="1" applyFill="1" applyBorder="1"/>
    <xf numFmtId="0" fontId="31" fillId="28" borderId="0" xfId="0" applyFont="1" applyFill="1" applyAlignment="1"/>
    <xf numFmtId="0" fontId="38" fillId="28" borderId="0" xfId="0" applyFont="1" applyFill="1" applyBorder="1" applyAlignment="1">
      <alignment horizontal="center" wrapText="1"/>
    </xf>
    <xf numFmtId="0" fontId="38" fillId="28" borderId="0" xfId="0" applyFont="1" applyFill="1" applyAlignment="1">
      <alignment horizontal="center" wrapText="1"/>
    </xf>
    <xf numFmtId="0" fontId="39" fillId="28" borderId="0" xfId="0" applyFont="1" applyFill="1" applyAlignment="1">
      <alignment horizontal="center" wrapText="1"/>
    </xf>
    <xf numFmtId="0" fontId="31" fillId="28" borderId="0" xfId="0" applyFont="1" applyFill="1" applyAlignment="1">
      <alignment vertical="top"/>
    </xf>
    <xf numFmtId="164" fontId="36" fillId="28" borderId="0" xfId="28" applyNumberFormat="1" applyFont="1" applyFill="1" applyBorder="1" applyAlignment="1">
      <alignment horizontal="center" vertical="top"/>
    </xf>
    <xf numFmtId="164" fontId="36" fillId="28" borderId="0" xfId="28" applyNumberFormat="1" applyFont="1" applyFill="1" applyAlignment="1">
      <alignment horizontal="center" vertical="top"/>
    </xf>
    <xf numFmtId="164" fontId="36" fillId="28" borderId="0" xfId="28" applyNumberFormat="1" applyFont="1" applyFill="1" applyAlignment="1">
      <alignment horizontal="left" vertical="top" wrapText="1"/>
    </xf>
    <xf numFmtId="0" fontId="31" fillId="29" borderId="0" xfId="0" applyFont="1" applyFill="1"/>
    <xf numFmtId="0" fontId="40" fillId="29" borderId="0" xfId="0" applyFont="1" applyFill="1"/>
    <xf numFmtId="164" fontId="31" fillId="29" borderId="10" xfId="28" applyNumberFormat="1" applyFont="1" applyFill="1" applyBorder="1" applyAlignment="1">
      <alignment horizontal="center"/>
    </xf>
    <xf numFmtId="164" fontId="31" fillId="29" borderId="0" xfId="28" applyNumberFormat="1" applyFont="1" applyFill="1" applyBorder="1" applyAlignment="1">
      <alignment horizontal="center"/>
    </xf>
    <xf numFmtId="164" fontId="40" fillId="29" borderId="0" xfId="28" applyNumberFormat="1" applyFont="1" applyFill="1" applyBorder="1" applyAlignment="1">
      <alignment horizontal="center"/>
    </xf>
    <xf numFmtId="164" fontId="36" fillId="28" borderId="0" xfId="28" applyNumberFormat="1" applyFont="1" applyFill="1" applyBorder="1" applyAlignment="1">
      <alignment horizontal="left" vertical="top" wrapText="1"/>
    </xf>
    <xf numFmtId="164" fontId="36" fillId="28" borderId="0" xfId="28" applyNumberFormat="1" applyFont="1" applyFill="1" applyBorder="1" applyAlignment="1">
      <alignment horizontal="left" wrapText="1"/>
    </xf>
    <xf numFmtId="0" fontId="40" fillId="29" borderId="0" xfId="0" applyFont="1" applyFill="1" applyBorder="1"/>
    <xf numFmtId="164" fontId="36" fillId="28" borderId="0" xfId="28" applyNumberFormat="1" applyFont="1" applyFill="1" applyBorder="1" applyAlignment="1">
      <alignment horizontal="center"/>
    </xf>
    <xf numFmtId="164" fontId="31" fillId="28" borderId="10" xfId="28" applyNumberFormat="1" applyFont="1" applyFill="1" applyBorder="1" applyAlignment="1">
      <alignment horizontal="center" vertical="top"/>
    </xf>
    <xf numFmtId="0" fontId="41" fillId="25" borderId="0" xfId="40" applyFont="1" applyFill="1" applyBorder="1" applyAlignment="1">
      <alignment horizontal="left"/>
    </xf>
    <xf numFmtId="0" fontId="42" fillId="25" borderId="0" xfId="39" applyFont="1" applyFill="1" applyBorder="1" applyAlignment="1">
      <alignment horizontal="left"/>
    </xf>
    <xf numFmtId="0" fontId="32" fillId="26" borderId="0" xfId="0" applyFont="1" applyFill="1"/>
    <xf numFmtId="0" fontId="43" fillId="26" borderId="0" xfId="0" applyFont="1" applyFill="1"/>
    <xf numFmtId="0" fontId="31" fillId="27" borderId="0" xfId="0" applyFont="1" applyFill="1" applyBorder="1" applyAlignment="1">
      <alignment vertical="center"/>
    </xf>
    <xf numFmtId="3" fontId="31" fillId="27" borderId="0" xfId="28" applyNumberFormat="1" applyFont="1" applyFill="1" applyBorder="1" applyAlignment="1">
      <alignment vertical="center"/>
    </xf>
    <xf numFmtId="0" fontId="37" fillId="24" borderId="0" xfId="0" applyFont="1" applyFill="1" applyBorder="1" applyAlignment="1">
      <alignment horizontal="center" vertical="center"/>
    </xf>
    <xf numFmtId="0" fontId="34" fillId="26" borderId="0" xfId="0" applyFont="1" applyFill="1" applyAlignment="1">
      <alignment horizontal="center"/>
    </xf>
    <xf numFmtId="0" fontId="35" fillId="0" borderId="0" xfId="0" applyFont="1" applyAlignment="1">
      <alignment horizontal="center" vertical="center"/>
    </xf>
  </cellXfs>
  <cellStyles count="47">
    <cellStyle name="20% - Accent1 2" xfId="1"/>
    <cellStyle name="20% - Accent2 2" xfId="2"/>
    <cellStyle name="20% - Accent3 2" xfId="3"/>
    <cellStyle name="20% - Accent4 2" xfId="4"/>
    <cellStyle name="20% - Accent5 2" xfId="5"/>
    <cellStyle name="20% - Accent6 2" xfId="6"/>
    <cellStyle name="40% - Accent1 2" xfId="7"/>
    <cellStyle name="40% - Accent2 2" xfId="8"/>
    <cellStyle name="40% - Accent3 2" xfId="9"/>
    <cellStyle name="40% - Accent4 2" xfId="10"/>
    <cellStyle name="40% - Accent5 2" xfId="11"/>
    <cellStyle name="40% - Accent6 2" xfId="12"/>
    <cellStyle name="60% - Accent1 2" xfId="13"/>
    <cellStyle name="60% - Accent2 2" xfId="14"/>
    <cellStyle name="60% - Accent3 2" xfId="15"/>
    <cellStyle name="60% - Accent4 2" xfId="16"/>
    <cellStyle name="60% - Accent5 2" xfId="17"/>
    <cellStyle name="60% - Accent6 2" xfId="18"/>
    <cellStyle name="Accent1 2" xfId="19"/>
    <cellStyle name="Accent2 2" xfId="20"/>
    <cellStyle name="Accent3 2" xfId="21"/>
    <cellStyle name="Accent4 2" xfId="22"/>
    <cellStyle name="Accent5 2" xfId="23"/>
    <cellStyle name="Accent6 2" xfId="24"/>
    <cellStyle name="Bad 2" xfId="25"/>
    <cellStyle name="Calculation 2" xfId="26"/>
    <cellStyle name="Check Cell 2" xfId="27"/>
    <cellStyle name="Comma" xfId="28" builtinId="3"/>
    <cellStyle name="Comma 2" xfId="29"/>
    <cellStyle name="Explanatory Text 2" xfId="30"/>
    <cellStyle name="Good 2" xfId="31"/>
    <cellStyle name="Heading 1 2" xfId="32"/>
    <cellStyle name="Heading 2 2" xfId="33"/>
    <cellStyle name="Heading 3 2" xfId="34"/>
    <cellStyle name="Heading 4 2" xfId="35"/>
    <cellStyle name="Input 2" xfId="36"/>
    <cellStyle name="Linked Cell 2" xfId="37"/>
    <cellStyle name="Neutral 2" xfId="38"/>
    <cellStyle name="Normal" xfId="0" builtinId="0"/>
    <cellStyle name="Normal 2" xfId="39"/>
    <cellStyle name="Normal_SUMMER" xfId="40"/>
    <cellStyle name="Note 2" xfId="41"/>
    <cellStyle name="Output 2" xfId="42"/>
    <cellStyle name="Percent 2" xfId="43"/>
    <cellStyle name="Title 2" xfId="44"/>
    <cellStyle name="Total 2" xfId="45"/>
    <cellStyle name="Warning Text 2" xfId="4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7620</xdr:colOff>
      <xdr:row>1</xdr:row>
      <xdr:rowOff>76200</xdr:rowOff>
    </xdr:from>
    <xdr:to>
      <xdr:col>11</xdr:col>
      <xdr:colOff>0</xdr:colOff>
      <xdr:row>35</xdr:row>
      <xdr:rowOff>11435</xdr:rowOff>
    </xdr:to>
    <xdr:sp macro="" textlink="">
      <xdr:nvSpPr>
        <xdr:cNvPr id="2" name="TextBox 1"/>
        <xdr:cNvSpPr txBox="1"/>
      </xdr:nvSpPr>
      <xdr:spPr>
        <a:xfrm>
          <a:off x="245745" y="266700"/>
          <a:ext cx="6088380" cy="6419850"/>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lnSpc>
              <a:spcPts val="1300"/>
            </a:lnSpc>
          </a:pPr>
          <a:r>
            <a:rPr lang="en-US" sz="1200" b="1">
              <a:solidFill>
                <a:schemeClr val="dk1"/>
              </a:solidFill>
              <a:effectLst/>
              <a:latin typeface="Arial" panose="020B0604020202020204" pitchFamily="34" charset="0"/>
              <a:ea typeface="+mn-ea"/>
              <a:cs typeface="Arial" panose="020B0604020202020204" pitchFamily="34" charset="0"/>
            </a:rPr>
            <a:t>FINAL</a:t>
          </a:r>
        </a:p>
        <a:p>
          <a:pPr marL="0" indent="0" algn="ctr">
            <a:lnSpc>
              <a:spcPts val="1300"/>
            </a:lnSpc>
          </a:pPr>
          <a:r>
            <a:rPr lang="en-US" sz="1200" b="1">
              <a:solidFill>
                <a:schemeClr val="dk1"/>
              </a:solidFill>
              <a:effectLst/>
              <a:latin typeface="Arial" panose="020B0604020202020204" pitchFamily="34" charset="0"/>
              <a:ea typeface="+mn-ea"/>
              <a:cs typeface="Arial" panose="020B0604020202020204" pitchFamily="34" charset="0"/>
            </a:rPr>
            <a:t>Seasonal Assessment of Resource Adequacy for the ERCOT Region</a:t>
          </a:r>
        </a:p>
        <a:p>
          <a:pPr marL="0" indent="0" algn="ctr">
            <a:lnSpc>
              <a:spcPts val="1300"/>
            </a:lnSpc>
          </a:pPr>
          <a:r>
            <a:rPr lang="en-US" sz="1200" b="1">
              <a:solidFill>
                <a:schemeClr val="dk1"/>
              </a:solidFill>
              <a:effectLst/>
              <a:latin typeface="Arial" panose="020B0604020202020204" pitchFamily="34" charset="0"/>
              <a:ea typeface="+mn-ea"/>
              <a:cs typeface="Arial" panose="020B0604020202020204" pitchFamily="34" charset="0"/>
            </a:rPr>
            <a:t>Spring 2017</a:t>
          </a:r>
        </a:p>
        <a:p>
          <a:pPr algn="ctr">
            <a:lnSpc>
              <a:spcPts val="1300"/>
            </a:lnSpc>
          </a:pPr>
          <a:r>
            <a:rPr lang="en-US" sz="1200" b="1">
              <a:effectLst/>
            </a:rPr>
            <a:t> </a:t>
          </a:r>
          <a:endParaRPr lang="en-US" sz="1200">
            <a:effectLst/>
          </a:endParaRPr>
        </a:p>
        <a:p>
          <a:pPr>
            <a:lnSpc>
              <a:spcPts val="1300"/>
            </a:lnSpc>
          </a:pPr>
          <a:r>
            <a:rPr lang="en-US" sz="1200">
              <a:effectLst/>
            </a:rPr>
            <a:t> </a:t>
          </a:r>
        </a:p>
        <a:p>
          <a:pPr>
            <a:lnSpc>
              <a:spcPts val="1300"/>
            </a:lnSpc>
          </a:pPr>
          <a:r>
            <a:rPr lang="en-US" sz="1200" b="1">
              <a:solidFill>
                <a:schemeClr val="dk1"/>
              </a:solidFill>
              <a:effectLst/>
              <a:latin typeface="Arial" panose="020B0604020202020204" pitchFamily="34" charset="0"/>
              <a:ea typeface="+mn-ea"/>
              <a:cs typeface="Arial" panose="020B0604020202020204" pitchFamily="34" charset="0"/>
            </a:rPr>
            <a:t>SUMMARY</a:t>
          </a:r>
        </a:p>
        <a:p>
          <a:pPr>
            <a:lnSpc>
              <a:spcPts val="1300"/>
            </a:lnSpc>
          </a:pPr>
          <a:r>
            <a:rPr lang="en-US" sz="1200">
              <a:effectLst/>
            </a:rPr>
            <a:t> </a:t>
          </a:r>
        </a:p>
        <a:p>
          <a:pPr marL="0" indent="0"/>
          <a:r>
            <a:rPr lang="en-US" sz="1200">
              <a:solidFill>
                <a:schemeClr val="dk1"/>
              </a:solidFill>
              <a:effectLst/>
              <a:latin typeface="Arial" panose="020B0604020202020204" pitchFamily="34" charset="0"/>
              <a:ea typeface="+mn-ea"/>
              <a:cs typeface="Arial" panose="020B0604020202020204" pitchFamily="34" charset="0"/>
            </a:rPr>
            <a:t>The ERCOT Region is expected to have sufficient installed generating capacity to serve forecasted peak demands with expected generation outages in the upcoming spring season (March - May 2017).</a:t>
          </a:r>
        </a:p>
        <a:p>
          <a:pPr marL="0" indent="0"/>
          <a:endParaRPr lang="en-US" sz="1200">
            <a:solidFill>
              <a:schemeClr val="dk1"/>
            </a:solidFill>
            <a:effectLst/>
            <a:latin typeface="Arial" panose="020B0604020202020204" pitchFamily="34" charset="0"/>
            <a:ea typeface="+mn-ea"/>
            <a:cs typeface="Arial" panose="020B0604020202020204" pitchFamily="34" charset="0"/>
          </a:endParaRPr>
        </a:p>
        <a:p>
          <a:pPr marL="0" indent="0"/>
          <a:r>
            <a:rPr lang="en-US" sz="1200">
              <a:solidFill>
                <a:schemeClr val="dk1"/>
              </a:solidFill>
              <a:effectLst/>
              <a:latin typeface="Arial" panose="020B0604020202020204" pitchFamily="34" charset="0"/>
              <a:ea typeface="+mn-ea"/>
              <a:cs typeface="Arial" panose="020B0604020202020204" pitchFamily="34" charset="0"/>
            </a:rPr>
            <a:t>This SARA</a:t>
          </a:r>
          <a:r>
            <a:rPr lang="en-US" sz="1200" baseline="0">
              <a:solidFill>
                <a:schemeClr val="dk1"/>
              </a:solidFill>
              <a:effectLst/>
              <a:latin typeface="Arial" panose="020B0604020202020204" pitchFamily="34" charset="0"/>
              <a:ea typeface="+mn-ea"/>
              <a:cs typeface="Arial" panose="020B0604020202020204" pitchFamily="34" charset="0"/>
            </a:rPr>
            <a:t> report includes a 58,245 MW spring peak load forecast</a:t>
          </a:r>
          <a:r>
            <a:rPr lang="en-US" sz="1200" baseline="0">
              <a:solidFill>
                <a:schemeClr val="dk1"/>
              </a:solidFill>
              <a:effectLst/>
              <a:latin typeface="Arial" panose="020B0604020202020204" pitchFamily="34" charset="0"/>
              <a:ea typeface="+mn-ea"/>
              <a:cs typeface="Arial" panose="020B0604020202020204" pitchFamily="34" charset="0"/>
              <a:sym typeface="Symbol" panose="05050102010706020507" pitchFamily="18" charset="2"/>
            </a:rPr>
            <a:t>expected to occur in May</a:t>
          </a:r>
          <a:r>
            <a:rPr lang="en-US" sz="1200" baseline="0">
              <a:solidFill>
                <a:schemeClr val="dk1"/>
              </a:solidFill>
              <a:effectLst/>
              <a:latin typeface="Arial" panose="020B0604020202020204" pitchFamily="34" charset="0"/>
              <a:ea typeface="+mn-ea"/>
              <a:cs typeface="Arial" panose="020B0604020202020204" pitchFamily="34" charset="0"/>
            </a:rPr>
            <a:t>reflecting the same expectations for average weather assumed for the preliminary spring SARA report released in November 2016. The report also assumes the high likelihood that the spring peak will occur in May. Since the release of the preliminary spring SARA report, ERCOT approved 1,493 MW of new gas-fired, wind and solar resource capacity for commercial operations. The estimated spring peak capacity contributions from the new wind and solar facilities are 322 MW and 74 MW, respectively. </a:t>
          </a:r>
        </a:p>
        <a:p>
          <a:pPr marL="0" indent="0"/>
          <a:endParaRPr lang="en-US" sz="1200">
            <a:solidFill>
              <a:schemeClr val="dk1"/>
            </a:solidFill>
            <a:effectLst/>
            <a:latin typeface="Arial" panose="020B0604020202020204" pitchFamily="34" charset="0"/>
            <a:ea typeface="+mn-ea"/>
            <a:cs typeface="Arial" panose="020B0604020202020204" pitchFamily="34" charset="0"/>
          </a:endParaRPr>
        </a:p>
        <a:p>
          <a:pPr marL="0" indent="0"/>
          <a:r>
            <a:rPr lang="en-US" sz="1200">
              <a:solidFill>
                <a:schemeClr val="dk1"/>
              </a:solidFill>
              <a:effectLst/>
              <a:latin typeface="Arial" panose="020B0604020202020204" pitchFamily="34" charset="0"/>
              <a:ea typeface="+mn-ea"/>
              <a:cs typeface="Arial" panose="020B0604020202020204" pitchFamily="34" charset="0"/>
            </a:rPr>
            <a:t>The capacity scenarios for this report include a unit outage forecast of 9,769 MW based on average seasonal historical outages beginning in February</a:t>
          </a:r>
          <a:r>
            <a:rPr lang="en-US" sz="1200" baseline="0">
              <a:solidFill>
                <a:schemeClr val="dk1"/>
              </a:solidFill>
              <a:effectLst/>
              <a:latin typeface="Arial" panose="020B0604020202020204" pitchFamily="34" charset="0"/>
              <a:ea typeface="+mn-ea"/>
              <a:cs typeface="Arial" panose="020B0604020202020204" pitchFamily="34" charset="0"/>
            </a:rPr>
            <a:t> 2012.</a:t>
          </a:r>
          <a:r>
            <a:rPr lang="en-US" sz="1200">
              <a:solidFill>
                <a:schemeClr val="dk1"/>
              </a:solidFill>
              <a:effectLst/>
              <a:latin typeface="Arial" panose="020B0604020202020204" pitchFamily="34" charset="0"/>
              <a:ea typeface="+mn-ea"/>
              <a:cs typeface="Arial" panose="020B0604020202020204" pitchFamily="34" charset="0"/>
            </a:rPr>
            <a:t> While a significant amount of unit maintenance is conducted during the spring season, much of this maintenance is completed prior to the onset of hotter temperatures (and resulting higher electricity demand) in late May. </a:t>
          </a:r>
        </a:p>
        <a:p>
          <a:pPr marL="0" indent="0"/>
          <a:endParaRPr lang="en-US" sz="1200">
            <a:solidFill>
              <a:schemeClr val="dk1"/>
            </a:solidFill>
            <a:effectLst/>
            <a:latin typeface="Arial" panose="020B0604020202020204" pitchFamily="34" charset="0"/>
            <a:ea typeface="+mn-ea"/>
            <a:cs typeface="Arial" panose="020B0604020202020204" pitchFamily="34" charset="0"/>
          </a:endParaRPr>
        </a:p>
        <a:p>
          <a:pPr marL="0" indent="0" eaLnBrk="1" fontAlgn="auto" latinLnBrk="0" hangingPunct="1"/>
          <a:r>
            <a:rPr lang="en-US" sz="1200">
              <a:solidFill>
                <a:schemeClr val="dk1"/>
              </a:solidFill>
              <a:effectLst/>
              <a:latin typeface="Arial" panose="020B0604020202020204" pitchFamily="34" charset="0"/>
              <a:ea typeface="+mn-ea"/>
              <a:cs typeface="Arial" panose="020B0604020202020204" pitchFamily="34" charset="0"/>
            </a:rPr>
            <a:t>Although ERCOT has not been notified of changes to available generation capacity for the spring season associated with regulatory requirements, it continues to monitor and consult with generation resource owners regarding their regulatory compliance plans.</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xdr:row>
      <xdr:rowOff>0</xdr:rowOff>
    </xdr:from>
    <xdr:to>
      <xdr:col>11</xdr:col>
      <xdr:colOff>586740</xdr:colOff>
      <xdr:row>34</xdr:row>
      <xdr:rowOff>81928</xdr:rowOff>
    </xdr:to>
    <xdr:sp macro="" textlink="">
      <xdr:nvSpPr>
        <xdr:cNvPr id="3" name="TextBox 2"/>
        <xdr:cNvSpPr txBox="1"/>
      </xdr:nvSpPr>
      <xdr:spPr>
        <a:xfrm>
          <a:off x="238125" y="190500"/>
          <a:ext cx="6682740" cy="636842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200" b="1">
              <a:effectLst/>
              <a:latin typeface="Arial" panose="020B0604020202020204" pitchFamily="34" charset="0"/>
              <a:cs typeface="Arial" panose="020B0604020202020204" pitchFamily="34" charset="0"/>
            </a:rPr>
            <a:t>Seasonal Assessment of Resource Adequacy for the ERCOT Region</a:t>
          </a:r>
          <a:endParaRPr lang="en-US" sz="1200">
            <a:effectLst/>
            <a:latin typeface="Arial" panose="020B0604020202020204" pitchFamily="34" charset="0"/>
            <a:cs typeface="Arial" panose="020B0604020202020204" pitchFamily="34" charset="0"/>
          </a:endParaRPr>
        </a:p>
        <a:p>
          <a:r>
            <a:rPr lang="en-US" sz="1200" b="1">
              <a:effectLst/>
              <a:latin typeface="Arial" panose="020B0604020202020204" pitchFamily="34" charset="0"/>
              <a:cs typeface="Arial" panose="020B0604020202020204" pitchFamily="34" charset="0"/>
            </a:rPr>
            <a:t> </a:t>
          </a:r>
          <a:endParaRPr lang="en-US" sz="1200">
            <a:effectLst/>
            <a:latin typeface="Arial" panose="020B0604020202020204" pitchFamily="34" charset="0"/>
            <a:cs typeface="Arial" panose="020B0604020202020204" pitchFamily="34" charset="0"/>
          </a:endParaRPr>
        </a:p>
        <a:p>
          <a:r>
            <a:rPr lang="en-US" sz="1200" b="1" u="sng">
              <a:effectLst/>
              <a:latin typeface="Arial" panose="020B0604020202020204" pitchFamily="34" charset="0"/>
              <a:cs typeface="Arial" panose="020B0604020202020204" pitchFamily="34" charset="0"/>
            </a:rPr>
            <a:t>Background</a:t>
          </a:r>
          <a:endParaRPr lang="en-US" sz="1200">
            <a:effectLst/>
            <a:latin typeface="Arial" panose="020B0604020202020204" pitchFamily="34" charset="0"/>
            <a:cs typeface="Arial" panose="020B0604020202020204" pitchFamily="34" charset="0"/>
          </a:endParaRPr>
        </a:p>
        <a:p>
          <a:r>
            <a:rPr lang="en-US" sz="1200">
              <a:effectLst/>
              <a:latin typeface="Arial" panose="020B0604020202020204" pitchFamily="34" charset="0"/>
              <a:cs typeface="Arial" panose="020B0604020202020204" pitchFamily="34" charset="0"/>
            </a:rPr>
            <a:t> </a:t>
          </a:r>
        </a:p>
        <a:p>
          <a:r>
            <a:rPr lang="en-US" sz="1200">
              <a:effectLst/>
              <a:latin typeface="Arial" panose="020B0604020202020204" pitchFamily="34" charset="0"/>
              <a:cs typeface="Arial" panose="020B0604020202020204" pitchFamily="34" charset="0"/>
            </a:rPr>
            <a:t>The Seasonal Assessment of Resource Adequacy (SARA) report is a deterministic approach to considering the impact of potential variables that may affect the sufficiency of installed resources to meet the peak electrical demand on the ERCOT System during a particular season.</a:t>
          </a:r>
        </a:p>
        <a:p>
          <a:r>
            <a:rPr lang="en-US" sz="1200">
              <a:effectLst/>
              <a:latin typeface="Arial" panose="020B0604020202020204" pitchFamily="34" charset="0"/>
              <a:cs typeface="Arial" panose="020B0604020202020204" pitchFamily="34" charset="0"/>
            </a:rPr>
            <a:t> </a:t>
          </a:r>
        </a:p>
        <a:p>
          <a:r>
            <a:rPr lang="en-US" sz="1200">
              <a:effectLst/>
              <a:latin typeface="Arial" panose="020B0604020202020204" pitchFamily="34" charset="0"/>
              <a:cs typeface="Arial" panose="020B0604020202020204" pitchFamily="34" charset="0"/>
            </a:rPr>
            <a:t>The standard approach to assessing resource adequacy for one or more years into the future is to account for projected load and resources on a normalized basis and to require sufficient reserves (resources in excess of peak demand, on this normalized basis) to cover the uncertainty in peak demand and resource availability to meet a one-in-ten-years loss-of-load event criteria on a probabilistic basis.   </a:t>
          </a:r>
        </a:p>
        <a:p>
          <a:r>
            <a:rPr lang="en-US" sz="1200">
              <a:effectLst/>
              <a:latin typeface="Arial" panose="020B0604020202020204" pitchFamily="34" charset="0"/>
              <a:cs typeface="Arial" panose="020B0604020202020204" pitchFamily="34" charset="0"/>
            </a:rPr>
            <a:t> </a:t>
          </a:r>
        </a:p>
        <a:p>
          <a:r>
            <a:rPr lang="en-US" sz="1200">
              <a:effectLst/>
              <a:latin typeface="Arial" panose="020B0604020202020204" pitchFamily="34" charset="0"/>
              <a:cs typeface="Arial" panose="020B0604020202020204" pitchFamily="34" charset="0"/>
            </a:rPr>
            <a:t>For seasonal assessments that look ahead less than a year, specific information may be available (such as seasonal climate forecasts or anticipated common-mode events such as drought) which can be used to consider the range of resource adequacy in a more deterministic manner.  </a:t>
          </a:r>
        </a:p>
        <a:p>
          <a:endParaRPr lang="en-US" sz="1200">
            <a:solidFill>
              <a:schemeClr val="dk1"/>
            </a:solidFill>
            <a:effectLst/>
            <a:latin typeface="Arial" panose="020B0604020202020204" pitchFamily="34" charset="0"/>
            <a:ea typeface="+mn-ea"/>
            <a:cs typeface="Arial" panose="020B0604020202020204" pitchFamily="34" charset="0"/>
          </a:endParaRPr>
        </a:p>
        <a:p>
          <a:pPr marL="0" marR="0" indent="0" defTabSz="914400" eaLnBrk="1" fontAlgn="auto" latinLnBrk="0" hangingPunct="1">
            <a:lnSpc>
              <a:spcPct val="100000"/>
            </a:lnSpc>
            <a:spcBef>
              <a:spcPts val="0"/>
            </a:spcBef>
            <a:spcAft>
              <a:spcPts val="0"/>
            </a:spcAft>
            <a:buClrTx/>
            <a:buSzTx/>
            <a:buFontTx/>
            <a:buNone/>
            <a:tabLst/>
            <a:defRPr/>
          </a:pPr>
          <a:r>
            <a:rPr lang="en-US" sz="1200">
              <a:solidFill>
                <a:schemeClr val="dk1"/>
              </a:solidFill>
              <a:effectLst/>
              <a:latin typeface="Arial" panose="020B0604020202020204" pitchFamily="34" charset="0"/>
              <a:ea typeface="+mn-ea"/>
              <a:cs typeface="Arial" panose="020B0604020202020204" pitchFamily="34" charset="0"/>
            </a:rPr>
            <a:t>In contrast to the Capacity, Demand and Reserves (CDR) report, which addresses the sufficiency of planning reserves on an annual basis as described above, the SARA report focuses on the availability of sufficient operating reserves to avoid emergency actions such as deployment of voluntary load reduction resources. Consequently, load reduction resources included in the CDR report, such as Emergency Response Service (ERS) and Load Resources that provide operating reserves (LRs), are excluded from the SARA.</a:t>
          </a:r>
        </a:p>
        <a:p>
          <a:r>
            <a:rPr lang="en-US" sz="1200">
              <a:solidFill>
                <a:schemeClr val="dk1"/>
              </a:solidFill>
              <a:effectLst/>
              <a:latin typeface="Arial" panose="020B0604020202020204" pitchFamily="34" charset="0"/>
              <a:ea typeface="+mn-ea"/>
              <a:cs typeface="Arial" panose="020B0604020202020204" pitchFamily="34" charset="0"/>
            </a:rPr>
            <a:t> </a:t>
          </a:r>
        </a:p>
        <a:p>
          <a:r>
            <a:rPr lang="en-US" sz="1200">
              <a:solidFill>
                <a:schemeClr val="dk1"/>
              </a:solidFill>
              <a:effectLst/>
              <a:latin typeface="Arial" panose="020B0604020202020204" pitchFamily="34" charset="0"/>
              <a:ea typeface="+mn-ea"/>
              <a:cs typeface="Arial" panose="020B0604020202020204" pitchFamily="34" charset="0"/>
            </a:rPr>
            <a:t>The SARA report is intended to illustrate the range of resource adequacy outcomes that might occur, and thus help fulfill the reporting requirement per Public Utility Commission of Texas rule 25.362(i)(2)(H).  Several sensitivity analyses are developed by varying the value of certain parameters that affect resource adequacy.  The variation in these parameters is based on historic values of these parameters or adjustments by any known or expected changes.</a:t>
          </a:r>
        </a:p>
        <a:p>
          <a:endParaRPr lang="en-US" sz="1200">
            <a:latin typeface="Arial" panose="020B0604020202020204" pitchFamily="34" charset="0"/>
            <a:cs typeface="Arial" panose="020B060402020202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1:M19"/>
  <sheetViews>
    <sheetView tabSelected="1" zoomScaleNormal="100" zoomScaleSheetLayoutView="84" workbookViewId="0"/>
  </sheetViews>
  <sheetFormatPr defaultColWidth="9.140625" defaultRowHeight="15" x14ac:dyDescent="0.25"/>
  <cols>
    <col min="1" max="1" width="3.5703125" style="4" customWidth="1"/>
    <col min="2" max="16384" width="9.140625" style="4"/>
  </cols>
  <sheetData>
    <row r="1" spans="2:11" x14ac:dyDescent="0.25">
      <c r="B1" s="47" t="s">
        <v>1438</v>
      </c>
      <c r="C1" s="48"/>
      <c r="D1" s="48"/>
      <c r="E1" s="48"/>
      <c r="F1" s="48"/>
      <c r="G1" s="48"/>
      <c r="H1" s="48"/>
      <c r="I1" s="48"/>
      <c r="J1" s="48"/>
      <c r="K1" s="48"/>
    </row>
    <row r="2" spans="2:11" x14ac:dyDescent="0.25">
      <c r="B2" s="16"/>
      <c r="C2" s="16"/>
      <c r="D2" s="16"/>
      <c r="E2" s="16"/>
      <c r="F2" s="16"/>
      <c r="G2" s="16"/>
      <c r="H2" s="16"/>
      <c r="I2" s="16"/>
      <c r="J2" s="16"/>
      <c r="K2" s="16"/>
    </row>
    <row r="19" spans="13:13" x14ac:dyDescent="0.25">
      <c r="M19" s="19"/>
    </row>
  </sheetData>
  <pageMargins left="1" right="1" top="1" bottom="0.75" header="0.3" footer="0.3"/>
  <pageSetup scale="87" orientation="portrait" r:id="rId1"/>
  <headerFooter>
    <oddHeader>&amp;R&amp;G</oddHeader>
    <oddFooter>&amp;C&amp;P</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IN66"/>
  <sheetViews>
    <sheetView zoomScale="73" zoomScaleNormal="73" zoomScaleSheetLayoutView="66" workbookViewId="0"/>
  </sheetViews>
  <sheetFormatPr defaultColWidth="9.140625" defaultRowHeight="15" x14ac:dyDescent="0.25"/>
  <cols>
    <col min="1" max="1" width="3.5703125" style="4" customWidth="1"/>
    <col min="2" max="2" width="10" style="4" customWidth="1"/>
    <col min="3" max="3" width="94.85546875" style="4" customWidth="1"/>
    <col min="4" max="4" width="22.5703125" style="3" customWidth="1"/>
    <col min="5" max="5" width="24.85546875" style="5" customWidth="1"/>
    <col min="6" max="6" width="30.7109375" style="5" customWidth="1"/>
    <col min="7" max="7" width="83.5703125" style="4" customWidth="1"/>
    <col min="8" max="25" width="13.7109375" style="4" customWidth="1"/>
    <col min="26" max="16384" width="9.140625" style="4"/>
  </cols>
  <sheetData>
    <row r="1" spans="1:247" s="23" customFormat="1" ht="23.25" x14ac:dyDescent="0.35">
      <c r="B1" s="81" t="s">
        <v>948</v>
      </c>
      <c r="C1" s="81"/>
      <c r="D1" s="81"/>
      <c r="E1" s="81"/>
      <c r="F1" s="81"/>
      <c r="G1" s="81"/>
    </row>
    <row r="2" spans="1:247" s="23" customFormat="1" ht="23.25" x14ac:dyDescent="0.35">
      <c r="B2" s="81" t="s">
        <v>1439</v>
      </c>
      <c r="C2" s="81"/>
      <c r="D2" s="81"/>
      <c r="E2" s="81"/>
      <c r="F2" s="81"/>
      <c r="G2" s="81"/>
    </row>
    <row r="3" spans="1:247" s="24" customFormat="1" ht="23.25" x14ac:dyDescent="0.35">
      <c r="B3" s="81" t="str">
        <f>+Summary!B1</f>
        <v>Release Date:  March 1, 2017</v>
      </c>
      <c r="C3" s="81"/>
      <c r="D3" s="81"/>
      <c r="E3" s="81"/>
      <c r="F3" s="81"/>
      <c r="G3" s="81"/>
      <c r="IF3" s="25"/>
      <c r="IG3" s="25"/>
      <c r="IH3" s="25"/>
      <c r="II3" s="25"/>
      <c r="IJ3" s="25"/>
      <c r="IK3" s="25"/>
      <c r="IL3" s="25"/>
      <c r="IM3" s="25"/>
    </row>
    <row r="4" spans="1:247" s="9" customFormat="1" ht="21" x14ac:dyDescent="0.35">
      <c r="A4" s="11"/>
      <c r="B4" s="11"/>
      <c r="C4" s="11"/>
      <c r="D4" s="21"/>
      <c r="E4" s="11"/>
      <c r="F4" s="11"/>
      <c r="G4" s="11"/>
    </row>
    <row r="5" spans="1:247" s="15" customFormat="1" ht="23.25" x14ac:dyDescent="0.35">
      <c r="B5" s="82" t="s">
        <v>930</v>
      </c>
      <c r="C5" s="82"/>
      <c r="D5" s="82"/>
      <c r="E5" s="82"/>
      <c r="F5" s="82"/>
      <c r="G5" s="82"/>
      <c r="H5" s="9"/>
      <c r="I5" s="9"/>
      <c r="J5" s="9"/>
      <c r="K5" s="9"/>
      <c r="L5" s="9"/>
      <c r="M5" s="9"/>
      <c r="N5" s="9"/>
      <c r="O5" s="9"/>
      <c r="P5" s="9"/>
      <c r="Q5" s="9"/>
      <c r="R5" s="9"/>
      <c r="S5" s="9"/>
      <c r="T5" s="9"/>
      <c r="U5" s="9"/>
      <c r="V5" s="9"/>
      <c r="W5" s="9"/>
      <c r="X5" s="9"/>
      <c r="Y5" s="9"/>
      <c r="Z5" s="9"/>
      <c r="AA5" s="9"/>
      <c r="AB5" s="9"/>
      <c r="AC5" s="9"/>
      <c r="AD5" s="9"/>
      <c r="AE5" s="9"/>
      <c r="AF5" s="9"/>
      <c r="AG5" s="9"/>
      <c r="AH5" s="9"/>
      <c r="AI5" s="9"/>
      <c r="AJ5" s="9"/>
      <c r="AK5" s="9"/>
      <c r="AL5" s="9"/>
      <c r="AM5" s="9"/>
      <c r="AN5" s="9"/>
      <c r="AO5" s="9"/>
      <c r="AP5" s="9"/>
      <c r="AQ5" s="9"/>
      <c r="AR5" s="9"/>
      <c r="AS5" s="9"/>
      <c r="AT5" s="9"/>
      <c r="AU5" s="9"/>
      <c r="AV5" s="9"/>
      <c r="AW5" s="9"/>
      <c r="AX5" s="9"/>
      <c r="AY5" s="9"/>
      <c r="AZ5" s="9"/>
      <c r="BA5" s="9"/>
      <c r="BB5" s="9"/>
      <c r="BC5" s="9"/>
      <c r="BD5" s="9"/>
      <c r="BE5" s="9"/>
      <c r="BF5" s="9"/>
      <c r="BG5" s="9"/>
      <c r="BH5" s="9"/>
      <c r="BI5" s="9"/>
      <c r="BJ5" s="9"/>
      <c r="BK5" s="9"/>
      <c r="BL5" s="9"/>
      <c r="BM5" s="9"/>
      <c r="BN5" s="9"/>
      <c r="BO5" s="9"/>
      <c r="BP5" s="9"/>
      <c r="BQ5" s="9"/>
      <c r="BR5" s="9"/>
      <c r="BS5" s="9"/>
      <c r="BT5" s="9"/>
      <c r="BU5" s="9"/>
      <c r="BV5" s="9"/>
      <c r="BW5" s="9"/>
      <c r="BX5" s="9"/>
      <c r="BY5" s="9"/>
      <c r="BZ5" s="9"/>
      <c r="CA5" s="9"/>
      <c r="CB5" s="9"/>
      <c r="CC5" s="9"/>
      <c r="CD5" s="9"/>
      <c r="CE5" s="9"/>
      <c r="CF5" s="9"/>
      <c r="CG5" s="9"/>
      <c r="CH5" s="9"/>
      <c r="CI5" s="9"/>
      <c r="CJ5" s="9"/>
      <c r="CK5" s="9"/>
      <c r="CL5" s="9"/>
      <c r="CM5" s="9"/>
      <c r="CN5" s="9"/>
      <c r="CO5" s="9"/>
      <c r="CP5" s="9"/>
      <c r="CQ5" s="9"/>
      <c r="CR5" s="9"/>
      <c r="CS5" s="9"/>
      <c r="CT5" s="9"/>
      <c r="CU5" s="9"/>
      <c r="CV5" s="9"/>
      <c r="CW5" s="9"/>
      <c r="CX5" s="9"/>
      <c r="CY5" s="9"/>
      <c r="CZ5" s="9"/>
      <c r="DA5" s="9"/>
      <c r="DB5" s="9"/>
      <c r="DC5" s="9"/>
      <c r="DD5" s="9"/>
      <c r="DE5" s="9"/>
      <c r="DF5" s="9"/>
      <c r="DG5" s="9"/>
      <c r="DH5" s="9"/>
      <c r="DI5" s="9"/>
      <c r="DJ5" s="9"/>
      <c r="DK5" s="9"/>
      <c r="DL5" s="9"/>
      <c r="DM5" s="9"/>
      <c r="DN5" s="9"/>
      <c r="DO5" s="9"/>
      <c r="DP5" s="9"/>
      <c r="DQ5" s="9"/>
      <c r="DR5" s="9"/>
      <c r="DS5" s="9"/>
      <c r="DT5" s="9"/>
      <c r="DU5" s="9"/>
      <c r="DV5" s="9"/>
      <c r="DW5" s="9"/>
      <c r="DX5" s="9"/>
      <c r="DY5" s="9"/>
      <c r="DZ5" s="9"/>
      <c r="EA5" s="9"/>
      <c r="EB5" s="9"/>
      <c r="EC5" s="9"/>
      <c r="ED5" s="9"/>
      <c r="EE5" s="9"/>
      <c r="EF5" s="9"/>
      <c r="EG5" s="9"/>
      <c r="EH5" s="9"/>
      <c r="EI5" s="9"/>
      <c r="EJ5" s="9"/>
      <c r="EK5" s="9"/>
      <c r="EL5" s="9"/>
      <c r="EM5" s="9"/>
      <c r="EN5" s="9"/>
      <c r="EO5" s="9"/>
      <c r="EP5" s="9"/>
      <c r="EQ5" s="9"/>
      <c r="ER5" s="9"/>
      <c r="ES5" s="9"/>
      <c r="ET5" s="9"/>
      <c r="EU5" s="9"/>
      <c r="EV5" s="9"/>
      <c r="EW5" s="9"/>
      <c r="EX5" s="9"/>
      <c r="EY5" s="9"/>
      <c r="EZ5" s="9"/>
      <c r="FA5" s="9"/>
      <c r="FB5" s="9"/>
      <c r="FC5" s="9"/>
      <c r="FD5" s="9"/>
      <c r="FE5" s="9"/>
      <c r="FF5" s="9"/>
      <c r="FG5" s="9"/>
      <c r="FH5" s="9"/>
      <c r="FI5" s="9"/>
      <c r="FJ5" s="9"/>
      <c r="FK5" s="9"/>
      <c r="FL5" s="9"/>
      <c r="FM5" s="9"/>
      <c r="FN5" s="9"/>
      <c r="FO5" s="9"/>
      <c r="FP5" s="9"/>
      <c r="FQ5" s="9"/>
      <c r="FR5" s="9"/>
      <c r="FS5" s="9"/>
      <c r="FT5" s="9"/>
      <c r="FU5" s="9"/>
      <c r="FV5" s="9"/>
      <c r="FW5" s="9"/>
      <c r="FX5" s="9"/>
      <c r="FY5" s="9"/>
      <c r="FZ5" s="9"/>
      <c r="GA5" s="9"/>
      <c r="GB5" s="9"/>
      <c r="GC5" s="9"/>
      <c r="GD5" s="9"/>
      <c r="GE5" s="9"/>
      <c r="GF5" s="9"/>
      <c r="GG5" s="9"/>
      <c r="GH5" s="9"/>
      <c r="GI5" s="9"/>
      <c r="GJ5" s="9"/>
      <c r="GK5" s="9"/>
      <c r="GL5" s="9"/>
      <c r="GM5" s="9"/>
      <c r="GN5" s="9"/>
      <c r="GO5" s="9"/>
      <c r="GP5" s="9"/>
      <c r="GQ5" s="9"/>
      <c r="GR5" s="9"/>
      <c r="GS5" s="9"/>
      <c r="GT5" s="9"/>
      <c r="GU5" s="9"/>
      <c r="GV5" s="9"/>
      <c r="GW5" s="9"/>
      <c r="GX5" s="9"/>
      <c r="GY5" s="9"/>
      <c r="GZ5" s="9"/>
      <c r="HA5" s="9"/>
      <c r="HB5" s="9"/>
      <c r="HC5" s="9"/>
      <c r="HD5" s="9"/>
      <c r="HE5" s="9"/>
      <c r="HF5" s="9"/>
      <c r="HG5" s="9"/>
      <c r="HH5" s="9"/>
      <c r="HI5" s="9"/>
      <c r="HJ5" s="9"/>
      <c r="HK5" s="9"/>
      <c r="HL5" s="9"/>
      <c r="HM5" s="9"/>
      <c r="HN5" s="9"/>
      <c r="HO5" s="9"/>
      <c r="HP5" s="9"/>
      <c r="HQ5" s="9"/>
      <c r="HR5" s="9"/>
      <c r="HS5" s="9"/>
      <c r="HT5" s="9"/>
      <c r="HU5" s="9"/>
      <c r="HV5" s="9"/>
      <c r="HW5" s="9"/>
      <c r="HX5" s="9"/>
      <c r="HY5" s="9"/>
      <c r="HZ5" s="9"/>
      <c r="IA5" s="9"/>
      <c r="IB5" s="9"/>
      <c r="IC5" s="9"/>
      <c r="ID5" s="9"/>
      <c r="IE5" s="9"/>
      <c r="IF5" s="9"/>
      <c r="IG5" s="9"/>
      <c r="IH5" s="9"/>
      <c r="II5" s="9"/>
      <c r="IJ5" s="9"/>
      <c r="IK5" s="9"/>
    </row>
    <row r="6" spans="1:247" s="16" customFormat="1" ht="18" x14ac:dyDescent="0.25">
      <c r="A6" s="1"/>
      <c r="B6" s="49"/>
      <c r="C6" s="49" t="s">
        <v>1435</v>
      </c>
      <c r="D6" s="50">
        <f>Spring_Capacities!I389</f>
        <v>68439.999999999942</v>
      </c>
      <c r="E6" s="49" t="s">
        <v>1293</v>
      </c>
      <c r="F6" s="49"/>
      <c r="G6" s="4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c r="AV6" s="9"/>
      <c r="AW6" s="9"/>
      <c r="AX6" s="9"/>
      <c r="AY6" s="9"/>
      <c r="AZ6" s="9"/>
      <c r="BA6" s="9"/>
      <c r="BB6" s="9"/>
      <c r="BC6" s="9"/>
      <c r="BD6" s="9"/>
      <c r="BE6" s="9"/>
      <c r="BF6" s="9"/>
      <c r="BG6" s="9"/>
      <c r="BH6" s="9"/>
      <c r="BI6" s="9"/>
      <c r="BJ6" s="9"/>
      <c r="BK6" s="9"/>
      <c r="BL6" s="9"/>
      <c r="BM6" s="9"/>
      <c r="BN6" s="9"/>
      <c r="BO6" s="9"/>
      <c r="BP6" s="9"/>
      <c r="BQ6" s="9"/>
      <c r="BR6" s="9"/>
      <c r="BS6" s="9"/>
      <c r="BT6" s="9"/>
      <c r="BU6" s="9"/>
      <c r="BV6" s="9"/>
      <c r="BW6" s="9"/>
      <c r="BX6" s="9"/>
      <c r="BY6" s="9"/>
      <c r="BZ6" s="9"/>
      <c r="CA6" s="9"/>
      <c r="CB6" s="9"/>
      <c r="CC6" s="9"/>
      <c r="CD6" s="9"/>
      <c r="CE6" s="9"/>
      <c r="CF6" s="9"/>
      <c r="CG6" s="9"/>
      <c r="CH6" s="9"/>
      <c r="CI6" s="9"/>
      <c r="CJ6" s="9"/>
      <c r="CK6" s="9"/>
      <c r="CL6" s="9"/>
      <c r="CM6" s="9"/>
      <c r="CN6" s="9"/>
      <c r="CO6" s="9"/>
      <c r="CP6" s="9"/>
      <c r="CQ6" s="9"/>
      <c r="CR6" s="9"/>
      <c r="CS6" s="9"/>
      <c r="CT6" s="9"/>
      <c r="CU6" s="9"/>
      <c r="CV6" s="9"/>
      <c r="CW6" s="9"/>
      <c r="CX6" s="9"/>
      <c r="CY6" s="9"/>
      <c r="CZ6" s="9"/>
      <c r="DA6" s="9"/>
      <c r="DB6" s="9"/>
      <c r="DC6" s="9"/>
      <c r="DD6" s="9"/>
      <c r="DE6" s="9"/>
      <c r="DF6" s="9"/>
      <c r="DG6" s="9"/>
      <c r="DH6" s="9"/>
      <c r="DI6" s="9"/>
      <c r="DJ6" s="9"/>
      <c r="DK6" s="9"/>
      <c r="DL6" s="9"/>
      <c r="DM6" s="9"/>
      <c r="DN6" s="9"/>
      <c r="DO6" s="9"/>
      <c r="DP6" s="9"/>
      <c r="DQ6" s="9"/>
      <c r="DR6" s="9"/>
      <c r="DS6" s="9"/>
      <c r="DT6" s="9"/>
      <c r="DU6" s="9"/>
      <c r="DV6" s="9"/>
      <c r="DW6" s="9"/>
      <c r="DX6" s="9"/>
      <c r="DY6" s="9"/>
      <c r="DZ6" s="9"/>
      <c r="EA6" s="9"/>
      <c r="EB6" s="9"/>
      <c r="EC6" s="9"/>
      <c r="ED6" s="9"/>
      <c r="EE6" s="9"/>
      <c r="EF6" s="9"/>
      <c r="EG6" s="9"/>
      <c r="EH6" s="9"/>
      <c r="EI6" s="9"/>
      <c r="EJ6" s="9"/>
      <c r="EK6" s="9"/>
      <c r="EL6" s="9"/>
      <c r="EM6" s="9"/>
      <c r="EN6" s="9"/>
      <c r="EO6" s="9"/>
      <c r="EP6" s="9"/>
      <c r="EQ6" s="9"/>
      <c r="ER6" s="9"/>
      <c r="ES6" s="9"/>
      <c r="ET6" s="9"/>
      <c r="EU6" s="9"/>
      <c r="EV6" s="9"/>
      <c r="EW6" s="9"/>
      <c r="EX6" s="9"/>
      <c r="EY6" s="9"/>
      <c r="EZ6" s="9"/>
      <c r="FA6" s="9"/>
      <c r="FB6" s="9"/>
      <c r="FC6" s="9"/>
      <c r="FD6" s="9"/>
      <c r="FE6" s="9"/>
      <c r="FF6" s="9"/>
      <c r="FG6" s="9"/>
      <c r="FH6" s="9"/>
      <c r="FI6" s="9"/>
      <c r="FJ6" s="9"/>
      <c r="FK6" s="9"/>
      <c r="FL6" s="9"/>
      <c r="FM6" s="9"/>
      <c r="FN6" s="9"/>
      <c r="FO6" s="9"/>
      <c r="FP6" s="9"/>
      <c r="FQ6" s="9"/>
      <c r="FR6" s="9"/>
      <c r="FS6" s="9"/>
      <c r="FT6" s="9"/>
      <c r="FU6" s="9"/>
      <c r="FV6" s="9"/>
      <c r="FW6" s="9"/>
      <c r="FX6" s="9"/>
      <c r="FY6" s="9"/>
      <c r="FZ6" s="9"/>
      <c r="GA6" s="9"/>
      <c r="GB6" s="9"/>
      <c r="GC6" s="9"/>
      <c r="GD6" s="9"/>
      <c r="GE6" s="9"/>
      <c r="GF6" s="9"/>
      <c r="GG6" s="9"/>
      <c r="GH6" s="9"/>
      <c r="GI6" s="9"/>
      <c r="GJ6" s="9"/>
      <c r="GK6" s="9"/>
      <c r="GL6" s="9"/>
      <c r="GM6" s="9"/>
      <c r="GN6" s="9"/>
      <c r="GO6" s="9"/>
      <c r="GP6" s="9"/>
      <c r="GQ6" s="9"/>
      <c r="GR6" s="9"/>
      <c r="GS6" s="9"/>
      <c r="GT6" s="9"/>
      <c r="GU6" s="9"/>
      <c r="GV6" s="9"/>
      <c r="GW6" s="9"/>
      <c r="GX6" s="9"/>
      <c r="GY6" s="9"/>
      <c r="GZ6" s="9"/>
      <c r="HA6" s="9"/>
      <c r="HB6" s="9"/>
      <c r="HC6" s="9"/>
      <c r="HD6" s="9"/>
      <c r="HE6" s="9"/>
      <c r="HF6" s="9"/>
      <c r="HG6" s="9"/>
      <c r="HH6" s="9"/>
      <c r="HI6" s="9"/>
      <c r="HJ6" s="9"/>
      <c r="HK6" s="9"/>
      <c r="HL6" s="9"/>
      <c r="HM6" s="9"/>
      <c r="HN6" s="9"/>
      <c r="HO6" s="9"/>
      <c r="HP6" s="9"/>
      <c r="HQ6" s="9"/>
      <c r="HR6" s="9"/>
      <c r="HS6" s="9"/>
      <c r="HT6" s="9"/>
      <c r="HU6" s="9"/>
      <c r="HV6" s="9"/>
      <c r="HW6" s="9"/>
      <c r="HX6" s="9"/>
      <c r="HY6" s="9"/>
      <c r="HZ6" s="9"/>
      <c r="IA6" s="9"/>
      <c r="IB6" s="9"/>
      <c r="IC6" s="9"/>
      <c r="ID6" s="9"/>
      <c r="IE6" s="9"/>
      <c r="IF6" s="9"/>
      <c r="IG6" s="9"/>
      <c r="IH6" s="9"/>
      <c r="II6" s="9"/>
      <c r="IJ6" s="9"/>
      <c r="IK6" s="9"/>
    </row>
    <row r="7" spans="1:247" s="16" customFormat="1" ht="18" x14ac:dyDescent="0.25">
      <c r="A7" s="1"/>
      <c r="B7" s="49"/>
      <c r="C7" s="49" t="s">
        <v>905</v>
      </c>
      <c r="D7" s="50">
        <f>Spring_Capacities!I412</f>
        <v>3931</v>
      </c>
      <c r="E7" s="49" t="s">
        <v>1296</v>
      </c>
      <c r="F7" s="49"/>
      <c r="G7" s="4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9"/>
      <c r="AR7" s="9"/>
      <c r="AS7" s="9"/>
      <c r="AT7" s="9"/>
      <c r="AU7" s="9"/>
      <c r="AV7" s="9"/>
      <c r="AW7" s="9"/>
      <c r="AX7" s="9"/>
      <c r="AY7" s="9"/>
      <c r="AZ7" s="9"/>
      <c r="BA7" s="9"/>
      <c r="BB7" s="9"/>
      <c r="BC7" s="9"/>
      <c r="BD7" s="9"/>
      <c r="BE7" s="9"/>
      <c r="BF7" s="9"/>
      <c r="BG7" s="9"/>
      <c r="BH7" s="9"/>
      <c r="BI7" s="9"/>
      <c r="BJ7" s="9"/>
      <c r="BK7" s="9"/>
      <c r="BL7" s="9"/>
      <c r="BM7" s="9"/>
      <c r="BN7" s="9"/>
      <c r="BO7" s="9"/>
      <c r="BP7" s="9"/>
      <c r="BQ7" s="9"/>
      <c r="BR7" s="9"/>
      <c r="BS7" s="9"/>
      <c r="BT7" s="9"/>
      <c r="BU7" s="9"/>
      <c r="BV7" s="9"/>
      <c r="BW7" s="9"/>
      <c r="BX7" s="9"/>
      <c r="BY7" s="9"/>
      <c r="BZ7" s="9"/>
      <c r="CA7" s="9"/>
      <c r="CB7" s="9"/>
      <c r="CC7" s="9"/>
      <c r="CD7" s="9"/>
      <c r="CE7" s="9"/>
      <c r="CF7" s="9"/>
      <c r="CG7" s="9"/>
      <c r="CH7" s="9"/>
      <c r="CI7" s="9"/>
      <c r="CJ7" s="9"/>
      <c r="CK7" s="9"/>
      <c r="CL7" s="9"/>
      <c r="CM7" s="9"/>
      <c r="CN7" s="9"/>
      <c r="CO7" s="9"/>
      <c r="CP7" s="9"/>
      <c r="CQ7" s="9"/>
      <c r="CR7" s="9"/>
      <c r="CS7" s="9"/>
      <c r="CT7" s="9"/>
      <c r="CU7" s="9"/>
      <c r="CV7" s="9"/>
      <c r="CW7" s="9"/>
      <c r="CX7" s="9"/>
      <c r="CY7" s="9"/>
      <c r="CZ7" s="9"/>
      <c r="DA7" s="9"/>
      <c r="DB7" s="9"/>
      <c r="DC7" s="9"/>
      <c r="DD7" s="9"/>
      <c r="DE7" s="9"/>
      <c r="DF7" s="9"/>
      <c r="DG7" s="9"/>
      <c r="DH7" s="9"/>
      <c r="DI7" s="9"/>
      <c r="DJ7" s="9"/>
      <c r="DK7" s="9"/>
      <c r="DL7" s="9"/>
      <c r="DM7" s="9"/>
      <c r="DN7" s="9"/>
      <c r="DO7" s="9"/>
      <c r="DP7" s="9"/>
      <c r="DQ7" s="9"/>
      <c r="DR7" s="9"/>
      <c r="DS7" s="9"/>
      <c r="DT7" s="9"/>
      <c r="DU7" s="9"/>
      <c r="DV7" s="9"/>
      <c r="DW7" s="9"/>
      <c r="DX7" s="9"/>
      <c r="DY7" s="9"/>
      <c r="DZ7" s="9"/>
      <c r="EA7" s="9"/>
      <c r="EB7" s="9"/>
      <c r="EC7" s="9"/>
      <c r="ED7" s="9"/>
      <c r="EE7" s="9"/>
      <c r="EF7" s="9"/>
      <c r="EG7" s="9"/>
      <c r="EH7" s="9"/>
      <c r="EI7" s="9"/>
      <c r="EJ7" s="9"/>
      <c r="EK7" s="9"/>
      <c r="EL7" s="9"/>
      <c r="EM7" s="9"/>
      <c r="EN7" s="9"/>
      <c r="EO7" s="9"/>
      <c r="EP7" s="9"/>
      <c r="EQ7" s="9"/>
      <c r="ER7" s="9"/>
      <c r="ES7" s="9"/>
      <c r="ET7" s="9"/>
      <c r="EU7" s="9"/>
      <c r="EV7" s="9"/>
      <c r="EW7" s="9"/>
      <c r="EX7" s="9"/>
      <c r="EY7" s="9"/>
      <c r="EZ7" s="9"/>
      <c r="FA7" s="9"/>
      <c r="FB7" s="9"/>
      <c r="FC7" s="9"/>
      <c r="FD7" s="9"/>
      <c r="FE7" s="9"/>
      <c r="FF7" s="9"/>
      <c r="FG7" s="9"/>
      <c r="FH7" s="9"/>
      <c r="FI7" s="9"/>
      <c r="FJ7" s="9"/>
      <c r="FK7" s="9"/>
      <c r="FL7" s="9"/>
      <c r="FM7" s="9"/>
      <c r="FN7" s="9"/>
      <c r="FO7" s="9"/>
      <c r="FP7" s="9"/>
      <c r="FQ7" s="9"/>
      <c r="FR7" s="9"/>
      <c r="FS7" s="9"/>
      <c r="FT7" s="9"/>
      <c r="FU7" s="9"/>
      <c r="FV7" s="9"/>
      <c r="FW7" s="9"/>
      <c r="FX7" s="9"/>
      <c r="FY7" s="9"/>
      <c r="FZ7" s="9"/>
      <c r="GA7" s="9"/>
      <c r="GB7" s="9"/>
      <c r="GC7" s="9"/>
      <c r="GD7" s="9"/>
      <c r="GE7" s="9"/>
      <c r="GF7" s="9"/>
      <c r="GG7" s="9"/>
      <c r="GH7" s="9"/>
      <c r="GI7" s="9"/>
      <c r="GJ7" s="9"/>
      <c r="GK7" s="9"/>
      <c r="GL7" s="9"/>
      <c r="GM7" s="9"/>
      <c r="GN7" s="9"/>
      <c r="GO7" s="9"/>
      <c r="GP7" s="9"/>
      <c r="GQ7" s="9"/>
      <c r="GR7" s="9"/>
      <c r="GS7" s="9"/>
      <c r="GT7" s="9"/>
      <c r="GU7" s="9"/>
      <c r="GV7" s="9"/>
      <c r="GW7" s="9"/>
      <c r="GX7" s="9"/>
      <c r="GY7" s="9"/>
      <c r="GZ7" s="9"/>
      <c r="HA7" s="9"/>
      <c r="HB7" s="9"/>
      <c r="HC7" s="9"/>
      <c r="HD7" s="9"/>
      <c r="HE7" s="9"/>
      <c r="HF7" s="9"/>
      <c r="HG7" s="9"/>
      <c r="HH7" s="9"/>
      <c r="HI7" s="9"/>
      <c r="HJ7" s="9"/>
      <c r="HK7" s="9"/>
      <c r="HL7" s="9"/>
      <c r="HM7" s="9"/>
      <c r="HN7" s="9"/>
      <c r="HO7" s="9"/>
      <c r="HP7" s="9"/>
      <c r="HQ7" s="9"/>
      <c r="HR7" s="9"/>
      <c r="HS7" s="9"/>
      <c r="HT7" s="9"/>
      <c r="HU7" s="9"/>
      <c r="HV7" s="9"/>
      <c r="HW7" s="9"/>
      <c r="HX7" s="9"/>
      <c r="HY7" s="9"/>
      <c r="HZ7" s="9"/>
      <c r="IA7" s="9"/>
      <c r="IB7" s="9"/>
      <c r="IC7" s="9"/>
      <c r="ID7" s="9"/>
      <c r="IE7" s="9"/>
      <c r="IF7" s="9"/>
      <c r="IG7" s="9"/>
      <c r="IH7" s="9"/>
      <c r="II7" s="9"/>
      <c r="IJ7" s="9"/>
      <c r="IK7" s="9"/>
    </row>
    <row r="8" spans="1:247" s="16" customFormat="1" ht="18" x14ac:dyDescent="0.25">
      <c r="A8" s="1"/>
      <c r="B8" s="49"/>
      <c r="C8" s="49" t="s">
        <v>593</v>
      </c>
      <c r="D8" s="51">
        <f>Spring_Capacities!I414</f>
        <v>-663</v>
      </c>
      <c r="E8" s="49" t="s">
        <v>906</v>
      </c>
      <c r="F8" s="49"/>
      <c r="G8" s="49"/>
      <c r="H8" s="9"/>
      <c r="I8" s="9"/>
      <c r="J8" s="9"/>
      <c r="K8" s="9"/>
      <c r="L8" s="9"/>
      <c r="M8" s="9"/>
      <c r="N8" s="9"/>
      <c r="O8" s="9"/>
      <c r="P8" s="9"/>
      <c r="Q8" s="9"/>
      <c r="R8" s="9"/>
      <c r="S8" s="9"/>
      <c r="T8" s="9"/>
      <c r="U8" s="9"/>
      <c r="V8" s="9"/>
      <c r="W8" s="9"/>
      <c r="X8" s="9"/>
      <c r="Y8" s="9"/>
      <c r="Z8" s="9"/>
      <c r="AA8" s="9"/>
      <c r="AB8" s="9"/>
      <c r="AC8" s="9"/>
      <c r="AD8" s="9"/>
      <c r="AE8" s="9"/>
      <c r="AF8" s="9"/>
      <c r="AG8" s="9"/>
      <c r="AH8" s="9"/>
      <c r="AI8" s="9"/>
      <c r="AJ8" s="9"/>
      <c r="AK8" s="9"/>
      <c r="AL8" s="9"/>
      <c r="AM8" s="9"/>
      <c r="AN8" s="9"/>
      <c r="AO8" s="9"/>
      <c r="AP8" s="9"/>
      <c r="AQ8" s="9"/>
      <c r="AR8" s="9"/>
      <c r="AS8" s="9"/>
      <c r="AT8" s="9"/>
      <c r="AU8" s="9"/>
      <c r="AV8" s="9"/>
      <c r="AW8" s="9"/>
      <c r="AX8" s="9"/>
      <c r="AY8" s="9"/>
      <c r="AZ8" s="9"/>
      <c r="BA8" s="9"/>
      <c r="BB8" s="9"/>
      <c r="BC8" s="9"/>
      <c r="BD8" s="9"/>
      <c r="BE8" s="9"/>
      <c r="BF8" s="9"/>
      <c r="BG8" s="9"/>
      <c r="BH8" s="9"/>
      <c r="BI8" s="9"/>
      <c r="BJ8" s="9"/>
      <c r="BK8" s="9"/>
      <c r="BL8" s="9"/>
      <c r="BM8" s="9"/>
      <c r="BN8" s="9"/>
      <c r="BO8" s="9"/>
      <c r="BP8" s="9"/>
      <c r="BQ8" s="9"/>
      <c r="BR8" s="9"/>
      <c r="BS8" s="9"/>
      <c r="BT8" s="9"/>
      <c r="BU8" s="9"/>
      <c r="BV8" s="9"/>
      <c r="BW8" s="9"/>
      <c r="BX8" s="9"/>
      <c r="BY8" s="9"/>
      <c r="BZ8" s="9"/>
      <c r="CA8" s="9"/>
      <c r="CB8" s="9"/>
      <c r="CC8" s="9"/>
      <c r="CD8" s="9"/>
      <c r="CE8" s="9"/>
      <c r="CF8" s="9"/>
      <c r="CG8" s="9"/>
      <c r="CH8" s="9"/>
      <c r="CI8" s="9"/>
      <c r="CJ8" s="9"/>
      <c r="CK8" s="9"/>
      <c r="CL8" s="9"/>
      <c r="CM8" s="9"/>
      <c r="CN8" s="9"/>
      <c r="CO8" s="9"/>
      <c r="CP8" s="9"/>
      <c r="CQ8" s="9"/>
      <c r="CR8" s="9"/>
      <c r="CS8" s="9"/>
      <c r="CT8" s="9"/>
      <c r="CU8" s="9"/>
      <c r="CV8" s="9"/>
      <c r="CW8" s="9"/>
      <c r="CX8" s="9"/>
      <c r="CY8" s="9"/>
      <c r="CZ8" s="9"/>
      <c r="DA8" s="9"/>
      <c r="DB8" s="9"/>
      <c r="DC8" s="9"/>
      <c r="DD8" s="9"/>
      <c r="DE8" s="9"/>
      <c r="DF8" s="9"/>
      <c r="DG8" s="9"/>
      <c r="DH8" s="9"/>
      <c r="DI8" s="9"/>
      <c r="DJ8" s="9"/>
      <c r="DK8" s="9"/>
      <c r="DL8" s="9"/>
      <c r="DM8" s="9"/>
      <c r="DN8" s="9"/>
      <c r="DO8" s="9"/>
      <c r="DP8" s="9"/>
      <c r="DQ8" s="9"/>
      <c r="DR8" s="9"/>
      <c r="DS8" s="9"/>
      <c r="DT8" s="9"/>
      <c r="DU8" s="9"/>
      <c r="DV8" s="9"/>
      <c r="DW8" s="9"/>
      <c r="DX8" s="9"/>
      <c r="DY8" s="9"/>
      <c r="DZ8" s="9"/>
      <c r="EA8" s="9"/>
      <c r="EB8" s="9"/>
      <c r="EC8" s="9"/>
      <c r="ED8" s="9"/>
      <c r="EE8" s="9"/>
      <c r="EF8" s="9"/>
      <c r="EG8" s="9"/>
      <c r="EH8" s="9"/>
      <c r="EI8" s="9"/>
      <c r="EJ8" s="9"/>
      <c r="EK8" s="9"/>
      <c r="EL8" s="9"/>
      <c r="EM8" s="9"/>
      <c r="EN8" s="9"/>
      <c r="EO8" s="9"/>
      <c r="EP8" s="9"/>
      <c r="EQ8" s="9"/>
      <c r="ER8" s="9"/>
      <c r="ES8" s="9"/>
      <c r="ET8" s="9"/>
      <c r="EU8" s="9"/>
      <c r="EV8" s="9"/>
      <c r="EW8" s="9"/>
      <c r="EX8" s="9"/>
      <c r="EY8" s="9"/>
      <c r="EZ8" s="9"/>
      <c r="FA8" s="9"/>
      <c r="FB8" s="9"/>
      <c r="FC8" s="9"/>
      <c r="FD8" s="9"/>
      <c r="FE8" s="9"/>
      <c r="FF8" s="9"/>
      <c r="FG8" s="9"/>
      <c r="FH8" s="9"/>
      <c r="FI8" s="9"/>
      <c r="FJ8" s="9"/>
      <c r="FK8" s="9"/>
      <c r="FL8" s="9"/>
      <c r="FM8" s="9"/>
      <c r="FN8" s="9"/>
      <c r="FO8" s="9"/>
      <c r="FP8" s="9"/>
      <c r="FQ8" s="9"/>
      <c r="FR8" s="9"/>
      <c r="FS8" s="9"/>
      <c r="FT8" s="9"/>
      <c r="FU8" s="9"/>
      <c r="FV8" s="9"/>
      <c r="FW8" s="9"/>
      <c r="FX8" s="9"/>
      <c r="FY8" s="9"/>
      <c r="FZ8" s="9"/>
      <c r="GA8" s="9"/>
      <c r="GB8" s="9"/>
      <c r="GC8" s="9"/>
      <c r="GD8" s="9"/>
      <c r="GE8" s="9"/>
      <c r="GF8" s="9"/>
      <c r="GG8" s="9"/>
      <c r="GH8" s="9"/>
      <c r="GI8" s="9"/>
      <c r="GJ8" s="9"/>
      <c r="GK8" s="9"/>
      <c r="GL8" s="9"/>
      <c r="GM8" s="9"/>
      <c r="GN8" s="9"/>
      <c r="GO8" s="9"/>
      <c r="GP8" s="9"/>
      <c r="GQ8" s="9"/>
      <c r="GR8" s="9"/>
      <c r="GS8" s="9"/>
      <c r="GT8" s="9"/>
      <c r="GU8" s="9"/>
      <c r="GV8" s="9"/>
      <c r="GW8" s="9"/>
      <c r="GX8" s="9"/>
      <c r="GY8" s="9"/>
      <c r="GZ8" s="9"/>
      <c r="HA8" s="9"/>
      <c r="HB8" s="9"/>
      <c r="HC8" s="9"/>
      <c r="HD8" s="9"/>
      <c r="HE8" s="9"/>
      <c r="HF8" s="9"/>
      <c r="HG8" s="9"/>
      <c r="HH8" s="9"/>
      <c r="HI8" s="9"/>
      <c r="HJ8" s="9"/>
      <c r="HK8" s="9"/>
      <c r="HL8" s="9"/>
      <c r="HM8" s="9"/>
      <c r="HN8" s="9"/>
      <c r="HO8" s="9"/>
      <c r="HP8" s="9"/>
      <c r="HQ8" s="9"/>
      <c r="HR8" s="9"/>
      <c r="HS8" s="9"/>
      <c r="HT8" s="9"/>
      <c r="HU8" s="9"/>
      <c r="HV8" s="9"/>
      <c r="HW8" s="9"/>
      <c r="HX8" s="9"/>
      <c r="HY8" s="9"/>
      <c r="HZ8" s="9"/>
      <c r="IA8" s="9"/>
      <c r="IB8" s="9"/>
      <c r="IC8" s="9"/>
      <c r="ID8" s="9"/>
      <c r="IE8" s="9"/>
      <c r="IF8" s="9"/>
      <c r="IG8" s="9"/>
      <c r="IH8" s="9"/>
      <c r="II8" s="9"/>
      <c r="IJ8" s="9"/>
      <c r="IK8" s="9"/>
    </row>
    <row r="9" spans="1:247" s="16" customFormat="1" ht="18" x14ac:dyDescent="0.25">
      <c r="A9" s="1"/>
      <c r="B9" s="49"/>
      <c r="C9" s="49" t="s">
        <v>933</v>
      </c>
      <c r="D9" s="50">
        <f>Spring_Capacities!I416</f>
        <v>0</v>
      </c>
      <c r="E9" s="49" t="s">
        <v>1052</v>
      </c>
      <c r="F9" s="49"/>
      <c r="G9" s="49"/>
      <c r="H9" s="9"/>
      <c r="I9" s="9"/>
      <c r="J9" s="9"/>
      <c r="K9" s="9"/>
      <c r="L9" s="9"/>
      <c r="M9" s="9"/>
      <c r="N9" s="9"/>
      <c r="O9" s="9"/>
      <c r="P9" s="9"/>
      <c r="Q9" s="9"/>
      <c r="R9" s="9"/>
      <c r="S9" s="9"/>
      <c r="T9" s="9"/>
      <c r="U9" s="9"/>
      <c r="V9" s="9"/>
      <c r="W9" s="9"/>
      <c r="X9" s="9"/>
      <c r="Y9" s="9"/>
      <c r="Z9" s="9"/>
      <c r="AA9" s="9"/>
      <c r="AB9" s="9"/>
      <c r="AC9" s="9"/>
      <c r="AD9" s="9"/>
      <c r="AE9" s="9"/>
      <c r="AF9" s="9"/>
      <c r="AG9" s="9"/>
      <c r="AH9" s="9"/>
      <c r="AI9" s="9"/>
      <c r="AJ9" s="9"/>
      <c r="AK9" s="9"/>
      <c r="AL9" s="9"/>
      <c r="AM9" s="9"/>
      <c r="AN9" s="9"/>
      <c r="AO9" s="9"/>
      <c r="AP9" s="9"/>
      <c r="AQ9" s="9"/>
      <c r="AR9" s="9"/>
      <c r="AS9" s="9"/>
      <c r="AT9" s="9"/>
      <c r="AU9" s="9"/>
      <c r="AV9" s="9"/>
      <c r="AW9" s="9"/>
      <c r="AX9" s="9"/>
      <c r="AY9" s="9"/>
      <c r="AZ9" s="9"/>
      <c r="BA9" s="9"/>
      <c r="BB9" s="9"/>
      <c r="BC9" s="9"/>
      <c r="BD9" s="9"/>
      <c r="BE9" s="9"/>
      <c r="BF9" s="9"/>
      <c r="BG9" s="9"/>
      <c r="BH9" s="9"/>
      <c r="BI9" s="9"/>
      <c r="BJ9" s="9"/>
      <c r="BK9" s="9"/>
      <c r="BL9" s="9"/>
      <c r="BM9" s="9"/>
      <c r="BN9" s="9"/>
      <c r="BO9" s="9"/>
      <c r="BP9" s="9"/>
      <c r="BQ9" s="9"/>
      <c r="BR9" s="9"/>
      <c r="BS9" s="9"/>
      <c r="BT9" s="9"/>
      <c r="BU9" s="9"/>
      <c r="BV9" s="9"/>
      <c r="BW9" s="9"/>
      <c r="BX9" s="9"/>
      <c r="BY9" s="9"/>
      <c r="BZ9" s="9"/>
      <c r="CA9" s="9"/>
      <c r="CB9" s="9"/>
      <c r="CC9" s="9"/>
      <c r="CD9" s="9"/>
      <c r="CE9" s="9"/>
      <c r="CF9" s="9"/>
      <c r="CG9" s="9"/>
      <c r="CH9" s="9"/>
      <c r="CI9" s="9"/>
      <c r="CJ9" s="9"/>
      <c r="CK9" s="9"/>
      <c r="CL9" s="9"/>
      <c r="CM9" s="9"/>
      <c r="CN9" s="9"/>
      <c r="CO9" s="9"/>
      <c r="CP9" s="9"/>
      <c r="CQ9" s="9"/>
      <c r="CR9" s="9"/>
      <c r="CS9" s="9"/>
      <c r="CT9" s="9"/>
      <c r="CU9" s="9"/>
      <c r="CV9" s="9"/>
      <c r="CW9" s="9"/>
      <c r="CX9" s="9"/>
      <c r="CY9" s="9"/>
      <c r="CZ9" s="9"/>
      <c r="DA9" s="9"/>
      <c r="DB9" s="9"/>
      <c r="DC9" s="9"/>
      <c r="DD9" s="9"/>
      <c r="DE9" s="9"/>
      <c r="DF9" s="9"/>
      <c r="DG9" s="9"/>
      <c r="DH9" s="9"/>
      <c r="DI9" s="9"/>
      <c r="DJ9" s="9"/>
      <c r="DK9" s="9"/>
      <c r="DL9" s="9"/>
      <c r="DM9" s="9"/>
      <c r="DN9" s="9"/>
      <c r="DO9" s="9"/>
      <c r="DP9" s="9"/>
      <c r="DQ9" s="9"/>
      <c r="DR9" s="9"/>
      <c r="DS9" s="9"/>
      <c r="DT9" s="9"/>
      <c r="DU9" s="9"/>
      <c r="DV9" s="9"/>
      <c r="DW9" s="9"/>
      <c r="DX9" s="9"/>
      <c r="DY9" s="9"/>
      <c r="DZ9" s="9"/>
      <c r="EA9" s="9"/>
      <c r="EB9" s="9"/>
      <c r="EC9" s="9"/>
      <c r="ED9" s="9"/>
      <c r="EE9" s="9"/>
      <c r="EF9" s="9"/>
      <c r="EG9" s="9"/>
      <c r="EH9" s="9"/>
      <c r="EI9" s="9"/>
      <c r="EJ9" s="9"/>
      <c r="EK9" s="9"/>
      <c r="EL9" s="9"/>
      <c r="EM9" s="9"/>
      <c r="EN9" s="9"/>
      <c r="EO9" s="9"/>
      <c r="EP9" s="9"/>
      <c r="EQ9" s="9"/>
      <c r="ER9" s="9"/>
      <c r="ES9" s="9"/>
      <c r="ET9" s="9"/>
      <c r="EU9" s="9"/>
      <c r="EV9" s="9"/>
      <c r="EW9" s="9"/>
      <c r="EX9" s="9"/>
      <c r="EY9" s="9"/>
      <c r="EZ9" s="9"/>
      <c r="FA9" s="9"/>
      <c r="FB9" s="9"/>
      <c r="FC9" s="9"/>
      <c r="FD9" s="9"/>
      <c r="FE9" s="9"/>
      <c r="FF9" s="9"/>
      <c r="FG9" s="9"/>
      <c r="FH9" s="9"/>
      <c r="FI9" s="9"/>
      <c r="FJ9" s="9"/>
      <c r="FK9" s="9"/>
      <c r="FL9" s="9"/>
      <c r="FM9" s="9"/>
      <c r="FN9" s="9"/>
      <c r="FO9" s="9"/>
      <c r="FP9" s="9"/>
      <c r="FQ9" s="9"/>
      <c r="FR9" s="9"/>
      <c r="FS9" s="9"/>
      <c r="FT9" s="9"/>
      <c r="FU9" s="9"/>
      <c r="FV9" s="9"/>
      <c r="FW9" s="9"/>
      <c r="FX9" s="9"/>
      <c r="FY9" s="9"/>
      <c r="FZ9" s="9"/>
      <c r="GA9" s="9"/>
      <c r="GB9" s="9"/>
      <c r="GC9" s="9"/>
      <c r="GD9" s="9"/>
      <c r="GE9" s="9"/>
      <c r="GF9" s="9"/>
      <c r="GG9" s="9"/>
      <c r="GH9" s="9"/>
      <c r="GI9" s="9"/>
      <c r="GJ9" s="9"/>
      <c r="GK9" s="9"/>
      <c r="GL9" s="9"/>
      <c r="GM9" s="9"/>
      <c r="GN9" s="9"/>
      <c r="GO9" s="9"/>
      <c r="GP9" s="9"/>
      <c r="GQ9" s="9"/>
      <c r="GR9" s="9"/>
      <c r="GS9" s="9"/>
      <c r="GT9" s="9"/>
      <c r="GU9" s="9"/>
      <c r="GV9" s="9"/>
      <c r="GW9" s="9"/>
      <c r="GX9" s="9"/>
      <c r="GY9" s="9"/>
      <c r="GZ9" s="9"/>
      <c r="HA9" s="9"/>
      <c r="HB9" s="9"/>
      <c r="HC9" s="9"/>
      <c r="HD9" s="9"/>
      <c r="HE9" s="9"/>
      <c r="HF9" s="9"/>
      <c r="HG9" s="9"/>
      <c r="HH9" s="9"/>
      <c r="HI9" s="9"/>
      <c r="HJ9" s="9"/>
      <c r="HK9" s="9"/>
      <c r="HL9" s="9"/>
      <c r="HM9" s="9"/>
      <c r="HN9" s="9"/>
      <c r="HO9" s="9"/>
      <c r="HP9" s="9"/>
      <c r="HQ9" s="9"/>
      <c r="HR9" s="9"/>
      <c r="HS9" s="9"/>
      <c r="HT9" s="9"/>
      <c r="HU9" s="9"/>
      <c r="HV9" s="9"/>
      <c r="HW9" s="9"/>
      <c r="HX9" s="9"/>
      <c r="HY9" s="9"/>
      <c r="HZ9" s="9"/>
      <c r="IA9" s="9"/>
      <c r="IB9" s="9"/>
      <c r="IC9" s="9"/>
      <c r="ID9" s="9"/>
      <c r="IE9" s="9"/>
      <c r="IF9" s="9"/>
      <c r="IG9" s="9"/>
      <c r="IH9" s="9"/>
      <c r="II9" s="9"/>
      <c r="IJ9" s="9"/>
      <c r="IK9" s="9"/>
    </row>
    <row r="10" spans="1:247" s="16" customFormat="1" ht="18" x14ac:dyDescent="0.25">
      <c r="A10" s="1"/>
      <c r="B10" s="49"/>
      <c r="C10" s="49" t="s">
        <v>931</v>
      </c>
      <c r="D10" s="50">
        <f>Spring_Capacities!I418+Spring_Capacities!I419</f>
        <v>3792</v>
      </c>
      <c r="E10" s="49" t="s">
        <v>1294</v>
      </c>
      <c r="F10" s="49"/>
      <c r="G10" s="49"/>
      <c r="H10" s="9"/>
      <c r="I10" s="9"/>
      <c r="J10" s="9"/>
      <c r="K10" s="9"/>
      <c r="L10" s="9"/>
      <c r="M10" s="9"/>
      <c r="N10" s="9"/>
      <c r="O10" s="9"/>
      <c r="P10" s="9"/>
      <c r="Q10" s="9"/>
      <c r="R10" s="9"/>
      <c r="S10" s="9"/>
      <c r="T10" s="9"/>
      <c r="U10" s="9"/>
      <c r="V10" s="9"/>
      <c r="W10" s="9"/>
      <c r="X10" s="9"/>
      <c r="Y10" s="9"/>
      <c r="Z10" s="9"/>
      <c r="AA10" s="9"/>
      <c r="AB10" s="9"/>
      <c r="AC10" s="9"/>
      <c r="AD10" s="9"/>
      <c r="AE10" s="9"/>
      <c r="AF10" s="9"/>
      <c r="AG10" s="9"/>
      <c r="AH10" s="9"/>
      <c r="AI10" s="9"/>
      <c r="AJ10" s="9"/>
      <c r="AK10" s="9"/>
      <c r="AL10" s="9"/>
      <c r="AM10" s="9"/>
      <c r="AN10" s="9"/>
      <c r="AO10" s="9"/>
      <c r="AP10" s="9"/>
      <c r="AQ10" s="9"/>
      <c r="AR10" s="9"/>
      <c r="AS10" s="9"/>
      <c r="AT10" s="9"/>
      <c r="AU10" s="9"/>
      <c r="AV10" s="9"/>
      <c r="AW10" s="9"/>
      <c r="AX10" s="9"/>
      <c r="AY10" s="9"/>
      <c r="AZ10" s="9"/>
      <c r="BA10" s="9"/>
      <c r="BB10" s="9"/>
      <c r="BC10" s="9"/>
      <c r="BD10" s="9"/>
      <c r="BE10" s="9"/>
      <c r="BF10" s="9"/>
      <c r="BG10" s="9"/>
      <c r="BH10" s="9"/>
      <c r="BI10" s="9"/>
      <c r="BJ10" s="9"/>
      <c r="BK10" s="9"/>
      <c r="BL10" s="9"/>
      <c r="BM10" s="9"/>
      <c r="BN10" s="9"/>
      <c r="BO10" s="9"/>
      <c r="BP10" s="9"/>
      <c r="BQ10" s="9"/>
      <c r="BR10" s="9"/>
      <c r="BS10" s="9"/>
      <c r="BT10" s="9"/>
      <c r="BU10" s="9"/>
      <c r="BV10" s="9"/>
      <c r="BW10" s="9"/>
      <c r="BX10" s="9"/>
      <c r="BY10" s="9"/>
      <c r="BZ10" s="9"/>
      <c r="CA10" s="9"/>
      <c r="CB10" s="9"/>
      <c r="CC10" s="9"/>
      <c r="CD10" s="9"/>
      <c r="CE10" s="9"/>
      <c r="CF10" s="9"/>
      <c r="CG10" s="9"/>
      <c r="CH10" s="9"/>
      <c r="CI10" s="9"/>
      <c r="CJ10" s="9"/>
      <c r="CK10" s="9"/>
      <c r="CL10" s="9"/>
      <c r="CM10" s="9"/>
      <c r="CN10" s="9"/>
      <c r="CO10" s="9"/>
      <c r="CP10" s="9"/>
      <c r="CQ10" s="9"/>
      <c r="CR10" s="9"/>
      <c r="CS10" s="9"/>
      <c r="CT10" s="9"/>
      <c r="CU10" s="9"/>
      <c r="CV10" s="9"/>
      <c r="CW10" s="9"/>
      <c r="CX10" s="9"/>
      <c r="CY10" s="9"/>
      <c r="CZ10" s="9"/>
      <c r="DA10" s="9"/>
      <c r="DB10" s="9"/>
      <c r="DC10" s="9"/>
      <c r="DD10" s="9"/>
      <c r="DE10" s="9"/>
      <c r="DF10" s="9"/>
      <c r="DG10" s="9"/>
      <c r="DH10" s="9"/>
      <c r="DI10" s="9"/>
      <c r="DJ10" s="9"/>
      <c r="DK10" s="9"/>
      <c r="DL10" s="9"/>
      <c r="DM10" s="9"/>
      <c r="DN10" s="9"/>
      <c r="DO10" s="9"/>
      <c r="DP10" s="9"/>
      <c r="DQ10" s="9"/>
      <c r="DR10" s="9"/>
      <c r="DS10" s="9"/>
      <c r="DT10" s="9"/>
      <c r="DU10" s="9"/>
      <c r="DV10" s="9"/>
      <c r="DW10" s="9"/>
      <c r="DX10" s="9"/>
      <c r="DY10" s="9"/>
      <c r="DZ10" s="9"/>
      <c r="EA10" s="9"/>
      <c r="EB10" s="9"/>
      <c r="EC10" s="9"/>
      <c r="ED10" s="9"/>
      <c r="EE10" s="9"/>
      <c r="EF10" s="9"/>
      <c r="EG10" s="9"/>
      <c r="EH10" s="9"/>
      <c r="EI10" s="9"/>
      <c r="EJ10" s="9"/>
      <c r="EK10" s="9"/>
      <c r="EL10" s="9"/>
      <c r="EM10" s="9"/>
      <c r="EN10" s="9"/>
      <c r="EO10" s="9"/>
      <c r="EP10" s="9"/>
      <c r="EQ10" s="9"/>
      <c r="ER10" s="9"/>
      <c r="ES10" s="9"/>
      <c r="ET10" s="9"/>
      <c r="EU10" s="9"/>
      <c r="EV10" s="9"/>
      <c r="EW10" s="9"/>
      <c r="EX10" s="9"/>
      <c r="EY10" s="9"/>
      <c r="EZ10" s="9"/>
      <c r="FA10" s="9"/>
      <c r="FB10" s="9"/>
      <c r="FC10" s="9"/>
      <c r="FD10" s="9"/>
      <c r="FE10" s="9"/>
      <c r="FF10" s="9"/>
      <c r="FG10" s="9"/>
      <c r="FH10" s="9"/>
      <c r="FI10" s="9"/>
      <c r="FJ10" s="9"/>
      <c r="FK10" s="9"/>
      <c r="FL10" s="9"/>
      <c r="FM10" s="9"/>
      <c r="FN10" s="9"/>
      <c r="FO10" s="9"/>
      <c r="FP10" s="9"/>
      <c r="FQ10" s="9"/>
      <c r="FR10" s="9"/>
      <c r="FS10" s="9"/>
      <c r="FT10" s="9"/>
      <c r="FU10" s="9"/>
      <c r="FV10" s="9"/>
      <c r="FW10" s="9"/>
      <c r="FX10" s="9"/>
      <c r="FY10" s="9"/>
      <c r="FZ10" s="9"/>
      <c r="GA10" s="9"/>
      <c r="GB10" s="9"/>
      <c r="GC10" s="9"/>
      <c r="GD10" s="9"/>
      <c r="GE10" s="9"/>
      <c r="GF10" s="9"/>
      <c r="GG10" s="9"/>
      <c r="GH10" s="9"/>
      <c r="GI10" s="9"/>
      <c r="GJ10" s="9"/>
      <c r="GK10" s="9"/>
      <c r="GL10" s="9"/>
      <c r="GM10" s="9"/>
      <c r="GN10" s="9"/>
      <c r="GO10" s="9"/>
      <c r="GP10" s="9"/>
      <c r="GQ10" s="9"/>
      <c r="GR10" s="9"/>
      <c r="GS10" s="9"/>
      <c r="GT10" s="9"/>
      <c r="GU10" s="9"/>
      <c r="GV10" s="9"/>
      <c r="GW10" s="9"/>
      <c r="GX10" s="9"/>
      <c r="GY10" s="9"/>
      <c r="GZ10" s="9"/>
      <c r="HA10" s="9"/>
      <c r="HB10" s="9"/>
      <c r="HC10" s="9"/>
      <c r="HD10" s="9"/>
      <c r="HE10" s="9"/>
      <c r="HF10" s="9"/>
      <c r="HG10" s="9"/>
      <c r="HH10" s="9"/>
      <c r="HI10" s="9"/>
      <c r="HJ10" s="9"/>
      <c r="HK10" s="9"/>
      <c r="HL10" s="9"/>
      <c r="HM10" s="9"/>
      <c r="HN10" s="9"/>
      <c r="HO10" s="9"/>
      <c r="HP10" s="9"/>
      <c r="HQ10" s="9"/>
      <c r="HR10" s="9"/>
      <c r="HS10" s="9"/>
      <c r="HT10" s="9"/>
      <c r="HU10" s="9"/>
      <c r="HV10" s="9"/>
      <c r="HW10" s="9"/>
      <c r="HX10" s="9"/>
      <c r="HY10" s="9"/>
      <c r="HZ10" s="9"/>
      <c r="IA10" s="9"/>
      <c r="IB10" s="9"/>
      <c r="IC10" s="9"/>
      <c r="ID10" s="9"/>
      <c r="IE10" s="9"/>
      <c r="IF10" s="9"/>
      <c r="IG10" s="9"/>
      <c r="IH10" s="9"/>
      <c r="II10" s="9"/>
      <c r="IJ10" s="9"/>
      <c r="IK10" s="9"/>
    </row>
    <row r="11" spans="1:247" s="16" customFormat="1" ht="18" x14ac:dyDescent="0.25">
      <c r="A11" s="1"/>
      <c r="B11" s="49"/>
      <c r="C11" s="49" t="s">
        <v>1084</v>
      </c>
      <c r="D11" s="50">
        <f>Spring_Capacities!I569*Spring_Capacities!I570/100</f>
        <v>4701.6250000000018</v>
      </c>
      <c r="E11" s="49" t="s">
        <v>1579</v>
      </c>
      <c r="F11" s="49"/>
      <c r="G11" s="49"/>
      <c r="H11" s="9"/>
      <c r="I11" s="9"/>
      <c r="J11" s="9"/>
      <c r="K11" s="9"/>
      <c r="L11" s="9"/>
      <c r="M11" s="9"/>
      <c r="N11" s="9"/>
      <c r="O11" s="9"/>
      <c r="P11" s="9"/>
      <c r="Q11" s="9"/>
      <c r="R11" s="9"/>
      <c r="S11" s="9"/>
      <c r="T11" s="9"/>
      <c r="U11" s="9"/>
      <c r="V11" s="9"/>
      <c r="W11" s="9"/>
      <c r="X11" s="9"/>
      <c r="Y11" s="9"/>
      <c r="Z11" s="9"/>
      <c r="AA11" s="9"/>
      <c r="AB11" s="9"/>
      <c r="AC11" s="9"/>
      <c r="AD11" s="9"/>
      <c r="AE11" s="9"/>
      <c r="AF11" s="9"/>
      <c r="AG11" s="9"/>
      <c r="AH11" s="9"/>
      <c r="AI11" s="9"/>
      <c r="AJ11" s="9"/>
      <c r="AK11" s="9"/>
      <c r="AL11" s="9"/>
      <c r="AM11" s="9"/>
      <c r="AN11" s="9"/>
      <c r="AO11" s="9"/>
      <c r="AP11" s="9"/>
      <c r="AQ11" s="9"/>
      <c r="AR11" s="9"/>
      <c r="AS11" s="9"/>
      <c r="AT11" s="9"/>
      <c r="AU11" s="9"/>
      <c r="AV11" s="9"/>
      <c r="AW11" s="9"/>
      <c r="AX11" s="9"/>
      <c r="AY11" s="9"/>
      <c r="AZ11" s="9"/>
      <c r="BA11" s="9"/>
      <c r="BB11" s="9"/>
      <c r="BC11" s="9"/>
      <c r="BD11" s="9"/>
      <c r="BE11" s="9"/>
      <c r="BF11" s="9"/>
      <c r="BG11" s="9"/>
      <c r="BH11" s="9"/>
      <c r="BI11" s="9"/>
      <c r="BJ11" s="9"/>
      <c r="BK11" s="9"/>
      <c r="BL11" s="9"/>
      <c r="BM11" s="9"/>
      <c r="BN11" s="9"/>
      <c r="BO11" s="9"/>
      <c r="BP11" s="9"/>
      <c r="BQ11" s="9"/>
      <c r="BR11" s="9"/>
      <c r="BS11" s="9"/>
      <c r="BT11" s="9"/>
      <c r="BU11" s="9"/>
      <c r="BV11" s="9"/>
      <c r="BW11" s="9"/>
      <c r="BX11" s="9"/>
      <c r="BY11" s="9"/>
      <c r="BZ11" s="9"/>
      <c r="CA11" s="9"/>
      <c r="CB11" s="9"/>
      <c r="CC11" s="9"/>
      <c r="CD11" s="9"/>
      <c r="CE11" s="9"/>
      <c r="CF11" s="9"/>
      <c r="CG11" s="9"/>
      <c r="CH11" s="9"/>
      <c r="CI11" s="9"/>
      <c r="CJ11" s="9"/>
      <c r="CK11" s="9"/>
      <c r="CL11" s="9"/>
      <c r="CM11" s="9"/>
      <c r="CN11" s="9"/>
      <c r="CO11" s="9"/>
      <c r="CP11" s="9"/>
      <c r="CQ11" s="9"/>
      <c r="CR11" s="9"/>
      <c r="CS11" s="9"/>
      <c r="CT11" s="9"/>
      <c r="CU11" s="9"/>
      <c r="CV11" s="9"/>
      <c r="CW11" s="9"/>
      <c r="CX11" s="9"/>
      <c r="CY11" s="9"/>
      <c r="CZ11" s="9"/>
      <c r="DA11" s="9"/>
      <c r="DB11" s="9"/>
      <c r="DC11" s="9"/>
      <c r="DD11" s="9"/>
      <c r="DE11" s="9"/>
      <c r="DF11" s="9"/>
      <c r="DG11" s="9"/>
      <c r="DH11" s="9"/>
      <c r="DI11" s="9"/>
      <c r="DJ11" s="9"/>
      <c r="DK11" s="9"/>
      <c r="DL11" s="9"/>
      <c r="DM11" s="9"/>
      <c r="DN11" s="9"/>
      <c r="DO11" s="9"/>
      <c r="DP11" s="9"/>
      <c r="DQ11" s="9"/>
      <c r="DR11" s="9"/>
      <c r="DS11" s="9"/>
      <c r="DT11" s="9"/>
      <c r="DU11" s="9"/>
      <c r="DV11" s="9"/>
      <c r="DW11" s="9"/>
      <c r="DX11" s="9"/>
      <c r="DY11" s="9"/>
      <c r="DZ11" s="9"/>
      <c r="EA11" s="9"/>
      <c r="EB11" s="9"/>
      <c r="EC11" s="9"/>
      <c r="ED11" s="9"/>
      <c r="EE11" s="9"/>
      <c r="EF11" s="9"/>
      <c r="EG11" s="9"/>
      <c r="EH11" s="9"/>
      <c r="EI11" s="9"/>
      <c r="EJ11" s="9"/>
      <c r="EK11" s="9"/>
      <c r="EL11" s="9"/>
      <c r="EM11" s="9"/>
      <c r="EN11" s="9"/>
      <c r="EO11" s="9"/>
      <c r="EP11" s="9"/>
      <c r="EQ11" s="9"/>
      <c r="ER11" s="9"/>
      <c r="ES11" s="9"/>
      <c r="ET11" s="9"/>
      <c r="EU11" s="9"/>
      <c r="EV11" s="9"/>
      <c r="EW11" s="9"/>
      <c r="EX11" s="9"/>
      <c r="EY11" s="9"/>
      <c r="EZ11" s="9"/>
      <c r="FA11" s="9"/>
      <c r="FB11" s="9"/>
      <c r="FC11" s="9"/>
      <c r="FD11" s="9"/>
      <c r="FE11" s="9"/>
      <c r="FF11" s="9"/>
      <c r="FG11" s="9"/>
      <c r="FH11" s="9"/>
      <c r="FI11" s="9"/>
      <c r="FJ11" s="9"/>
      <c r="FK11" s="9"/>
      <c r="FL11" s="9"/>
      <c r="FM11" s="9"/>
      <c r="FN11" s="9"/>
      <c r="FO11" s="9"/>
      <c r="FP11" s="9"/>
      <c r="FQ11" s="9"/>
      <c r="FR11" s="9"/>
      <c r="FS11" s="9"/>
      <c r="FT11" s="9"/>
      <c r="FU11" s="9"/>
      <c r="FV11" s="9"/>
      <c r="FW11" s="9"/>
      <c r="FX11" s="9"/>
      <c r="FY11" s="9"/>
      <c r="FZ11" s="9"/>
      <c r="GA11" s="9"/>
      <c r="GB11" s="9"/>
      <c r="GC11" s="9"/>
      <c r="GD11" s="9"/>
      <c r="GE11" s="9"/>
      <c r="GF11" s="9"/>
      <c r="GG11" s="9"/>
      <c r="GH11" s="9"/>
      <c r="GI11" s="9"/>
      <c r="GJ11" s="9"/>
      <c r="GK11" s="9"/>
      <c r="GL11" s="9"/>
      <c r="GM11" s="9"/>
      <c r="GN11" s="9"/>
      <c r="GO11" s="9"/>
      <c r="GP11" s="9"/>
      <c r="GQ11" s="9"/>
      <c r="GR11" s="9"/>
      <c r="GS11" s="9"/>
      <c r="GT11" s="9"/>
      <c r="GU11" s="9"/>
      <c r="GV11" s="9"/>
      <c r="GW11" s="9"/>
      <c r="GX11" s="9"/>
      <c r="GY11" s="9"/>
      <c r="GZ11" s="9"/>
      <c r="HA11" s="9"/>
      <c r="HB11" s="9"/>
      <c r="HC11" s="9"/>
      <c r="HD11" s="9"/>
      <c r="HE11" s="9"/>
      <c r="HF11" s="9"/>
      <c r="HG11" s="9"/>
      <c r="HH11" s="9"/>
      <c r="HI11" s="9"/>
      <c r="HJ11" s="9"/>
      <c r="HK11" s="9"/>
      <c r="HL11" s="9"/>
      <c r="HM11" s="9"/>
      <c r="HN11" s="9"/>
      <c r="HO11" s="9"/>
      <c r="HP11" s="9"/>
      <c r="HQ11" s="9"/>
      <c r="HR11" s="9"/>
      <c r="HS11" s="9"/>
      <c r="HT11" s="9"/>
      <c r="HU11" s="9"/>
      <c r="HV11" s="9"/>
      <c r="HW11" s="9"/>
      <c r="HX11" s="9"/>
      <c r="HY11" s="9"/>
      <c r="HZ11" s="9"/>
      <c r="IA11" s="9"/>
      <c r="IB11" s="9"/>
      <c r="IC11" s="9"/>
      <c r="ID11" s="9"/>
      <c r="IE11" s="9"/>
      <c r="IF11" s="9"/>
      <c r="IG11" s="9"/>
      <c r="IH11" s="9"/>
      <c r="II11" s="9"/>
      <c r="IJ11" s="9"/>
      <c r="IK11" s="9"/>
    </row>
    <row r="12" spans="1:247" s="16" customFormat="1" ht="18" x14ac:dyDescent="0.25">
      <c r="A12" s="1"/>
      <c r="B12" s="49"/>
      <c r="C12" s="49" t="s">
        <v>1085</v>
      </c>
      <c r="D12" s="50">
        <f>Spring_Capacities!I588*Spring_Capacities!I589/100</f>
        <v>1456.1519999999998</v>
      </c>
      <c r="E12" s="49" t="s">
        <v>1580</v>
      </c>
      <c r="F12" s="49"/>
      <c r="G12" s="49"/>
      <c r="H12" s="9"/>
      <c r="I12" s="9"/>
      <c r="J12" s="9"/>
      <c r="K12" s="9"/>
      <c r="L12" s="9"/>
      <c r="M12" s="9"/>
      <c r="N12" s="9"/>
      <c r="O12" s="9"/>
      <c r="P12" s="9"/>
      <c r="Q12" s="9"/>
      <c r="R12" s="9"/>
      <c r="S12" s="9"/>
      <c r="T12" s="9"/>
      <c r="U12" s="9"/>
      <c r="V12" s="9"/>
      <c r="W12" s="9"/>
      <c r="X12" s="9"/>
      <c r="Y12" s="9"/>
      <c r="Z12" s="9"/>
      <c r="AA12" s="9"/>
      <c r="AB12" s="9"/>
      <c r="AC12" s="9"/>
      <c r="AD12" s="9"/>
      <c r="AE12" s="9"/>
      <c r="AF12" s="9"/>
      <c r="AG12" s="9"/>
      <c r="AH12" s="9"/>
      <c r="AI12" s="9"/>
      <c r="AJ12" s="9"/>
      <c r="AK12" s="9"/>
      <c r="AL12" s="9"/>
      <c r="AM12" s="9"/>
      <c r="AN12" s="9"/>
      <c r="AO12" s="9"/>
      <c r="AP12" s="9"/>
      <c r="AQ12" s="9"/>
      <c r="AR12" s="9"/>
      <c r="AS12" s="9"/>
      <c r="AT12" s="9"/>
      <c r="AU12" s="9"/>
      <c r="AV12" s="9"/>
      <c r="AW12" s="9"/>
      <c r="AX12" s="9"/>
      <c r="AY12" s="9"/>
      <c r="AZ12" s="9"/>
      <c r="BA12" s="9"/>
      <c r="BB12" s="9"/>
      <c r="BC12" s="9"/>
      <c r="BD12" s="9"/>
      <c r="BE12" s="9"/>
      <c r="BF12" s="9"/>
      <c r="BG12" s="9"/>
      <c r="BH12" s="9"/>
      <c r="BI12" s="9"/>
      <c r="BJ12" s="9"/>
      <c r="BK12" s="9"/>
      <c r="BL12" s="9"/>
      <c r="BM12" s="9"/>
      <c r="BN12" s="9"/>
      <c r="BO12" s="9"/>
      <c r="BP12" s="9"/>
      <c r="BQ12" s="9"/>
      <c r="BR12" s="9"/>
      <c r="BS12" s="9"/>
      <c r="BT12" s="9"/>
      <c r="BU12" s="9"/>
      <c r="BV12" s="9"/>
      <c r="BW12" s="9"/>
      <c r="BX12" s="9"/>
      <c r="BY12" s="9"/>
      <c r="BZ12" s="9"/>
      <c r="CA12" s="9"/>
      <c r="CB12" s="9"/>
      <c r="CC12" s="9"/>
      <c r="CD12" s="9"/>
      <c r="CE12" s="9"/>
      <c r="CF12" s="9"/>
      <c r="CG12" s="9"/>
      <c r="CH12" s="9"/>
      <c r="CI12" s="9"/>
      <c r="CJ12" s="9"/>
      <c r="CK12" s="9"/>
      <c r="CL12" s="9"/>
      <c r="CM12" s="9"/>
      <c r="CN12" s="9"/>
      <c r="CO12" s="9"/>
      <c r="CP12" s="9"/>
      <c r="CQ12" s="9"/>
      <c r="CR12" s="9"/>
      <c r="CS12" s="9"/>
      <c r="CT12" s="9"/>
      <c r="CU12" s="9"/>
      <c r="CV12" s="9"/>
      <c r="CW12" s="9"/>
      <c r="CX12" s="9"/>
      <c r="CY12" s="9"/>
      <c r="CZ12" s="9"/>
      <c r="DA12" s="9"/>
      <c r="DB12" s="9"/>
      <c r="DC12" s="9"/>
      <c r="DD12" s="9"/>
      <c r="DE12" s="9"/>
      <c r="DF12" s="9"/>
      <c r="DG12" s="9"/>
      <c r="DH12" s="9"/>
      <c r="DI12" s="9"/>
      <c r="DJ12" s="9"/>
      <c r="DK12" s="9"/>
      <c r="DL12" s="9"/>
      <c r="DM12" s="9"/>
      <c r="DN12" s="9"/>
      <c r="DO12" s="9"/>
      <c r="DP12" s="9"/>
      <c r="DQ12" s="9"/>
      <c r="DR12" s="9"/>
      <c r="DS12" s="9"/>
      <c r="DT12" s="9"/>
      <c r="DU12" s="9"/>
      <c r="DV12" s="9"/>
      <c r="DW12" s="9"/>
      <c r="DX12" s="9"/>
      <c r="DY12" s="9"/>
      <c r="DZ12" s="9"/>
      <c r="EA12" s="9"/>
      <c r="EB12" s="9"/>
      <c r="EC12" s="9"/>
      <c r="ED12" s="9"/>
      <c r="EE12" s="9"/>
      <c r="EF12" s="9"/>
      <c r="EG12" s="9"/>
      <c r="EH12" s="9"/>
      <c r="EI12" s="9"/>
      <c r="EJ12" s="9"/>
      <c r="EK12" s="9"/>
      <c r="EL12" s="9"/>
      <c r="EM12" s="9"/>
      <c r="EN12" s="9"/>
      <c r="EO12" s="9"/>
      <c r="EP12" s="9"/>
      <c r="EQ12" s="9"/>
      <c r="ER12" s="9"/>
      <c r="ES12" s="9"/>
      <c r="ET12" s="9"/>
      <c r="EU12" s="9"/>
      <c r="EV12" s="9"/>
      <c r="EW12" s="9"/>
      <c r="EX12" s="9"/>
      <c r="EY12" s="9"/>
      <c r="EZ12" s="9"/>
      <c r="FA12" s="9"/>
      <c r="FB12" s="9"/>
      <c r="FC12" s="9"/>
      <c r="FD12" s="9"/>
      <c r="FE12" s="9"/>
      <c r="FF12" s="9"/>
      <c r="FG12" s="9"/>
      <c r="FH12" s="9"/>
      <c r="FI12" s="9"/>
      <c r="FJ12" s="9"/>
      <c r="FK12" s="9"/>
      <c r="FL12" s="9"/>
      <c r="FM12" s="9"/>
      <c r="FN12" s="9"/>
      <c r="FO12" s="9"/>
      <c r="FP12" s="9"/>
      <c r="FQ12" s="9"/>
      <c r="FR12" s="9"/>
      <c r="FS12" s="9"/>
      <c r="FT12" s="9"/>
      <c r="FU12" s="9"/>
      <c r="FV12" s="9"/>
      <c r="FW12" s="9"/>
      <c r="FX12" s="9"/>
      <c r="FY12" s="9"/>
      <c r="FZ12" s="9"/>
      <c r="GA12" s="9"/>
      <c r="GB12" s="9"/>
      <c r="GC12" s="9"/>
      <c r="GD12" s="9"/>
      <c r="GE12" s="9"/>
      <c r="GF12" s="9"/>
      <c r="GG12" s="9"/>
      <c r="GH12" s="9"/>
      <c r="GI12" s="9"/>
      <c r="GJ12" s="9"/>
      <c r="GK12" s="9"/>
      <c r="GL12" s="9"/>
      <c r="GM12" s="9"/>
      <c r="GN12" s="9"/>
      <c r="GO12" s="9"/>
      <c r="GP12" s="9"/>
      <c r="GQ12" s="9"/>
      <c r="GR12" s="9"/>
      <c r="GS12" s="9"/>
      <c r="GT12" s="9"/>
      <c r="GU12" s="9"/>
      <c r="GV12" s="9"/>
      <c r="GW12" s="9"/>
      <c r="GX12" s="9"/>
      <c r="GY12" s="9"/>
      <c r="GZ12" s="9"/>
      <c r="HA12" s="9"/>
      <c r="HB12" s="9"/>
      <c r="HC12" s="9"/>
      <c r="HD12" s="9"/>
      <c r="HE12" s="9"/>
      <c r="HF12" s="9"/>
      <c r="HG12" s="9"/>
      <c r="HH12" s="9"/>
      <c r="HI12" s="9"/>
      <c r="HJ12" s="9"/>
      <c r="HK12" s="9"/>
      <c r="HL12" s="9"/>
      <c r="HM12" s="9"/>
      <c r="HN12" s="9"/>
      <c r="HO12" s="9"/>
      <c r="HP12" s="9"/>
      <c r="HQ12" s="9"/>
      <c r="HR12" s="9"/>
      <c r="HS12" s="9"/>
      <c r="HT12" s="9"/>
      <c r="HU12" s="9"/>
      <c r="HV12" s="9"/>
      <c r="HW12" s="9"/>
      <c r="HX12" s="9"/>
      <c r="HY12" s="9"/>
      <c r="HZ12" s="9"/>
      <c r="IA12" s="9"/>
      <c r="IB12" s="9"/>
      <c r="IC12" s="9"/>
      <c r="ID12" s="9"/>
      <c r="IE12" s="9"/>
      <c r="IF12" s="9"/>
      <c r="IG12" s="9"/>
      <c r="IH12" s="9"/>
      <c r="II12" s="9"/>
      <c r="IJ12" s="9"/>
      <c r="IK12" s="9"/>
    </row>
    <row r="13" spans="1:247" s="16" customFormat="1" ht="18" x14ac:dyDescent="0.25">
      <c r="A13" s="1"/>
      <c r="B13" s="49"/>
      <c r="C13" s="49" t="s">
        <v>1422</v>
      </c>
      <c r="D13" s="50">
        <f>Spring_Capacities!I615*Spring_Capacities!I616/100</f>
        <v>260.38</v>
      </c>
      <c r="E13" s="49" t="s">
        <v>1581</v>
      </c>
      <c r="F13" s="49"/>
      <c r="G13" s="49"/>
      <c r="H13" s="9"/>
      <c r="I13" s="9"/>
      <c r="J13" s="9"/>
      <c r="K13" s="9"/>
      <c r="L13" s="9"/>
      <c r="M13" s="9"/>
      <c r="N13" s="9"/>
      <c r="O13" s="9"/>
      <c r="P13" s="9"/>
      <c r="Q13" s="9"/>
      <c r="R13" s="9"/>
      <c r="S13" s="9"/>
      <c r="T13" s="9"/>
      <c r="U13" s="9"/>
      <c r="V13" s="9"/>
      <c r="W13" s="9"/>
      <c r="X13" s="9"/>
      <c r="Y13" s="9"/>
      <c r="Z13" s="9"/>
      <c r="AA13" s="9"/>
      <c r="AB13" s="9"/>
      <c r="AC13" s="9"/>
      <c r="AD13" s="9"/>
      <c r="AE13" s="9"/>
      <c r="AF13" s="9"/>
      <c r="AG13" s="9"/>
      <c r="AH13" s="9"/>
      <c r="AI13" s="9"/>
      <c r="AJ13" s="9"/>
      <c r="AK13" s="9"/>
      <c r="AL13" s="9"/>
      <c r="AM13" s="9"/>
      <c r="AN13" s="9"/>
      <c r="AO13" s="9"/>
      <c r="AP13" s="9"/>
      <c r="AQ13" s="9"/>
      <c r="AR13" s="9"/>
      <c r="AS13" s="9"/>
      <c r="AT13" s="9"/>
      <c r="AU13" s="9"/>
      <c r="AV13" s="9"/>
      <c r="AW13" s="9"/>
      <c r="AX13" s="9"/>
      <c r="AY13" s="9"/>
      <c r="AZ13" s="9"/>
      <c r="BA13" s="9"/>
      <c r="BB13" s="9"/>
      <c r="BC13" s="9"/>
      <c r="BD13" s="9"/>
      <c r="BE13" s="9"/>
      <c r="BF13" s="9"/>
      <c r="BG13" s="9"/>
      <c r="BH13" s="9"/>
      <c r="BI13" s="9"/>
      <c r="BJ13" s="9"/>
      <c r="BK13" s="9"/>
      <c r="BL13" s="9"/>
      <c r="BM13" s="9"/>
      <c r="BN13" s="9"/>
      <c r="BO13" s="9"/>
      <c r="BP13" s="9"/>
      <c r="BQ13" s="9"/>
      <c r="BR13" s="9"/>
      <c r="BS13" s="9"/>
      <c r="BT13" s="9"/>
      <c r="BU13" s="9"/>
      <c r="BV13" s="9"/>
      <c r="BW13" s="9"/>
      <c r="BX13" s="9"/>
      <c r="BY13" s="9"/>
      <c r="BZ13" s="9"/>
      <c r="CA13" s="9"/>
      <c r="CB13" s="9"/>
      <c r="CC13" s="9"/>
      <c r="CD13" s="9"/>
      <c r="CE13" s="9"/>
      <c r="CF13" s="9"/>
      <c r="CG13" s="9"/>
      <c r="CH13" s="9"/>
      <c r="CI13" s="9"/>
      <c r="CJ13" s="9"/>
      <c r="CK13" s="9"/>
      <c r="CL13" s="9"/>
      <c r="CM13" s="9"/>
      <c r="CN13" s="9"/>
      <c r="CO13" s="9"/>
      <c r="CP13" s="9"/>
      <c r="CQ13" s="9"/>
      <c r="CR13" s="9"/>
      <c r="CS13" s="9"/>
      <c r="CT13" s="9"/>
      <c r="CU13" s="9"/>
      <c r="CV13" s="9"/>
      <c r="CW13" s="9"/>
      <c r="CX13" s="9"/>
      <c r="CY13" s="9"/>
      <c r="CZ13" s="9"/>
      <c r="DA13" s="9"/>
      <c r="DB13" s="9"/>
      <c r="DC13" s="9"/>
      <c r="DD13" s="9"/>
      <c r="DE13" s="9"/>
      <c r="DF13" s="9"/>
      <c r="DG13" s="9"/>
      <c r="DH13" s="9"/>
      <c r="DI13" s="9"/>
      <c r="DJ13" s="9"/>
      <c r="DK13" s="9"/>
      <c r="DL13" s="9"/>
      <c r="DM13" s="9"/>
      <c r="DN13" s="9"/>
      <c r="DO13" s="9"/>
      <c r="DP13" s="9"/>
      <c r="DQ13" s="9"/>
      <c r="DR13" s="9"/>
      <c r="DS13" s="9"/>
      <c r="DT13" s="9"/>
      <c r="DU13" s="9"/>
      <c r="DV13" s="9"/>
      <c r="DW13" s="9"/>
      <c r="DX13" s="9"/>
      <c r="DY13" s="9"/>
      <c r="DZ13" s="9"/>
      <c r="EA13" s="9"/>
      <c r="EB13" s="9"/>
      <c r="EC13" s="9"/>
      <c r="ED13" s="9"/>
      <c r="EE13" s="9"/>
      <c r="EF13" s="9"/>
      <c r="EG13" s="9"/>
      <c r="EH13" s="9"/>
      <c r="EI13" s="9"/>
      <c r="EJ13" s="9"/>
      <c r="EK13" s="9"/>
      <c r="EL13" s="9"/>
      <c r="EM13" s="9"/>
      <c r="EN13" s="9"/>
      <c r="EO13" s="9"/>
      <c r="EP13" s="9"/>
      <c r="EQ13" s="9"/>
      <c r="ER13" s="9"/>
      <c r="ES13" s="9"/>
      <c r="ET13" s="9"/>
      <c r="EU13" s="9"/>
      <c r="EV13" s="9"/>
      <c r="EW13" s="9"/>
      <c r="EX13" s="9"/>
      <c r="EY13" s="9"/>
      <c r="EZ13" s="9"/>
      <c r="FA13" s="9"/>
      <c r="FB13" s="9"/>
      <c r="FC13" s="9"/>
      <c r="FD13" s="9"/>
      <c r="FE13" s="9"/>
      <c r="FF13" s="9"/>
      <c r="FG13" s="9"/>
      <c r="FH13" s="9"/>
      <c r="FI13" s="9"/>
      <c r="FJ13" s="9"/>
      <c r="FK13" s="9"/>
      <c r="FL13" s="9"/>
      <c r="FM13" s="9"/>
      <c r="FN13" s="9"/>
      <c r="FO13" s="9"/>
      <c r="FP13" s="9"/>
      <c r="FQ13" s="9"/>
      <c r="FR13" s="9"/>
      <c r="FS13" s="9"/>
      <c r="FT13" s="9"/>
      <c r="FU13" s="9"/>
      <c r="FV13" s="9"/>
      <c r="FW13" s="9"/>
      <c r="FX13" s="9"/>
      <c r="FY13" s="9"/>
      <c r="FZ13" s="9"/>
      <c r="GA13" s="9"/>
      <c r="GB13" s="9"/>
      <c r="GC13" s="9"/>
      <c r="GD13" s="9"/>
      <c r="GE13" s="9"/>
      <c r="GF13" s="9"/>
      <c r="GG13" s="9"/>
      <c r="GH13" s="9"/>
      <c r="GI13" s="9"/>
      <c r="GJ13" s="9"/>
      <c r="GK13" s="9"/>
      <c r="GL13" s="9"/>
      <c r="GM13" s="9"/>
      <c r="GN13" s="9"/>
      <c r="GO13" s="9"/>
      <c r="GP13" s="9"/>
      <c r="GQ13" s="9"/>
      <c r="GR13" s="9"/>
      <c r="GS13" s="9"/>
      <c r="GT13" s="9"/>
      <c r="GU13" s="9"/>
      <c r="GV13" s="9"/>
      <c r="GW13" s="9"/>
      <c r="GX13" s="9"/>
      <c r="GY13" s="9"/>
      <c r="GZ13" s="9"/>
      <c r="HA13" s="9"/>
      <c r="HB13" s="9"/>
      <c r="HC13" s="9"/>
      <c r="HD13" s="9"/>
      <c r="HE13" s="9"/>
      <c r="HF13" s="9"/>
      <c r="HG13" s="9"/>
      <c r="HH13" s="9"/>
      <c r="HI13" s="9"/>
      <c r="HJ13" s="9"/>
      <c r="HK13" s="9"/>
      <c r="HL13" s="9"/>
      <c r="HM13" s="9"/>
      <c r="HN13" s="9"/>
      <c r="HO13" s="9"/>
      <c r="HP13" s="9"/>
      <c r="HQ13" s="9"/>
      <c r="HR13" s="9"/>
      <c r="HS13" s="9"/>
      <c r="HT13" s="9"/>
      <c r="HU13" s="9"/>
      <c r="HV13" s="9"/>
      <c r="HW13" s="9"/>
      <c r="HX13" s="9"/>
      <c r="HY13" s="9"/>
      <c r="HZ13" s="9"/>
      <c r="IA13" s="9"/>
      <c r="IB13" s="9"/>
      <c r="IC13" s="9"/>
      <c r="ID13" s="9"/>
      <c r="IE13" s="9"/>
      <c r="IF13" s="9"/>
      <c r="IG13" s="9"/>
      <c r="IH13" s="9"/>
      <c r="II13" s="9"/>
      <c r="IJ13" s="9"/>
      <c r="IK13" s="9"/>
    </row>
    <row r="14" spans="1:247" s="16" customFormat="1" ht="18" x14ac:dyDescent="0.25">
      <c r="A14" s="1"/>
      <c r="B14" s="49"/>
      <c r="C14" s="49" t="s">
        <v>592</v>
      </c>
      <c r="D14" s="50">
        <f>Spring_Capacities!I618</f>
        <v>0</v>
      </c>
      <c r="E14" s="49" t="s">
        <v>1602</v>
      </c>
      <c r="F14" s="49"/>
      <c r="G14" s="49"/>
      <c r="H14" s="9"/>
      <c r="I14" s="9"/>
      <c r="J14" s="9"/>
      <c r="K14" s="9"/>
      <c r="L14" s="9"/>
      <c r="M14" s="9"/>
      <c r="N14" s="9"/>
      <c r="O14" s="9"/>
      <c r="P14" s="9"/>
      <c r="Q14" s="9"/>
      <c r="R14" s="9"/>
      <c r="S14" s="9"/>
      <c r="T14" s="9"/>
      <c r="U14" s="9"/>
      <c r="V14" s="9"/>
      <c r="W14" s="9"/>
      <c r="X14" s="9"/>
      <c r="Y14" s="9"/>
      <c r="Z14" s="9"/>
      <c r="AA14" s="9"/>
      <c r="AB14" s="9"/>
      <c r="AC14" s="9"/>
      <c r="AD14" s="9"/>
      <c r="AE14" s="9"/>
      <c r="AF14" s="9"/>
      <c r="AG14" s="9"/>
      <c r="AH14" s="9"/>
      <c r="AI14" s="9"/>
      <c r="AJ14" s="9"/>
      <c r="AK14" s="9"/>
      <c r="AL14" s="9"/>
      <c r="AM14" s="9"/>
      <c r="AN14" s="9"/>
      <c r="AO14" s="9"/>
      <c r="AP14" s="9"/>
      <c r="AQ14" s="9"/>
      <c r="AR14" s="9"/>
      <c r="AS14" s="9"/>
      <c r="AT14" s="9"/>
      <c r="AU14" s="9"/>
      <c r="AV14" s="9"/>
      <c r="AW14" s="9"/>
      <c r="AX14" s="9"/>
      <c r="AY14" s="9"/>
      <c r="AZ14" s="9"/>
      <c r="BA14" s="9"/>
      <c r="BB14" s="9"/>
      <c r="BC14" s="9"/>
      <c r="BD14" s="9"/>
      <c r="BE14" s="9"/>
      <c r="BF14" s="9"/>
      <c r="BG14" s="9"/>
      <c r="BH14" s="9"/>
      <c r="BI14" s="9"/>
      <c r="BJ14" s="9"/>
      <c r="BK14" s="9"/>
      <c r="BL14" s="9"/>
      <c r="BM14" s="9"/>
      <c r="BN14" s="9"/>
      <c r="BO14" s="9"/>
      <c r="BP14" s="9"/>
      <c r="BQ14" s="9"/>
      <c r="BR14" s="9"/>
      <c r="BS14" s="9"/>
      <c r="BT14" s="9"/>
      <c r="BU14" s="9"/>
      <c r="BV14" s="9"/>
      <c r="BW14" s="9"/>
      <c r="BX14" s="9"/>
      <c r="BY14" s="9"/>
      <c r="BZ14" s="9"/>
      <c r="CA14" s="9"/>
      <c r="CB14" s="9"/>
      <c r="CC14" s="9"/>
      <c r="CD14" s="9"/>
      <c r="CE14" s="9"/>
      <c r="CF14" s="9"/>
      <c r="CG14" s="9"/>
      <c r="CH14" s="9"/>
      <c r="CI14" s="9"/>
      <c r="CJ14" s="9"/>
      <c r="CK14" s="9"/>
      <c r="CL14" s="9"/>
      <c r="CM14" s="9"/>
      <c r="CN14" s="9"/>
      <c r="CO14" s="9"/>
      <c r="CP14" s="9"/>
      <c r="CQ14" s="9"/>
      <c r="CR14" s="9"/>
      <c r="CS14" s="9"/>
      <c r="CT14" s="9"/>
      <c r="CU14" s="9"/>
      <c r="CV14" s="9"/>
      <c r="CW14" s="9"/>
      <c r="CX14" s="9"/>
      <c r="CY14" s="9"/>
      <c r="CZ14" s="9"/>
      <c r="DA14" s="9"/>
      <c r="DB14" s="9"/>
      <c r="DC14" s="9"/>
      <c r="DD14" s="9"/>
      <c r="DE14" s="9"/>
      <c r="DF14" s="9"/>
      <c r="DG14" s="9"/>
      <c r="DH14" s="9"/>
      <c r="DI14" s="9"/>
      <c r="DJ14" s="9"/>
      <c r="DK14" s="9"/>
      <c r="DL14" s="9"/>
      <c r="DM14" s="9"/>
      <c r="DN14" s="9"/>
      <c r="DO14" s="9"/>
      <c r="DP14" s="9"/>
      <c r="DQ14" s="9"/>
      <c r="DR14" s="9"/>
      <c r="DS14" s="9"/>
      <c r="DT14" s="9"/>
      <c r="DU14" s="9"/>
      <c r="DV14" s="9"/>
      <c r="DW14" s="9"/>
      <c r="DX14" s="9"/>
      <c r="DY14" s="9"/>
      <c r="DZ14" s="9"/>
      <c r="EA14" s="9"/>
      <c r="EB14" s="9"/>
      <c r="EC14" s="9"/>
      <c r="ED14" s="9"/>
      <c r="EE14" s="9"/>
      <c r="EF14" s="9"/>
      <c r="EG14" s="9"/>
      <c r="EH14" s="9"/>
      <c r="EI14" s="9"/>
      <c r="EJ14" s="9"/>
      <c r="EK14" s="9"/>
      <c r="EL14" s="9"/>
      <c r="EM14" s="9"/>
      <c r="EN14" s="9"/>
      <c r="EO14" s="9"/>
      <c r="EP14" s="9"/>
      <c r="EQ14" s="9"/>
      <c r="ER14" s="9"/>
      <c r="ES14" s="9"/>
      <c r="ET14" s="9"/>
      <c r="EU14" s="9"/>
      <c r="EV14" s="9"/>
      <c r="EW14" s="9"/>
      <c r="EX14" s="9"/>
      <c r="EY14" s="9"/>
      <c r="EZ14" s="9"/>
      <c r="FA14" s="9"/>
      <c r="FB14" s="9"/>
      <c r="FC14" s="9"/>
      <c r="FD14" s="9"/>
      <c r="FE14" s="9"/>
      <c r="FF14" s="9"/>
      <c r="FG14" s="9"/>
      <c r="FH14" s="9"/>
      <c r="FI14" s="9"/>
      <c r="FJ14" s="9"/>
      <c r="FK14" s="9"/>
      <c r="FL14" s="9"/>
      <c r="FM14" s="9"/>
      <c r="FN14" s="9"/>
      <c r="FO14" s="9"/>
      <c r="FP14" s="9"/>
      <c r="FQ14" s="9"/>
      <c r="FR14" s="9"/>
      <c r="FS14" s="9"/>
      <c r="FT14" s="9"/>
      <c r="FU14" s="9"/>
      <c r="FV14" s="9"/>
      <c r="FW14" s="9"/>
      <c r="FX14" s="9"/>
      <c r="FY14" s="9"/>
      <c r="FZ14" s="9"/>
      <c r="GA14" s="9"/>
      <c r="GB14" s="9"/>
      <c r="GC14" s="9"/>
      <c r="GD14" s="9"/>
      <c r="GE14" s="9"/>
      <c r="GF14" s="9"/>
      <c r="GG14" s="9"/>
      <c r="GH14" s="9"/>
      <c r="GI14" s="9"/>
      <c r="GJ14" s="9"/>
      <c r="GK14" s="9"/>
      <c r="GL14" s="9"/>
      <c r="GM14" s="9"/>
      <c r="GN14" s="9"/>
      <c r="GO14" s="9"/>
      <c r="GP14" s="9"/>
      <c r="GQ14" s="9"/>
      <c r="GR14" s="9"/>
      <c r="GS14" s="9"/>
      <c r="GT14" s="9"/>
      <c r="GU14" s="9"/>
      <c r="GV14" s="9"/>
      <c r="GW14" s="9"/>
      <c r="GX14" s="9"/>
      <c r="GY14" s="9"/>
      <c r="GZ14" s="9"/>
      <c r="HA14" s="9"/>
      <c r="HB14" s="9"/>
      <c r="HC14" s="9"/>
      <c r="HD14" s="9"/>
      <c r="HE14" s="9"/>
      <c r="HF14" s="9"/>
      <c r="HG14" s="9"/>
      <c r="HH14" s="9"/>
      <c r="HI14" s="9"/>
      <c r="HJ14" s="9"/>
      <c r="HK14" s="9"/>
      <c r="HL14" s="9"/>
      <c r="HM14" s="9"/>
      <c r="HN14" s="9"/>
      <c r="HO14" s="9"/>
      <c r="HP14" s="9"/>
      <c r="HQ14" s="9"/>
      <c r="HR14" s="9"/>
      <c r="HS14" s="9"/>
      <c r="HT14" s="9"/>
      <c r="HU14" s="9"/>
      <c r="HV14" s="9"/>
      <c r="HW14" s="9"/>
      <c r="HX14" s="9"/>
      <c r="HY14" s="9"/>
      <c r="HZ14" s="9"/>
      <c r="IA14" s="9"/>
      <c r="IB14" s="9"/>
      <c r="IC14" s="9"/>
      <c r="ID14" s="9"/>
      <c r="IE14" s="9"/>
      <c r="IF14" s="9"/>
      <c r="IG14" s="9"/>
      <c r="IH14" s="9"/>
      <c r="II14" s="9"/>
      <c r="IJ14" s="9"/>
      <c r="IK14" s="9"/>
    </row>
    <row r="15" spans="1:247" s="16" customFormat="1" ht="18" x14ac:dyDescent="0.25">
      <c r="A15" s="1"/>
      <c r="B15" s="49"/>
      <c r="C15" s="49" t="s">
        <v>932</v>
      </c>
      <c r="D15" s="50">
        <f>Spring_Capacities!I628</f>
        <v>249</v>
      </c>
      <c r="E15" s="49" t="s">
        <v>1595</v>
      </c>
      <c r="F15" s="49"/>
      <c r="G15" s="49"/>
      <c r="H15" s="9"/>
      <c r="I15" s="9"/>
      <c r="J15" s="9"/>
      <c r="K15" s="9"/>
      <c r="L15" s="9"/>
      <c r="M15" s="9"/>
      <c r="N15" s="9"/>
      <c r="O15" s="9"/>
      <c r="P15" s="9"/>
      <c r="Q15" s="9"/>
      <c r="R15" s="9"/>
      <c r="S15" s="9"/>
      <c r="T15" s="9"/>
      <c r="U15" s="9"/>
      <c r="V15" s="9"/>
      <c r="W15" s="9"/>
      <c r="X15" s="9"/>
      <c r="Y15" s="9"/>
      <c r="Z15" s="9"/>
      <c r="AA15" s="9"/>
      <c r="AB15" s="9"/>
      <c r="AC15" s="9"/>
      <c r="AD15" s="9"/>
      <c r="AE15" s="9"/>
      <c r="AF15" s="9"/>
      <c r="AG15" s="9"/>
      <c r="AH15" s="9"/>
      <c r="AI15" s="9"/>
      <c r="AJ15" s="9"/>
      <c r="AK15" s="9"/>
      <c r="AL15" s="9"/>
      <c r="AM15" s="9"/>
      <c r="AN15" s="9"/>
      <c r="AO15" s="9"/>
      <c r="AP15" s="9"/>
      <c r="AQ15" s="9"/>
      <c r="AR15" s="9"/>
      <c r="AS15" s="9"/>
      <c r="AT15" s="9"/>
      <c r="AU15" s="9"/>
      <c r="AV15" s="9"/>
      <c r="AW15" s="9"/>
      <c r="AX15" s="9"/>
      <c r="AY15" s="9"/>
      <c r="AZ15" s="9"/>
      <c r="BA15" s="9"/>
      <c r="BB15" s="9"/>
      <c r="BC15" s="9"/>
      <c r="BD15" s="9"/>
      <c r="BE15" s="9"/>
      <c r="BF15" s="9"/>
      <c r="BG15" s="9"/>
      <c r="BH15" s="9"/>
      <c r="BI15" s="9"/>
      <c r="BJ15" s="9"/>
      <c r="BK15" s="9"/>
      <c r="BL15" s="9"/>
      <c r="BM15" s="9"/>
      <c r="BN15" s="9"/>
      <c r="BO15" s="9"/>
      <c r="BP15" s="9"/>
      <c r="BQ15" s="9"/>
      <c r="BR15" s="9"/>
      <c r="BS15" s="9"/>
      <c r="BT15" s="9"/>
      <c r="BU15" s="9"/>
      <c r="BV15" s="9"/>
      <c r="BW15" s="9"/>
      <c r="BX15" s="9"/>
      <c r="BY15" s="9"/>
      <c r="BZ15" s="9"/>
      <c r="CA15" s="9"/>
      <c r="CB15" s="9"/>
      <c r="CC15" s="9"/>
      <c r="CD15" s="9"/>
      <c r="CE15" s="9"/>
      <c r="CF15" s="9"/>
      <c r="CG15" s="9"/>
      <c r="CH15" s="9"/>
      <c r="CI15" s="9"/>
      <c r="CJ15" s="9"/>
      <c r="CK15" s="9"/>
      <c r="CL15" s="9"/>
      <c r="CM15" s="9"/>
      <c r="CN15" s="9"/>
      <c r="CO15" s="9"/>
      <c r="CP15" s="9"/>
      <c r="CQ15" s="9"/>
      <c r="CR15" s="9"/>
      <c r="CS15" s="9"/>
      <c r="CT15" s="9"/>
      <c r="CU15" s="9"/>
      <c r="CV15" s="9"/>
      <c r="CW15" s="9"/>
      <c r="CX15" s="9"/>
      <c r="CY15" s="9"/>
      <c r="CZ15" s="9"/>
      <c r="DA15" s="9"/>
      <c r="DB15" s="9"/>
      <c r="DC15" s="9"/>
      <c r="DD15" s="9"/>
      <c r="DE15" s="9"/>
      <c r="DF15" s="9"/>
      <c r="DG15" s="9"/>
      <c r="DH15" s="9"/>
      <c r="DI15" s="9"/>
      <c r="DJ15" s="9"/>
      <c r="DK15" s="9"/>
      <c r="DL15" s="9"/>
      <c r="DM15" s="9"/>
      <c r="DN15" s="9"/>
      <c r="DO15" s="9"/>
      <c r="DP15" s="9"/>
      <c r="DQ15" s="9"/>
      <c r="DR15" s="9"/>
      <c r="DS15" s="9"/>
      <c r="DT15" s="9"/>
      <c r="DU15" s="9"/>
      <c r="DV15" s="9"/>
      <c r="DW15" s="9"/>
      <c r="DX15" s="9"/>
      <c r="DY15" s="9"/>
      <c r="DZ15" s="9"/>
      <c r="EA15" s="9"/>
      <c r="EB15" s="9"/>
      <c r="EC15" s="9"/>
      <c r="ED15" s="9"/>
      <c r="EE15" s="9"/>
      <c r="EF15" s="9"/>
      <c r="EG15" s="9"/>
      <c r="EH15" s="9"/>
      <c r="EI15" s="9"/>
      <c r="EJ15" s="9"/>
      <c r="EK15" s="9"/>
      <c r="EL15" s="9"/>
      <c r="EM15" s="9"/>
      <c r="EN15" s="9"/>
      <c r="EO15" s="9"/>
      <c r="EP15" s="9"/>
      <c r="EQ15" s="9"/>
      <c r="ER15" s="9"/>
      <c r="ES15" s="9"/>
      <c r="ET15" s="9"/>
      <c r="EU15" s="9"/>
      <c r="EV15" s="9"/>
      <c r="EW15" s="9"/>
      <c r="EX15" s="9"/>
      <c r="EY15" s="9"/>
      <c r="EZ15" s="9"/>
      <c r="FA15" s="9"/>
      <c r="FB15" s="9"/>
      <c r="FC15" s="9"/>
      <c r="FD15" s="9"/>
      <c r="FE15" s="9"/>
      <c r="FF15" s="9"/>
      <c r="FG15" s="9"/>
      <c r="FH15" s="9"/>
      <c r="FI15" s="9"/>
      <c r="FJ15" s="9"/>
      <c r="FK15" s="9"/>
      <c r="FL15" s="9"/>
      <c r="FM15" s="9"/>
      <c r="FN15" s="9"/>
      <c r="FO15" s="9"/>
      <c r="FP15" s="9"/>
      <c r="FQ15" s="9"/>
      <c r="FR15" s="9"/>
      <c r="FS15" s="9"/>
      <c r="FT15" s="9"/>
      <c r="FU15" s="9"/>
      <c r="FV15" s="9"/>
      <c r="FW15" s="9"/>
      <c r="FX15" s="9"/>
      <c r="FY15" s="9"/>
      <c r="FZ15" s="9"/>
      <c r="GA15" s="9"/>
      <c r="GB15" s="9"/>
      <c r="GC15" s="9"/>
      <c r="GD15" s="9"/>
      <c r="GE15" s="9"/>
      <c r="GF15" s="9"/>
      <c r="GG15" s="9"/>
      <c r="GH15" s="9"/>
      <c r="GI15" s="9"/>
      <c r="GJ15" s="9"/>
      <c r="GK15" s="9"/>
      <c r="GL15" s="9"/>
      <c r="GM15" s="9"/>
      <c r="GN15" s="9"/>
      <c r="GO15" s="9"/>
      <c r="GP15" s="9"/>
      <c r="GQ15" s="9"/>
      <c r="GR15" s="9"/>
      <c r="GS15" s="9"/>
      <c r="GT15" s="9"/>
      <c r="GU15" s="9"/>
      <c r="GV15" s="9"/>
      <c r="GW15" s="9"/>
      <c r="GX15" s="9"/>
      <c r="GY15" s="9"/>
      <c r="GZ15" s="9"/>
      <c r="HA15" s="9"/>
      <c r="HB15" s="9"/>
      <c r="HC15" s="9"/>
      <c r="HD15" s="9"/>
      <c r="HE15" s="9"/>
      <c r="HF15" s="9"/>
      <c r="HG15" s="9"/>
      <c r="HH15" s="9"/>
      <c r="HI15" s="9"/>
      <c r="HJ15" s="9"/>
      <c r="HK15" s="9"/>
      <c r="HL15" s="9"/>
      <c r="HM15" s="9"/>
      <c r="HN15" s="9"/>
      <c r="HO15" s="9"/>
      <c r="HP15" s="9"/>
      <c r="HQ15" s="9"/>
      <c r="HR15" s="9"/>
      <c r="HS15" s="9"/>
      <c r="HT15" s="9"/>
      <c r="HU15" s="9"/>
      <c r="HV15" s="9"/>
      <c r="HW15" s="9"/>
      <c r="HX15" s="9"/>
      <c r="HY15" s="9"/>
      <c r="HZ15" s="9"/>
      <c r="IA15" s="9"/>
      <c r="IB15" s="9"/>
      <c r="IC15" s="9"/>
      <c r="ID15" s="9"/>
      <c r="IE15" s="9"/>
      <c r="IF15" s="9"/>
      <c r="IG15" s="9"/>
      <c r="IH15" s="9"/>
      <c r="II15" s="9"/>
      <c r="IJ15" s="9"/>
      <c r="IK15" s="9"/>
    </row>
    <row r="16" spans="1:247" s="16" customFormat="1" ht="18" x14ac:dyDescent="0.25">
      <c r="A16" s="1"/>
      <c r="B16" s="49"/>
      <c r="C16" s="49" t="s">
        <v>1587</v>
      </c>
      <c r="D16" s="50">
        <f>Spring_Capacities!I644</f>
        <v>0</v>
      </c>
      <c r="E16" s="49" t="s">
        <v>1086</v>
      </c>
      <c r="F16" s="49"/>
      <c r="G16" s="49"/>
      <c r="H16" s="9"/>
      <c r="I16" s="9"/>
      <c r="J16" s="9"/>
      <c r="K16" s="9"/>
      <c r="L16" s="9"/>
      <c r="M16" s="9"/>
      <c r="N16" s="9"/>
      <c r="O16" s="9"/>
      <c r="P16" s="9"/>
      <c r="Q16" s="9"/>
      <c r="R16" s="9"/>
      <c r="S16" s="9"/>
      <c r="T16" s="9"/>
      <c r="U16" s="9"/>
      <c r="V16" s="9"/>
      <c r="W16" s="9"/>
      <c r="X16" s="9"/>
      <c r="Y16" s="9"/>
      <c r="Z16" s="9"/>
      <c r="AA16" s="9"/>
      <c r="AB16" s="9"/>
      <c r="AC16" s="9"/>
      <c r="AD16" s="9"/>
      <c r="AE16" s="9"/>
      <c r="AF16" s="9"/>
      <c r="AG16" s="9"/>
      <c r="AH16" s="9"/>
      <c r="AI16" s="9"/>
      <c r="AJ16" s="9"/>
      <c r="AK16" s="9"/>
      <c r="AL16" s="9"/>
      <c r="AM16" s="9"/>
      <c r="AN16" s="9"/>
      <c r="AO16" s="9"/>
      <c r="AP16" s="9"/>
      <c r="AQ16" s="9"/>
      <c r="AR16" s="9"/>
      <c r="AS16" s="9"/>
      <c r="AT16" s="9"/>
      <c r="AU16" s="9"/>
      <c r="AV16" s="9"/>
      <c r="AW16" s="9"/>
      <c r="AX16" s="9"/>
      <c r="AY16" s="9"/>
      <c r="AZ16" s="9"/>
      <c r="BA16" s="9"/>
      <c r="BB16" s="9"/>
      <c r="BC16" s="9"/>
      <c r="BD16" s="9"/>
      <c r="BE16" s="9"/>
      <c r="BF16" s="9"/>
      <c r="BG16" s="9"/>
      <c r="BH16" s="9"/>
      <c r="BI16" s="9"/>
      <c r="BJ16" s="9"/>
      <c r="BK16" s="9"/>
      <c r="BL16" s="9"/>
      <c r="BM16" s="9"/>
      <c r="BN16" s="9"/>
      <c r="BO16" s="9"/>
      <c r="BP16" s="9"/>
      <c r="BQ16" s="9"/>
      <c r="BR16" s="9"/>
      <c r="BS16" s="9"/>
      <c r="BT16" s="9"/>
      <c r="BU16" s="9"/>
      <c r="BV16" s="9"/>
      <c r="BW16" s="9"/>
      <c r="BX16" s="9"/>
      <c r="BY16" s="9"/>
      <c r="BZ16" s="9"/>
      <c r="CA16" s="9"/>
      <c r="CB16" s="9"/>
      <c r="CC16" s="9"/>
      <c r="CD16" s="9"/>
      <c r="CE16" s="9"/>
      <c r="CF16" s="9"/>
      <c r="CG16" s="9"/>
      <c r="CH16" s="9"/>
      <c r="CI16" s="9"/>
      <c r="CJ16" s="9"/>
      <c r="CK16" s="9"/>
      <c r="CL16" s="9"/>
      <c r="CM16" s="9"/>
      <c r="CN16" s="9"/>
      <c r="CO16" s="9"/>
      <c r="CP16" s="9"/>
      <c r="CQ16" s="9"/>
      <c r="CR16" s="9"/>
      <c r="CS16" s="9"/>
      <c r="CT16" s="9"/>
      <c r="CU16" s="9"/>
      <c r="CV16" s="9"/>
      <c r="CW16" s="9"/>
      <c r="CX16" s="9"/>
      <c r="CY16" s="9"/>
      <c r="CZ16" s="9"/>
      <c r="DA16" s="9"/>
      <c r="DB16" s="9"/>
      <c r="DC16" s="9"/>
      <c r="DD16" s="9"/>
      <c r="DE16" s="9"/>
      <c r="DF16" s="9"/>
      <c r="DG16" s="9"/>
      <c r="DH16" s="9"/>
      <c r="DI16" s="9"/>
      <c r="DJ16" s="9"/>
      <c r="DK16" s="9"/>
      <c r="DL16" s="9"/>
      <c r="DM16" s="9"/>
      <c r="DN16" s="9"/>
      <c r="DO16" s="9"/>
      <c r="DP16" s="9"/>
      <c r="DQ16" s="9"/>
      <c r="DR16" s="9"/>
      <c r="DS16" s="9"/>
      <c r="DT16" s="9"/>
      <c r="DU16" s="9"/>
      <c r="DV16" s="9"/>
      <c r="DW16" s="9"/>
      <c r="DX16" s="9"/>
      <c r="DY16" s="9"/>
      <c r="DZ16" s="9"/>
      <c r="EA16" s="9"/>
      <c r="EB16" s="9"/>
      <c r="EC16" s="9"/>
      <c r="ED16" s="9"/>
      <c r="EE16" s="9"/>
      <c r="EF16" s="9"/>
      <c r="EG16" s="9"/>
      <c r="EH16" s="9"/>
      <c r="EI16" s="9"/>
      <c r="EJ16" s="9"/>
      <c r="EK16" s="9"/>
      <c r="EL16" s="9"/>
      <c r="EM16" s="9"/>
      <c r="EN16" s="9"/>
      <c r="EO16" s="9"/>
      <c r="EP16" s="9"/>
      <c r="EQ16" s="9"/>
      <c r="ER16" s="9"/>
      <c r="ES16" s="9"/>
      <c r="ET16" s="9"/>
      <c r="EU16" s="9"/>
      <c r="EV16" s="9"/>
      <c r="EW16" s="9"/>
      <c r="EX16" s="9"/>
      <c r="EY16" s="9"/>
      <c r="EZ16" s="9"/>
      <c r="FA16" s="9"/>
      <c r="FB16" s="9"/>
      <c r="FC16" s="9"/>
      <c r="FD16" s="9"/>
      <c r="FE16" s="9"/>
      <c r="FF16" s="9"/>
      <c r="FG16" s="9"/>
      <c r="FH16" s="9"/>
      <c r="FI16" s="9"/>
      <c r="FJ16" s="9"/>
      <c r="FK16" s="9"/>
      <c r="FL16" s="9"/>
      <c r="FM16" s="9"/>
      <c r="FN16" s="9"/>
      <c r="FO16" s="9"/>
      <c r="FP16" s="9"/>
      <c r="FQ16" s="9"/>
      <c r="FR16" s="9"/>
      <c r="FS16" s="9"/>
      <c r="FT16" s="9"/>
      <c r="FU16" s="9"/>
      <c r="FV16" s="9"/>
      <c r="FW16" s="9"/>
      <c r="FX16" s="9"/>
      <c r="FY16" s="9"/>
      <c r="FZ16" s="9"/>
      <c r="GA16" s="9"/>
      <c r="GB16" s="9"/>
      <c r="GC16" s="9"/>
      <c r="GD16" s="9"/>
      <c r="GE16" s="9"/>
      <c r="GF16" s="9"/>
      <c r="GG16" s="9"/>
      <c r="GH16" s="9"/>
      <c r="GI16" s="9"/>
      <c r="GJ16" s="9"/>
      <c r="GK16" s="9"/>
      <c r="GL16" s="9"/>
      <c r="GM16" s="9"/>
      <c r="GN16" s="9"/>
      <c r="GO16" s="9"/>
      <c r="GP16" s="9"/>
      <c r="GQ16" s="9"/>
      <c r="GR16" s="9"/>
      <c r="GS16" s="9"/>
      <c r="GT16" s="9"/>
      <c r="GU16" s="9"/>
      <c r="GV16" s="9"/>
      <c r="GW16" s="9"/>
      <c r="GX16" s="9"/>
      <c r="GY16" s="9"/>
      <c r="GZ16" s="9"/>
      <c r="HA16" s="9"/>
      <c r="HB16" s="9"/>
      <c r="HC16" s="9"/>
      <c r="HD16" s="9"/>
      <c r="HE16" s="9"/>
      <c r="HF16" s="9"/>
      <c r="HG16" s="9"/>
      <c r="HH16" s="9"/>
      <c r="HI16" s="9"/>
      <c r="HJ16" s="9"/>
      <c r="HK16" s="9"/>
      <c r="HL16" s="9"/>
      <c r="HM16" s="9"/>
      <c r="HN16" s="9"/>
      <c r="HO16" s="9"/>
      <c r="HP16" s="9"/>
      <c r="HQ16" s="9"/>
      <c r="HR16" s="9"/>
      <c r="HS16" s="9"/>
      <c r="HT16" s="9"/>
      <c r="HU16" s="9"/>
      <c r="HV16" s="9"/>
      <c r="HW16" s="9"/>
      <c r="HX16" s="9"/>
      <c r="HY16" s="9"/>
      <c r="HZ16" s="9"/>
      <c r="IA16" s="9"/>
      <c r="IB16" s="9"/>
      <c r="IC16" s="9"/>
      <c r="ID16" s="9"/>
      <c r="IE16" s="9"/>
      <c r="IF16" s="9"/>
      <c r="IG16" s="9"/>
      <c r="IH16" s="9"/>
      <c r="II16" s="9"/>
      <c r="IJ16" s="9"/>
      <c r="IK16" s="9"/>
    </row>
    <row r="17" spans="1:248" s="16" customFormat="1" ht="18" x14ac:dyDescent="0.25">
      <c r="A17" s="1"/>
      <c r="B17" s="49"/>
      <c r="C17" s="49" t="s">
        <v>1299</v>
      </c>
      <c r="D17" s="50">
        <f>Spring_Capacities!I695*Spring_Capacities!I696/100</f>
        <v>211.7</v>
      </c>
      <c r="E17" s="49" t="s">
        <v>1582</v>
      </c>
      <c r="F17" s="49"/>
      <c r="G17" s="49"/>
      <c r="H17" s="9"/>
      <c r="I17" s="9"/>
      <c r="J17" s="9"/>
      <c r="K17" s="9"/>
      <c r="L17" s="9"/>
      <c r="M17" s="9"/>
      <c r="N17" s="9"/>
      <c r="O17" s="9"/>
      <c r="P17" s="9"/>
      <c r="Q17" s="9"/>
      <c r="R17" s="9"/>
      <c r="S17" s="9"/>
      <c r="T17" s="9"/>
      <c r="U17" s="9"/>
      <c r="V17" s="9"/>
      <c r="W17" s="9"/>
      <c r="X17" s="9"/>
      <c r="Y17" s="9"/>
      <c r="Z17" s="9"/>
      <c r="AA17" s="9"/>
      <c r="AB17" s="9"/>
      <c r="AC17" s="9"/>
      <c r="AD17" s="9"/>
      <c r="AE17" s="9"/>
      <c r="AF17" s="9"/>
      <c r="AG17" s="9"/>
      <c r="AH17" s="9"/>
      <c r="AI17" s="9"/>
      <c r="AJ17" s="9"/>
      <c r="AK17" s="9"/>
      <c r="AL17" s="9"/>
      <c r="AM17" s="9"/>
      <c r="AN17" s="9"/>
      <c r="AO17" s="9"/>
      <c r="AP17" s="9"/>
      <c r="AQ17" s="9"/>
      <c r="AR17" s="9"/>
      <c r="AS17" s="9"/>
      <c r="AT17" s="9"/>
      <c r="AU17" s="9"/>
      <c r="AV17" s="9"/>
      <c r="AW17" s="9"/>
      <c r="AX17" s="9"/>
      <c r="AY17" s="9"/>
      <c r="AZ17" s="9"/>
      <c r="BA17" s="9"/>
      <c r="BB17" s="9"/>
      <c r="BC17" s="9"/>
      <c r="BD17" s="9"/>
      <c r="BE17" s="9"/>
      <c r="BF17" s="9"/>
      <c r="BG17" s="9"/>
      <c r="BH17" s="9"/>
      <c r="BI17" s="9"/>
      <c r="BJ17" s="9"/>
      <c r="BK17" s="9"/>
      <c r="BL17" s="9"/>
      <c r="BM17" s="9"/>
      <c r="BN17" s="9"/>
      <c r="BO17" s="9"/>
      <c r="BP17" s="9"/>
      <c r="BQ17" s="9"/>
      <c r="BR17" s="9"/>
      <c r="BS17" s="9"/>
      <c r="BT17" s="9"/>
      <c r="BU17" s="9"/>
      <c r="BV17" s="9"/>
      <c r="BW17" s="9"/>
      <c r="BX17" s="9"/>
      <c r="BY17" s="9"/>
      <c r="BZ17" s="9"/>
      <c r="CA17" s="9"/>
      <c r="CB17" s="9"/>
      <c r="CC17" s="9"/>
      <c r="CD17" s="9"/>
      <c r="CE17" s="9"/>
      <c r="CF17" s="9"/>
      <c r="CG17" s="9"/>
      <c r="CH17" s="9"/>
      <c r="CI17" s="9"/>
      <c r="CJ17" s="9"/>
      <c r="CK17" s="9"/>
      <c r="CL17" s="9"/>
      <c r="CM17" s="9"/>
      <c r="CN17" s="9"/>
      <c r="CO17" s="9"/>
      <c r="CP17" s="9"/>
      <c r="CQ17" s="9"/>
      <c r="CR17" s="9"/>
      <c r="CS17" s="9"/>
      <c r="CT17" s="9"/>
      <c r="CU17" s="9"/>
      <c r="CV17" s="9"/>
      <c r="CW17" s="9"/>
      <c r="CX17" s="9"/>
      <c r="CY17" s="9"/>
      <c r="CZ17" s="9"/>
      <c r="DA17" s="9"/>
      <c r="DB17" s="9"/>
      <c r="DC17" s="9"/>
      <c r="DD17" s="9"/>
      <c r="DE17" s="9"/>
      <c r="DF17" s="9"/>
      <c r="DG17" s="9"/>
      <c r="DH17" s="9"/>
      <c r="DI17" s="9"/>
      <c r="DJ17" s="9"/>
      <c r="DK17" s="9"/>
      <c r="DL17" s="9"/>
      <c r="DM17" s="9"/>
      <c r="DN17" s="9"/>
      <c r="DO17" s="9"/>
      <c r="DP17" s="9"/>
      <c r="DQ17" s="9"/>
      <c r="DR17" s="9"/>
      <c r="DS17" s="9"/>
      <c r="DT17" s="9"/>
      <c r="DU17" s="9"/>
      <c r="DV17" s="9"/>
      <c r="DW17" s="9"/>
      <c r="DX17" s="9"/>
      <c r="DY17" s="9"/>
      <c r="DZ17" s="9"/>
      <c r="EA17" s="9"/>
      <c r="EB17" s="9"/>
      <c r="EC17" s="9"/>
      <c r="ED17" s="9"/>
      <c r="EE17" s="9"/>
      <c r="EF17" s="9"/>
      <c r="EG17" s="9"/>
      <c r="EH17" s="9"/>
      <c r="EI17" s="9"/>
      <c r="EJ17" s="9"/>
      <c r="EK17" s="9"/>
      <c r="EL17" s="9"/>
      <c r="EM17" s="9"/>
      <c r="EN17" s="9"/>
      <c r="EO17" s="9"/>
      <c r="EP17" s="9"/>
      <c r="EQ17" s="9"/>
      <c r="ER17" s="9"/>
      <c r="ES17" s="9"/>
      <c r="ET17" s="9"/>
      <c r="EU17" s="9"/>
      <c r="EV17" s="9"/>
      <c r="EW17" s="9"/>
      <c r="EX17" s="9"/>
      <c r="EY17" s="9"/>
      <c r="EZ17" s="9"/>
      <c r="FA17" s="9"/>
      <c r="FB17" s="9"/>
      <c r="FC17" s="9"/>
      <c r="FD17" s="9"/>
      <c r="FE17" s="9"/>
      <c r="FF17" s="9"/>
      <c r="FG17" s="9"/>
      <c r="FH17" s="9"/>
      <c r="FI17" s="9"/>
      <c r="FJ17" s="9"/>
      <c r="FK17" s="9"/>
      <c r="FL17" s="9"/>
      <c r="FM17" s="9"/>
      <c r="FN17" s="9"/>
      <c r="FO17" s="9"/>
      <c r="FP17" s="9"/>
      <c r="FQ17" s="9"/>
      <c r="FR17" s="9"/>
      <c r="FS17" s="9"/>
      <c r="FT17" s="9"/>
      <c r="FU17" s="9"/>
      <c r="FV17" s="9"/>
      <c r="FW17" s="9"/>
      <c r="FX17" s="9"/>
      <c r="FY17" s="9"/>
      <c r="FZ17" s="9"/>
      <c r="GA17" s="9"/>
      <c r="GB17" s="9"/>
      <c r="GC17" s="9"/>
      <c r="GD17" s="9"/>
      <c r="GE17" s="9"/>
      <c r="GF17" s="9"/>
      <c r="GG17" s="9"/>
      <c r="GH17" s="9"/>
      <c r="GI17" s="9"/>
      <c r="GJ17" s="9"/>
      <c r="GK17" s="9"/>
      <c r="GL17" s="9"/>
      <c r="GM17" s="9"/>
      <c r="GN17" s="9"/>
      <c r="GO17" s="9"/>
      <c r="GP17" s="9"/>
      <c r="GQ17" s="9"/>
      <c r="GR17" s="9"/>
      <c r="GS17" s="9"/>
      <c r="GT17" s="9"/>
      <c r="GU17" s="9"/>
      <c r="GV17" s="9"/>
      <c r="GW17" s="9"/>
      <c r="GX17" s="9"/>
      <c r="GY17" s="9"/>
      <c r="GZ17" s="9"/>
      <c r="HA17" s="9"/>
      <c r="HB17" s="9"/>
      <c r="HC17" s="9"/>
      <c r="HD17" s="9"/>
      <c r="HE17" s="9"/>
      <c r="HF17" s="9"/>
      <c r="HG17" s="9"/>
      <c r="HH17" s="9"/>
      <c r="HI17" s="9"/>
      <c r="HJ17" s="9"/>
      <c r="HK17" s="9"/>
      <c r="HL17" s="9"/>
      <c r="HM17" s="9"/>
      <c r="HN17" s="9"/>
      <c r="HO17" s="9"/>
      <c r="HP17" s="9"/>
      <c r="HQ17" s="9"/>
      <c r="HR17" s="9"/>
      <c r="HS17" s="9"/>
      <c r="HT17" s="9"/>
      <c r="HU17" s="9"/>
      <c r="HV17" s="9"/>
      <c r="HW17" s="9"/>
      <c r="HX17" s="9"/>
      <c r="HY17" s="9"/>
      <c r="HZ17" s="9"/>
      <c r="IA17" s="9"/>
      <c r="IB17" s="9"/>
      <c r="IC17" s="9"/>
      <c r="ID17" s="9"/>
      <c r="IE17" s="9"/>
      <c r="IF17" s="9"/>
      <c r="IG17" s="9"/>
      <c r="IH17" s="9"/>
      <c r="II17" s="9"/>
      <c r="IJ17" s="9"/>
      <c r="IK17" s="9"/>
    </row>
    <row r="18" spans="1:248" s="16" customFormat="1" ht="18" x14ac:dyDescent="0.25">
      <c r="A18" s="1"/>
      <c r="B18" s="49"/>
      <c r="C18" s="49" t="s">
        <v>1300</v>
      </c>
      <c r="D18" s="50">
        <f>Spring_Capacities!I698*Spring_Capacities!I699/100</f>
        <v>0</v>
      </c>
      <c r="E18" s="49" t="s">
        <v>1583</v>
      </c>
      <c r="F18" s="49"/>
      <c r="G18" s="49"/>
      <c r="H18" s="9"/>
      <c r="I18" s="9"/>
      <c r="J18" s="9"/>
      <c r="K18" s="9"/>
      <c r="L18" s="9"/>
      <c r="M18" s="9"/>
      <c r="N18" s="9"/>
      <c r="O18" s="9"/>
      <c r="P18" s="9"/>
      <c r="Q18" s="9"/>
      <c r="R18" s="9"/>
      <c r="S18" s="9"/>
      <c r="T18" s="9"/>
      <c r="U18" s="9"/>
      <c r="V18" s="9"/>
      <c r="W18" s="9"/>
      <c r="X18" s="9"/>
      <c r="Y18" s="9"/>
      <c r="Z18" s="9"/>
      <c r="AA18" s="9"/>
      <c r="AB18" s="9"/>
      <c r="AC18" s="9"/>
      <c r="AD18" s="9"/>
      <c r="AE18" s="9"/>
      <c r="AF18" s="9"/>
      <c r="AG18" s="9"/>
      <c r="AH18" s="9"/>
      <c r="AI18" s="9"/>
      <c r="AJ18" s="9"/>
      <c r="AK18" s="9"/>
      <c r="AL18" s="9"/>
      <c r="AM18" s="9"/>
      <c r="AN18" s="9"/>
      <c r="AO18" s="9"/>
      <c r="AP18" s="9"/>
      <c r="AQ18" s="9"/>
      <c r="AR18" s="9"/>
      <c r="AS18" s="9"/>
      <c r="AT18" s="9"/>
      <c r="AU18" s="9"/>
      <c r="AV18" s="9"/>
      <c r="AW18" s="9"/>
      <c r="AX18" s="9"/>
      <c r="AY18" s="9"/>
      <c r="AZ18" s="9"/>
      <c r="BA18" s="9"/>
      <c r="BB18" s="9"/>
      <c r="BC18" s="9"/>
      <c r="BD18" s="9"/>
      <c r="BE18" s="9"/>
      <c r="BF18" s="9"/>
      <c r="BG18" s="9"/>
      <c r="BH18" s="9"/>
      <c r="BI18" s="9"/>
      <c r="BJ18" s="9"/>
      <c r="BK18" s="9"/>
      <c r="BL18" s="9"/>
      <c r="BM18" s="9"/>
      <c r="BN18" s="9"/>
      <c r="BO18" s="9"/>
      <c r="BP18" s="9"/>
      <c r="BQ18" s="9"/>
      <c r="BR18" s="9"/>
      <c r="BS18" s="9"/>
      <c r="BT18" s="9"/>
      <c r="BU18" s="9"/>
      <c r="BV18" s="9"/>
      <c r="BW18" s="9"/>
      <c r="BX18" s="9"/>
      <c r="BY18" s="9"/>
      <c r="BZ18" s="9"/>
      <c r="CA18" s="9"/>
      <c r="CB18" s="9"/>
      <c r="CC18" s="9"/>
      <c r="CD18" s="9"/>
      <c r="CE18" s="9"/>
      <c r="CF18" s="9"/>
      <c r="CG18" s="9"/>
      <c r="CH18" s="9"/>
      <c r="CI18" s="9"/>
      <c r="CJ18" s="9"/>
      <c r="CK18" s="9"/>
      <c r="CL18" s="9"/>
      <c r="CM18" s="9"/>
      <c r="CN18" s="9"/>
      <c r="CO18" s="9"/>
      <c r="CP18" s="9"/>
      <c r="CQ18" s="9"/>
      <c r="CR18" s="9"/>
      <c r="CS18" s="9"/>
      <c r="CT18" s="9"/>
      <c r="CU18" s="9"/>
      <c r="CV18" s="9"/>
      <c r="CW18" s="9"/>
      <c r="CX18" s="9"/>
      <c r="CY18" s="9"/>
      <c r="CZ18" s="9"/>
      <c r="DA18" s="9"/>
      <c r="DB18" s="9"/>
      <c r="DC18" s="9"/>
      <c r="DD18" s="9"/>
      <c r="DE18" s="9"/>
      <c r="DF18" s="9"/>
      <c r="DG18" s="9"/>
      <c r="DH18" s="9"/>
      <c r="DI18" s="9"/>
      <c r="DJ18" s="9"/>
      <c r="DK18" s="9"/>
      <c r="DL18" s="9"/>
      <c r="DM18" s="9"/>
      <c r="DN18" s="9"/>
      <c r="DO18" s="9"/>
      <c r="DP18" s="9"/>
      <c r="DQ18" s="9"/>
      <c r="DR18" s="9"/>
      <c r="DS18" s="9"/>
      <c r="DT18" s="9"/>
      <c r="DU18" s="9"/>
      <c r="DV18" s="9"/>
      <c r="DW18" s="9"/>
      <c r="DX18" s="9"/>
      <c r="DY18" s="9"/>
      <c r="DZ18" s="9"/>
      <c r="EA18" s="9"/>
      <c r="EB18" s="9"/>
      <c r="EC18" s="9"/>
      <c r="ED18" s="9"/>
      <c r="EE18" s="9"/>
      <c r="EF18" s="9"/>
      <c r="EG18" s="9"/>
      <c r="EH18" s="9"/>
      <c r="EI18" s="9"/>
      <c r="EJ18" s="9"/>
      <c r="EK18" s="9"/>
      <c r="EL18" s="9"/>
      <c r="EM18" s="9"/>
      <c r="EN18" s="9"/>
      <c r="EO18" s="9"/>
      <c r="EP18" s="9"/>
      <c r="EQ18" s="9"/>
      <c r="ER18" s="9"/>
      <c r="ES18" s="9"/>
      <c r="ET18" s="9"/>
      <c r="EU18" s="9"/>
      <c r="EV18" s="9"/>
      <c r="EW18" s="9"/>
      <c r="EX18" s="9"/>
      <c r="EY18" s="9"/>
      <c r="EZ18" s="9"/>
      <c r="FA18" s="9"/>
      <c r="FB18" s="9"/>
      <c r="FC18" s="9"/>
      <c r="FD18" s="9"/>
      <c r="FE18" s="9"/>
      <c r="FF18" s="9"/>
      <c r="FG18" s="9"/>
      <c r="FH18" s="9"/>
      <c r="FI18" s="9"/>
      <c r="FJ18" s="9"/>
      <c r="FK18" s="9"/>
      <c r="FL18" s="9"/>
      <c r="FM18" s="9"/>
      <c r="FN18" s="9"/>
      <c r="FO18" s="9"/>
      <c r="FP18" s="9"/>
      <c r="FQ18" s="9"/>
      <c r="FR18" s="9"/>
      <c r="FS18" s="9"/>
      <c r="FT18" s="9"/>
      <c r="FU18" s="9"/>
      <c r="FV18" s="9"/>
      <c r="FW18" s="9"/>
      <c r="FX18" s="9"/>
      <c r="FY18" s="9"/>
      <c r="FZ18" s="9"/>
      <c r="GA18" s="9"/>
      <c r="GB18" s="9"/>
      <c r="GC18" s="9"/>
      <c r="GD18" s="9"/>
      <c r="GE18" s="9"/>
      <c r="GF18" s="9"/>
      <c r="GG18" s="9"/>
      <c r="GH18" s="9"/>
      <c r="GI18" s="9"/>
      <c r="GJ18" s="9"/>
      <c r="GK18" s="9"/>
      <c r="GL18" s="9"/>
      <c r="GM18" s="9"/>
      <c r="GN18" s="9"/>
      <c r="GO18" s="9"/>
      <c r="GP18" s="9"/>
      <c r="GQ18" s="9"/>
      <c r="GR18" s="9"/>
      <c r="GS18" s="9"/>
      <c r="GT18" s="9"/>
      <c r="GU18" s="9"/>
      <c r="GV18" s="9"/>
      <c r="GW18" s="9"/>
      <c r="GX18" s="9"/>
      <c r="GY18" s="9"/>
      <c r="GZ18" s="9"/>
      <c r="HA18" s="9"/>
      <c r="HB18" s="9"/>
      <c r="HC18" s="9"/>
      <c r="HD18" s="9"/>
      <c r="HE18" s="9"/>
      <c r="HF18" s="9"/>
      <c r="HG18" s="9"/>
      <c r="HH18" s="9"/>
      <c r="HI18" s="9"/>
      <c r="HJ18" s="9"/>
      <c r="HK18" s="9"/>
      <c r="HL18" s="9"/>
      <c r="HM18" s="9"/>
      <c r="HN18" s="9"/>
      <c r="HO18" s="9"/>
      <c r="HP18" s="9"/>
      <c r="HQ18" s="9"/>
      <c r="HR18" s="9"/>
      <c r="HS18" s="9"/>
      <c r="HT18" s="9"/>
      <c r="HU18" s="9"/>
      <c r="HV18" s="9"/>
      <c r="HW18" s="9"/>
      <c r="HX18" s="9"/>
      <c r="HY18" s="9"/>
      <c r="HZ18" s="9"/>
      <c r="IA18" s="9"/>
      <c r="IB18" s="9"/>
      <c r="IC18" s="9"/>
      <c r="ID18" s="9"/>
      <c r="IE18" s="9"/>
      <c r="IF18" s="9"/>
      <c r="IG18" s="9"/>
      <c r="IH18" s="9"/>
      <c r="II18" s="9"/>
      <c r="IJ18" s="9"/>
      <c r="IK18" s="9"/>
    </row>
    <row r="19" spans="1:248" s="16" customFormat="1" ht="18" x14ac:dyDescent="0.25">
      <c r="A19" s="1"/>
      <c r="B19" s="49"/>
      <c r="C19" s="49" t="s">
        <v>1432</v>
      </c>
      <c r="D19" s="50">
        <f>Spring_Capacities!I722*Spring_Capacities!I723/100</f>
        <v>111.57800000000002</v>
      </c>
      <c r="E19" s="49" t="s">
        <v>1581</v>
      </c>
      <c r="F19" s="49"/>
      <c r="G19" s="49"/>
      <c r="H19" s="9"/>
      <c r="I19" s="9"/>
      <c r="J19" s="9"/>
      <c r="K19" s="9"/>
      <c r="L19" s="9"/>
      <c r="M19" s="9"/>
      <c r="N19" s="9"/>
      <c r="O19" s="9"/>
      <c r="P19" s="9"/>
      <c r="Q19" s="9"/>
      <c r="R19" s="9"/>
      <c r="S19" s="9"/>
      <c r="T19" s="9"/>
      <c r="U19" s="9"/>
      <c r="V19" s="9"/>
      <c r="W19" s="9"/>
      <c r="X19" s="9"/>
      <c r="Y19" s="9"/>
      <c r="Z19" s="9"/>
      <c r="AA19" s="9"/>
      <c r="AB19" s="9"/>
      <c r="AC19" s="9"/>
      <c r="AD19" s="9"/>
      <c r="AE19" s="9"/>
      <c r="AF19" s="9"/>
      <c r="AG19" s="9"/>
      <c r="AH19" s="9"/>
      <c r="AI19" s="9"/>
      <c r="AJ19" s="9"/>
      <c r="AK19" s="9"/>
      <c r="AL19" s="9"/>
      <c r="AM19" s="9"/>
      <c r="AN19" s="9"/>
      <c r="AO19" s="9"/>
      <c r="AP19" s="9"/>
      <c r="AQ19" s="9"/>
      <c r="AR19" s="9"/>
      <c r="AS19" s="9"/>
      <c r="AT19" s="9"/>
      <c r="AU19" s="9"/>
      <c r="AV19" s="9"/>
      <c r="AW19" s="9"/>
      <c r="AX19" s="9"/>
      <c r="AY19" s="9"/>
      <c r="AZ19" s="9"/>
      <c r="BA19" s="9"/>
      <c r="BB19" s="9"/>
      <c r="BC19" s="9"/>
      <c r="BD19" s="9"/>
      <c r="BE19" s="9"/>
      <c r="BF19" s="9"/>
      <c r="BG19" s="9"/>
      <c r="BH19" s="9"/>
      <c r="BI19" s="9"/>
      <c r="BJ19" s="9"/>
      <c r="BK19" s="9"/>
      <c r="BL19" s="9"/>
      <c r="BM19" s="9"/>
      <c r="BN19" s="9"/>
      <c r="BO19" s="9"/>
      <c r="BP19" s="9"/>
      <c r="BQ19" s="9"/>
      <c r="BR19" s="9"/>
      <c r="BS19" s="9"/>
      <c r="BT19" s="9"/>
      <c r="BU19" s="9"/>
      <c r="BV19" s="9"/>
      <c r="BW19" s="9"/>
      <c r="BX19" s="9"/>
      <c r="BY19" s="9"/>
      <c r="BZ19" s="9"/>
      <c r="CA19" s="9"/>
      <c r="CB19" s="9"/>
      <c r="CC19" s="9"/>
      <c r="CD19" s="9"/>
      <c r="CE19" s="9"/>
      <c r="CF19" s="9"/>
      <c r="CG19" s="9"/>
      <c r="CH19" s="9"/>
      <c r="CI19" s="9"/>
      <c r="CJ19" s="9"/>
      <c r="CK19" s="9"/>
      <c r="CL19" s="9"/>
      <c r="CM19" s="9"/>
      <c r="CN19" s="9"/>
      <c r="CO19" s="9"/>
      <c r="CP19" s="9"/>
      <c r="CQ19" s="9"/>
      <c r="CR19" s="9"/>
      <c r="CS19" s="9"/>
      <c r="CT19" s="9"/>
      <c r="CU19" s="9"/>
      <c r="CV19" s="9"/>
      <c r="CW19" s="9"/>
      <c r="CX19" s="9"/>
      <c r="CY19" s="9"/>
      <c r="CZ19" s="9"/>
      <c r="DA19" s="9"/>
      <c r="DB19" s="9"/>
      <c r="DC19" s="9"/>
      <c r="DD19" s="9"/>
      <c r="DE19" s="9"/>
      <c r="DF19" s="9"/>
      <c r="DG19" s="9"/>
      <c r="DH19" s="9"/>
      <c r="DI19" s="9"/>
      <c r="DJ19" s="9"/>
      <c r="DK19" s="9"/>
      <c r="DL19" s="9"/>
      <c r="DM19" s="9"/>
      <c r="DN19" s="9"/>
      <c r="DO19" s="9"/>
      <c r="DP19" s="9"/>
      <c r="DQ19" s="9"/>
      <c r="DR19" s="9"/>
      <c r="DS19" s="9"/>
      <c r="DT19" s="9"/>
      <c r="DU19" s="9"/>
      <c r="DV19" s="9"/>
      <c r="DW19" s="9"/>
      <c r="DX19" s="9"/>
      <c r="DY19" s="9"/>
      <c r="DZ19" s="9"/>
      <c r="EA19" s="9"/>
      <c r="EB19" s="9"/>
      <c r="EC19" s="9"/>
      <c r="ED19" s="9"/>
      <c r="EE19" s="9"/>
      <c r="EF19" s="9"/>
      <c r="EG19" s="9"/>
      <c r="EH19" s="9"/>
      <c r="EI19" s="9"/>
      <c r="EJ19" s="9"/>
      <c r="EK19" s="9"/>
      <c r="EL19" s="9"/>
      <c r="EM19" s="9"/>
      <c r="EN19" s="9"/>
      <c r="EO19" s="9"/>
      <c r="EP19" s="9"/>
      <c r="EQ19" s="9"/>
      <c r="ER19" s="9"/>
      <c r="ES19" s="9"/>
      <c r="ET19" s="9"/>
      <c r="EU19" s="9"/>
      <c r="EV19" s="9"/>
      <c r="EW19" s="9"/>
      <c r="EX19" s="9"/>
      <c r="EY19" s="9"/>
      <c r="EZ19" s="9"/>
      <c r="FA19" s="9"/>
      <c r="FB19" s="9"/>
      <c r="FC19" s="9"/>
      <c r="FD19" s="9"/>
      <c r="FE19" s="9"/>
      <c r="FF19" s="9"/>
      <c r="FG19" s="9"/>
      <c r="FH19" s="9"/>
      <c r="FI19" s="9"/>
      <c r="FJ19" s="9"/>
      <c r="FK19" s="9"/>
      <c r="FL19" s="9"/>
      <c r="FM19" s="9"/>
      <c r="FN19" s="9"/>
      <c r="FO19" s="9"/>
      <c r="FP19" s="9"/>
      <c r="FQ19" s="9"/>
      <c r="FR19" s="9"/>
      <c r="FS19" s="9"/>
      <c r="FT19" s="9"/>
      <c r="FU19" s="9"/>
      <c r="FV19" s="9"/>
      <c r="FW19" s="9"/>
      <c r="FX19" s="9"/>
      <c r="FY19" s="9"/>
      <c r="FZ19" s="9"/>
      <c r="GA19" s="9"/>
      <c r="GB19" s="9"/>
      <c r="GC19" s="9"/>
      <c r="GD19" s="9"/>
      <c r="GE19" s="9"/>
      <c r="GF19" s="9"/>
      <c r="GG19" s="9"/>
      <c r="GH19" s="9"/>
      <c r="GI19" s="9"/>
      <c r="GJ19" s="9"/>
      <c r="GK19" s="9"/>
      <c r="GL19" s="9"/>
      <c r="GM19" s="9"/>
      <c r="GN19" s="9"/>
      <c r="GO19" s="9"/>
      <c r="GP19" s="9"/>
      <c r="GQ19" s="9"/>
      <c r="GR19" s="9"/>
      <c r="GS19" s="9"/>
      <c r="GT19" s="9"/>
      <c r="GU19" s="9"/>
      <c r="GV19" s="9"/>
      <c r="GW19" s="9"/>
      <c r="GX19" s="9"/>
      <c r="GY19" s="9"/>
      <c r="GZ19" s="9"/>
      <c r="HA19" s="9"/>
      <c r="HB19" s="9"/>
      <c r="HC19" s="9"/>
      <c r="HD19" s="9"/>
      <c r="HE19" s="9"/>
      <c r="HF19" s="9"/>
      <c r="HG19" s="9"/>
      <c r="HH19" s="9"/>
      <c r="HI19" s="9"/>
      <c r="HJ19" s="9"/>
      <c r="HK19" s="9"/>
      <c r="HL19" s="9"/>
      <c r="HM19" s="9"/>
      <c r="HN19" s="9"/>
      <c r="HO19" s="9"/>
      <c r="HP19" s="9"/>
      <c r="HQ19" s="9"/>
      <c r="HR19" s="9"/>
      <c r="HS19" s="9"/>
      <c r="HT19" s="9"/>
      <c r="HU19" s="9"/>
      <c r="HV19" s="9"/>
      <c r="HW19" s="9"/>
      <c r="HX19" s="9"/>
      <c r="HY19" s="9"/>
      <c r="HZ19" s="9"/>
      <c r="IA19" s="9"/>
      <c r="IB19" s="9"/>
      <c r="IC19" s="9"/>
      <c r="ID19" s="9"/>
      <c r="IE19" s="9"/>
      <c r="IF19" s="9"/>
      <c r="IG19" s="9"/>
      <c r="IH19" s="9"/>
      <c r="II19" s="9"/>
      <c r="IJ19" s="9"/>
      <c r="IK19" s="9"/>
    </row>
    <row r="20" spans="1:248" s="20" customFormat="1" ht="18" x14ac:dyDescent="0.25">
      <c r="A20" s="1"/>
      <c r="B20" s="49" t="s">
        <v>907</v>
      </c>
      <c r="C20" s="49"/>
      <c r="D20" s="52">
        <f>SUM(D6:D19)</f>
        <v>82490.434999999939</v>
      </c>
      <c r="E20" s="49"/>
      <c r="F20" s="49"/>
      <c r="G20" s="49"/>
      <c r="H20" s="9"/>
      <c r="I20" s="9"/>
      <c r="J20" s="9"/>
      <c r="K20" s="9"/>
      <c r="L20" s="9"/>
      <c r="M20" s="9"/>
      <c r="N20" s="9"/>
      <c r="O20" s="9"/>
      <c r="P20" s="9"/>
      <c r="Q20" s="9"/>
      <c r="R20" s="9"/>
      <c r="S20" s="9"/>
      <c r="T20" s="9"/>
      <c r="U20" s="9"/>
      <c r="V20" s="9"/>
      <c r="W20" s="9"/>
      <c r="X20" s="9"/>
      <c r="Y20" s="9"/>
      <c r="Z20" s="9"/>
      <c r="AA20" s="9"/>
      <c r="AB20" s="9"/>
      <c r="AC20" s="9"/>
      <c r="AD20" s="9"/>
      <c r="AE20" s="9"/>
      <c r="AF20" s="9"/>
      <c r="AG20" s="9"/>
      <c r="AH20" s="9"/>
      <c r="AI20" s="9"/>
      <c r="AJ20" s="9"/>
      <c r="AK20" s="9"/>
      <c r="AL20" s="9"/>
      <c r="AM20" s="9"/>
      <c r="AN20" s="9"/>
      <c r="AO20" s="9"/>
      <c r="AP20" s="9"/>
      <c r="AQ20" s="9"/>
      <c r="AR20" s="9"/>
      <c r="AS20" s="9"/>
      <c r="AT20" s="9"/>
      <c r="AU20" s="9"/>
      <c r="AV20" s="9"/>
      <c r="AW20" s="9"/>
      <c r="AX20" s="9"/>
      <c r="AY20" s="9"/>
      <c r="AZ20" s="9"/>
      <c r="BA20" s="9"/>
      <c r="BB20" s="9"/>
      <c r="BC20" s="9"/>
      <c r="BD20" s="9"/>
      <c r="BE20" s="9"/>
      <c r="BF20" s="9"/>
      <c r="BG20" s="9"/>
      <c r="BH20" s="9"/>
      <c r="BI20" s="9"/>
      <c r="BJ20" s="9"/>
      <c r="BK20" s="9"/>
      <c r="BL20" s="9"/>
      <c r="BM20" s="9"/>
      <c r="BN20" s="9"/>
      <c r="BO20" s="9"/>
      <c r="BP20" s="9"/>
      <c r="BQ20" s="9"/>
      <c r="BR20" s="9"/>
      <c r="BS20" s="9"/>
      <c r="BT20" s="9"/>
      <c r="BU20" s="9"/>
      <c r="BV20" s="9"/>
      <c r="BW20" s="9"/>
      <c r="BX20" s="9"/>
      <c r="BY20" s="9"/>
      <c r="BZ20" s="9"/>
      <c r="CA20" s="9"/>
      <c r="CB20" s="9"/>
      <c r="CC20" s="9"/>
      <c r="CD20" s="9"/>
      <c r="CE20" s="9"/>
      <c r="CF20" s="9"/>
      <c r="CG20" s="9"/>
      <c r="CH20" s="9"/>
      <c r="CI20" s="9"/>
      <c r="CJ20" s="9"/>
      <c r="CK20" s="9"/>
      <c r="CL20" s="9"/>
      <c r="CM20" s="9"/>
      <c r="CN20" s="9"/>
      <c r="CO20" s="9"/>
      <c r="CP20" s="9"/>
      <c r="CQ20" s="9"/>
      <c r="CR20" s="9"/>
      <c r="CS20" s="9"/>
      <c r="CT20" s="9"/>
      <c r="CU20" s="9"/>
      <c r="CV20" s="9"/>
      <c r="CW20" s="9"/>
      <c r="CX20" s="9"/>
      <c r="CY20" s="9"/>
      <c r="CZ20" s="9"/>
      <c r="DA20" s="9"/>
      <c r="DB20" s="9"/>
      <c r="DC20" s="9"/>
      <c r="DD20" s="9"/>
      <c r="DE20" s="9"/>
      <c r="DF20" s="9"/>
      <c r="DG20" s="9"/>
      <c r="DH20" s="9"/>
      <c r="DI20" s="9"/>
      <c r="DJ20" s="9"/>
      <c r="DK20" s="9"/>
      <c r="DL20" s="9"/>
      <c r="DM20" s="9"/>
      <c r="DN20" s="9"/>
      <c r="DO20" s="9"/>
      <c r="DP20" s="9"/>
      <c r="DQ20" s="9"/>
      <c r="DR20" s="9"/>
      <c r="DS20" s="9"/>
      <c r="DT20" s="9"/>
      <c r="DU20" s="9"/>
      <c r="DV20" s="9"/>
      <c r="DW20" s="9"/>
      <c r="DX20" s="9"/>
      <c r="DY20" s="9"/>
      <c r="DZ20" s="9"/>
      <c r="EA20" s="9"/>
      <c r="EB20" s="9"/>
      <c r="EC20" s="9"/>
      <c r="ED20" s="9"/>
      <c r="EE20" s="9"/>
      <c r="EF20" s="9"/>
      <c r="EG20" s="9"/>
      <c r="EH20" s="9"/>
      <c r="EI20" s="9"/>
      <c r="EJ20" s="9"/>
      <c r="EK20" s="9"/>
      <c r="EL20" s="9"/>
      <c r="EM20" s="9"/>
      <c r="EN20" s="9"/>
      <c r="EO20" s="9"/>
      <c r="EP20" s="9"/>
      <c r="EQ20" s="9"/>
      <c r="ER20" s="9"/>
      <c r="ES20" s="9"/>
      <c r="ET20" s="9"/>
      <c r="EU20" s="9"/>
      <c r="EV20" s="9"/>
      <c r="EW20" s="9"/>
      <c r="EX20" s="9"/>
      <c r="EY20" s="9"/>
      <c r="EZ20" s="9"/>
      <c r="FA20" s="9"/>
      <c r="FB20" s="9"/>
      <c r="FC20" s="9"/>
      <c r="FD20" s="9"/>
      <c r="FE20" s="9"/>
      <c r="FF20" s="9"/>
      <c r="FG20" s="9"/>
      <c r="FH20" s="9"/>
      <c r="FI20" s="9"/>
      <c r="FJ20" s="9"/>
      <c r="FK20" s="9"/>
      <c r="FL20" s="9"/>
      <c r="FM20" s="9"/>
      <c r="FN20" s="9"/>
      <c r="FO20" s="9"/>
      <c r="FP20" s="9"/>
      <c r="FQ20" s="9"/>
      <c r="FR20" s="9"/>
      <c r="FS20" s="9"/>
      <c r="FT20" s="9"/>
      <c r="FU20" s="9"/>
      <c r="FV20" s="9"/>
      <c r="FW20" s="9"/>
      <c r="FX20" s="9"/>
      <c r="FY20" s="9"/>
      <c r="FZ20" s="9"/>
      <c r="GA20" s="9"/>
      <c r="GB20" s="9"/>
      <c r="GC20" s="9"/>
      <c r="GD20" s="9"/>
      <c r="GE20" s="9"/>
      <c r="GF20" s="9"/>
      <c r="GG20" s="9"/>
      <c r="GH20" s="9"/>
      <c r="GI20" s="9"/>
      <c r="GJ20" s="9"/>
      <c r="GK20" s="9"/>
      <c r="GL20" s="9"/>
      <c r="GM20" s="9"/>
      <c r="GN20" s="9"/>
      <c r="GO20" s="9"/>
      <c r="GP20" s="9"/>
      <c r="GQ20" s="9"/>
      <c r="GR20" s="9"/>
      <c r="GS20" s="9"/>
      <c r="GT20" s="9"/>
      <c r="GU20" s="9"/>
      <c r="GV20" s="9"/>
      <c r="GW20" s="9"/>
      <c r="GX20" s="9"/>
      <c r="GY20" s="9"/>
      <c r="GZ20" s="9"/>
      <c r="HA20" s="9"/>
      <c r="HB20" s="9"/>
      <c r="HC20" s="9"/>
      <c r="HD20" s="9"/>
      <c r="HE20" s="9"/>
      <c r="HF20" s="9"/>
      <c r="HG20" s="9"/>
      <c r="HH20" s="9"/>
      <c r="HI20" s="9"/>
      <c r="HJ20" s="9"/>
      <c r="HK20" s="9"/>
      <c r="HL20" s="9"/>
      <c r="HM20" s="9"/>
      <c r="HN20" s="9"/>
      <c r="HO20" s="9"/>
      <c r="HP20" s="9"/>
      <c r="HQ20" s="9"/>
      <c r="HR20" s="9"/>
      <c r="HS20" s="9"/>
      <c r="HT20" s="9"/>
      <c r="HU20" s="9"/>
      <c r="HV20" s="9"/>
      <c r="HW20" s="9"/>
      <c r="HX20" s="9"/>
      <c r="HY20" s="9"/>
      <c r="HZ20" s="9"/>
      <c r="IA20" s="9"/>
      <c r="IB20" s="9"/>
      <c r="IC20" s="9"/>
      <c r="ID20" s="9"/>
      <c r="IE20" s="9"/>
      <c r="IF20" s="9"/>
      <c r="IG20" s="9"/>
      <c r="IH20" s="9"/>
      <c r="II20" s="9"/>
      <c r="IJ20" s="9"/>
      <c r="IK20" s="9"/>
    </row>
    <row r="21" spans="1:248" s="20" customFormat="1" ht="18.75" customHeight="1" x14ac:dyDescent="0.25">
      <c r="A21" s="1"/>
      <c r="B21" s="49"/>
      <c r="C21" s="49"/>
      <c r="D21" s="53"/>
      <c r="E21" s="49"/>
      <c r="F21" s="49"/>
      <c r="G21" s="49"/>
      <c r="H21" s="9"/>
      <c r="I21" s="9"/>
      <c r="J21" s="9"/>
      <c r="K21" s="9"/>
      <c r="L21" s="9"/>
      <c r="M21" s="9"/>
      <c r="N21" s="9"/>
      <c r="O21" s="9"/>
      <c r="P21" s="9"/>
      <c r="Q21" s="9"/>
      <c r="R21" s="9"/>
      <c r="S21" s="9"/>
      <c r="T21" s="9"/>
      <c r="U21" s="9"/>
      <c r="V21" s="9"/>
      <c r="W21" s="9"/>
      <c r="X21" s="9"/>
      <c r="Y21" s="9"/>
      <c r="Z21" s="9"/>
      <c r="AA21" s="9"/>
      <c r="AB21" s="9"/>
      <c r="AC21" s="9"/>
      <c r="AD21" s="9"/>
      <c r="AE21" s="9"/>
      <c r="AF21" s="9"/>
      <c r="AG21" s="9"/>
      <c r="AH21" s="9"/>
      <c r="AI21" s="9"/>
      <c r="AJ21" s="9"/>
      <c r="AK21" s="9"/>
      <c r="AL21" s="9"/>
      <c r="AM21" s="9"/>
      <c r="AN21" s="9"/>
      <c r="AO21" s="9"/>
      <c r="AP21" s="9"/>
      <c r="AQ21" s="9"/>
      <c r="AR21" s="9"/>
      <c r="AS21" s="9"/>
      <c r="AT21" s="9"/>
      <c r="AU21" s="9"/>
      <c r="AV21" s="9"/>
      <c r="AW21" s="9"/>
      <c r="AX21" s="9"/>
      <c r="AY21" s="9"/>
      <c r="AZ21" s="9"/>
      <c r="BA21" s="9"/>
      <c r="BB21" s="9"/>
      <c r="BC21" s="9"/>
      <c r="BD21" s="9"/>
      <c r="BE21" s="9"/>
      <c r="BF21" s="9"/>
      <c r="BG21" s="9"/>
      <c r="BH21" s="9"/>
      <c r="BI21" s="9"/>
      <c r="BJ21" s="9"/>
      <c r="BK21" s="9"/>
      <c r="BL21" s="9"/>
      <c r="BM21" s="9"/>
      <c r="BN21" s="9"/>
      <c r="BO21" s="9"/>
      <c r="BP21" s="9"/>
      <c r="BQ21" s="9"/>
      <c r="BR21" s="9"/>
      <c r="BS21" s="9"/>
      <c r="BT21" s="9"/>
      <c r="BU21" s="9"/>
      <c r="BV21" s="9"/>
      <c r="BW21" s="9"/>
      <c r="BX21" s="9"/>
      <c r="BY21" s="9"/>
      <c r="BZ21" s="9"/>
      <c r="CA21" s="9"/>
      <c r="CB21" s="9"/>
      <c r="CC21" s="9"/>
      <c r="CD21" s="9"/>
      <c r="CE21" s="9"/>
      <c r="CF21" s="9"/>
      <c r="CG21" s="9"/>
      <c r="CH21" s="9"/>
      <c r="CI21" s="9"/>
      <c r="CJ21" s="9"/>
      <c r="CK21" s="9"/>
      <c r="CL21" s="9"/>
      <c r="CM21" s="9"/>
      <c r="CN21" s="9"/>
      <c r="CO21" s="9"/>
      <c r="CP21" s="9"/>
      <c r="CQ21" s="9"/>
      <c r="CR21" s="9"/>
      <c r="CS21" s="9"/>
      <c r="CT21" s="9"/>
      <c r="CU21" s="9"/>
      <c r="CV21" s="9"/>
      <c r="CW21" s="9"/>
      <c r="CX21" s="9"/>
      <c r="CY21" s="9"/>
      <c r="CZ21" s="9"/>
      <c r="DA21" s="9"/>
      <c r="DB21" s="9"/>
      <c r="DC21" s="9"/>
      <c r="DD21" s="9"/>
      <c r="DE21" s="9"/>
      <c r="DF21" s="9"/>
      <c r="DG21" s="9"/>
      <c r="DH21" s="9"/>
      <c r="DI21" s="9"/>
      <c r="DJ21" s="9"/>
      <c r="DK21" s="9"/>
      <c r="DL21" s="9"/>
      <c r="DM21" s="9"/>
      <c r="DN21" s="9"/>
      <c r="DO21" s="9"/>
      <c r="DP21" s="9"/>
      <c r="DQ21" s="9"/>
      <c r="DR21" s="9"/>
      <c r="DS21" s="9"/>
      <c r="DT21" s="9"/>
      <c r="DU21" s="9"/>
      <c r="DV21" s="9"/>
      <c r="DW21" s="9"/>
      <c r="DX21" s="9"/>
      <c r="DY21" s="9"/>
      <c r="DZ21" s="9"/>
      <c r="EA21" s="9"/>
      <c r="EB21" s="9"/>
      <c r="EC21" s="9"/>
      <c r="ED21" s="9"/>
      <c r="EE21" s="9"/>
      <c r="EF21" s="9"/>
      <c r="EG21" s="9"/>
      <c r="EH21" s="9"/>
      <c r="EI21" s="9"/>
      <c r="EJ21" s="9"/>
      <c r="EK21" s="9"/>
      <c r="EL21" s="9"/>
      <c r="EM21" s="9"/>
      <c r="EN21" s="9"/>
      <c r="EO21" s="9"/>
      <c r="EP21" s="9"/>
      <c r="EQ21" s="9"/>
      <c r="ER21" s="9"/>
      <c r="ES21" s="9"/>
      <c r="ET21" s="9"/>
      <c r="EU21" s="9"/>
      <c r="EV21" s="9"/>
      <c r="EW21" s="9"/>
      <c r="EX21" s="9"/>
      <c r="EY21" s="9"/>
      <c r="EZ21" s="9"/>
      <c r="FA21" s="9"/>
      <c r="FB21" s="9"/>
      <c r="FC21" s="9"/>
      <c r="FD21" s="9"/>
      <c r="FE21" s="9"/>
      <c r="FF21" s="9"/>
      <c r="FG21" s="9"/>
      <c r="FH21" s="9"/>
      <c r="FI21" s="9"/>
      <c r="FJ21" s="9"/>
      <c r="FK21" s="9"/>
      <c r="FL21" s="9"/>
      <c r="FM21" s="9"/>
      <c r="FN21" s="9"/>
      <c r="FO21" s="9"/>
      <c r="FP21" s="9"/>
      <c r="FQ21" s="9"/>
      <c r="FR21" s="9"/>
      <c r="FS21" s="9"/>
      <c r="FT21" s="9"/>
      <c r="FU21" s="9"/>
      <c r="FV21" s="9"/>
      <c r="FW21" s="9"/>
      <c r="FX21" s="9"/>
      <c r="FY21" s="9"/>
      <c r="FZ21" s="9"/>
      <c r="GA21" s="9"/>
      <c r="GB21" s="9"/>
      <c r="GC21" s="9"/>
      <c r="GD21" s="9"/>
      <c r="GE21" s="9"/>
      <c r="GF21" s="9"/>
      <c r="GG21" s="9"/>
      <c r="GH21" s="9"/>
      <c r="GI21" s="9"/>
      <c r="GJ21" s="9"/>
      <c r="GK21" s="9"/>
      <c r="GL21" s="9"/>
      <c r="GM21" s="9"/>
      <c r="GN21" s="9"/>
      <c r="GO21" s="9"/>
      <c r="GP21" s="9"/>
      <c r="GQ21" s="9"/>
      <c r="GR21" s="9"/>
      <c r="GS21" s="9"/>
      <c r="GT21" s="9"/>
      <c r="GU21" s="9"/>
      <c r="GV21" s="9"/>
      <c r="GW21" s="9"/>
      <c r="GX21" s="9"/>
      <c r="GY21" s="9"/>
      <c r="GZ21" s="9"/>
      <c r="HA21" s="9"/>
      <c r="HB21" s="9"/>
      <c r="HC21" s="9"/>
      <c r="HD21" s="9"/>
      <c r="HE21" s="9"/>
      <c r="HF21" s="9"/>
      <c r="HG21" s="9"/>
      <c r="HH21" s="9"/>
      <c r="HI21" s="9"/>
      <c r="HJ21" s="9"/>
      <c r="HK21" s="9"/>
      <c r="HL21" s="9"/>
      <c r="HM21" s="9"/>
      <c r="HN21" s="9"/>
      <c r="HO21" s="9"/>
      <c r="HP21" s="9"/>
      <c r="HQ21" s="9"/>
      <c r="HR21" s="9"/>
      <c r="HS21" s="9"/>
      <c r="HT21" s="9"/>
      <c r="HU21" s="9"/>
      <c r="HV21" s="9"/>
      <c r="HW21" s="9"/>
      <c r="HX21" s="9"/>
      <c r="HY21" s="9"/>
      <c r="HZ21" s="9"/>
      <c r="IA21" s="9"/>
      <c r="IB21" s="9"/>
      <c r="IC21" s="9"/>
      <c r="ID21" s="9"/>
      <c r="IE21" s="9"/>
      <c r="IF21" s="9"/>
      <c r="IG21" s="9"/>
      <c r="IH21" s="9"/>
      <c r="II21" s="9"/>
      <c r="IJ21" s="9"/>
      <c r="IK21" s="9"/>
    </row>
    <row r="22" spans="1:248" s="25" customFormat="1" ht="18" x14ac:dyDescent="0.25">
      <c r="A22" s="1"/>
      <c r="B22" s="49" t="s">
        <v>908</v>
      </c>
      <c r="C22" s="49"/>
      <c r="D22" s="54">
        <v>58245</v>
      </c>
      <c r="E22" s="49" t="s">
        <v>1584</v>
      </c>
      <c r="F22" s="49"/>
      <c r="G22" s="49"/>
    </row>
    <row r="23" spans="1:248" s="20" customFormat="1" ht="18.75" customHeight="1" x14ac:dyDescent="0.25">
      <c r="A23" s="1"/>
      <c r="B23" s="49"/>
      <c r="C23" s="49"/>
      <c r="D23" s="55"/>
      <c r="E23" s="49"/>
      <c r="F23" s="49"/>
      <c r="G23" s="49"/>
      <c r="H23" s="9"/>
      <c r="I23" s="9"/>
      <c r="J23" s="9"/>
      <c r="K23" s="9"/>
      <c r="L23" s="9"/>
      <c r="M23" s="9"/>
      <c r="N23" s="9"/>
      <c r="O23" s="9"/>
      <c r="P23" s="9"/>
      <c r="Q23" s="9"/>
      <c r="R23" s="9"/>
      <c r="S23" s="9"/>
      <c r="T23" s="9"/>
      <c r="U23" s="9"/>
      <c r="V23" s="9"/>
      <c r="W23" s="9"/>
      <c r="X23" s="9"/>
      <c r="Y23" s="9"/>
      <c r="Z23" s="9"/>
      <c r="AA23" s="9"/>
      <c r="AB23" s="9"/>
      <c r="AC23" s="9"/>
      <c r="AD23" s="9"/>
      <c r="AE23" s="9"/>
      <c r="AF23" s="9"/>
      <c r="AG23" s="9"/>
      <c r="AH23" s="9"/>
      <c r="AI23" s="9"/>
      <c r="AJ23" s="9"/>
      <c r="AK23" s="9"/>
      <c r="AL23" s="9"/>
      <c r="AM23" s="9"/>
      <c r="AN23" s="9"/>
      <c r="AO23" s="9"/>
      <c r="AP23" s="9"/>
      <c r="AQ23" s="9"/>
      <c r="AR23" s="9"/>
      <c r="AS23" s="9"/>
      <c r="AT23" s="9"/>
      <c r="AU23" s="9"/>
      <c r="AV23" s="9"/>
      <c r="AW23" s="9"/>
      <c r="AX23" s="9"/>
      <c r="AY23" s="9"/>
      <c r="AZ23" s="9"/>
      <c r="BA23" s="9"/>
      <c r="BB23" s="9"/>
      <c r="BC23" s="9"/>
      <c r="BD23" s="9"/>
      <c r="BE23" s="9"/>
      <c r="BF23" s="9"/>
      <c r="BG23" s="9"/>
      <c r="BH23" s="9"/>
      <c r="BI23" s="9"/>
      <c r="BJ23" s="9"/>
      <c r="BK23" s="9"/>
      <c r="BL23" s="9"/>
      <c r="BM23" s="9"/>
      <c r="BN23" s="9"/>
      <c r="BO23" s="9"/>
      <c r="BP23" s="9"/>
      <c r="BQ23" s="9"/>
      <c r="BR23" s="9"/>
      <c r="BS23" s="9"/>
      <c r="BT23" s="9"/>
      <c r="BU23" s="9"/>
      <c r="BV23" s="9"/>
      <c r="BW23" s="9"/>
      <c r="BX23" s="9"/>
      <c r="BY23" s="9"/>
      <c r="BZ23" s="9"/>
      <c r="CA23" s="9"/>
      <c r="CB23" s="9"/>
      <c r="CC23" s="9"/>
      <c r="CD23" s="9"/>
      <c r="CE23" s="9"/>
      <c r="CF23" s="9"/>
      <c r="CG23" s="9"/>
      <c r="CH23" s="9"/>
      <c r="CI23" s="9"/>
      <c r="CJ23" s="9"/>
      <c r="CK23" s="9"/>
      <c r="CL23" s="9"/>
      <c r="CM23" s="9"/>
      <c r="CN23" s="9"/>
      <c r="CO23" s="9"/>
      <c r="CP23" s="9"/>
      <c r="CQ23" s="9"/>
      <c r="CR23" s="9"/>
      <c r="CS23" s="9"/>
      <c r="CT23" s="9"/>
      <c r="CU23" s="9"/>
      <c r="CV23" s="9"/>
      <c r="CW23" s="9"/>
      <c r="CX23" s="9"/>
      <c r="CY23" s="9"/>
      <c r="CZ23" s="9"/>
      <c r="DA23" s="9"/>
      <c r="DB23" s="9"/>
      <c r="DC23" s="9"/>
      <c r="DD23" s="9"/>
      <c r="DE23" s="9"/>
      <c r="DF23" s="9"/>
      <c r="DG23" s="9"/>
      <c r="DH23" s="9"/>
      <c r="DI23" s="9"/>
      <c r="DJ23" s="9"/>
      <c r="DK23" s="9"/>
      <c r="DL23" s="9"/>
      <c r="DM23" s="9"/>
      <c r="DN23" s="9"/>
      <c r="DO23" s="9"/>
      <c r="DP23" s="9"/>
      <c r="DQ23" s="9"/>
      <c r="DR23" s="9"/>
      <c r="DS23" s="9"/>
      <c r="DT23" s="9"/>
      <c r="DU23" s="9"/>
      <c r="DV23" s="9"/>
      <c r="DW23" s="9"/>
      <c r="DX23" s="9"/>
      <c r="DY23" s="9"/>
      <c r="DZ23" s="9"/>
      <c r="EA23" s="9"/>
      <c r="EB23" s="9"/>
      <c r="EC23" s="9"/>
      <c r="ED23" s="9"/>
      <c r="EE23" s="9"/>
      <c r="EF23" s="9"/>
      <c r="EG23" s="9"/>
      <c r="EH23" s="9"/>
      <c r="EI23" s="9"/>
      <c r="EJ23" s="9"/>
      <c r="EK23" s="9"/>
      <c r="EL23" s="9"/>
      <c r="EM23" s="9"/>
      <c r="EN23" s="9"/>
      <c r="EO23" s="9"/>
      <c r="EP23" s="9"/>
      <c r="EQ23" s="9"/>
      <c r="ER23" s="9"/>
      <c r="ES23" s="9"/>
      <c r="ET23" s="9"/>
      <c r="EU23" s="9"/>
      <c r="EV23" s="9"/>
      <c r="EW23" s="9"/>
      <c r="EX23" s="9"/>
      <c r="EY23" s="9"/>
      <c r="EZ23" s="9"/>
      <c r="FA23" s="9"/>
      <c r="FB23" s="9"/>
      <c r="FC23" s="9"/>
      <c r="FD23" s="9"/>
      <c r="FE23" s="9"/>
      <c r="FF23" s="9"/>
      <c r="FG23" s="9"/>
      <c r="FH23" s="9"/>
      <c r="FI23" s="9"/>
      <c r="FJ23" s="9"/>
      <c r="FK23" s="9"/>
      <c r="FL23" s="9"/>
      <c r="FM23" s="9"/>
      <c r="FN23" s="9"/>
      <c r="FO23" s="9"/>
      <c r="FP23" s="9"/>
      <c r="FQ23" s="9"/>
      <c r="FR23" s="9"/>
      <c r="FS23" s="9"/>
      <c r="FT23" s="9"/>
      <c r="FU23" s="9"/>
      <c r="FV23" s="9"/>
      <c r="FW23" s="9"/>
      <c r="FX23" s="9"/>
      <c r="FY23" s="9"/>
      <c r="FZ23" s="9"/>
      <c r="GA23" s="9"/>
      <c r="GB23" s="9"/>
      <c r="GC23" s="9"/>
      <c r="GD23" s="9"/>
      <c r="GE23" s="9"/>
      <c r="GF23" s="9"/>
      <c r="GG23" s="9"/>
      <c r="GH23" s="9"/>
      <c r="GI23" s="9"/>
      <c r="GJ23" s="9"/>
      <c r="GK23" s="9"/>
      <c r="GL23" s="9"/>
      <c r="GM23" s="9"/>
      <c r="GN23" s="9"/>
      <c r="GO23" s="9"/>
      <c r="GP23" s="9"/>
      <c r="GQ23" s="9"/>
      <c r="GR23" s="9"/>
      <c r="GS23" s="9"/>
      <c r="GT23" s="9"/>
      <c r="GU23" s="9"/>
      <c r="GV23" s="9"/>
      <c r="GW23" s="9"/>
      <c r="GX23" s="9"/>
      <c r="GY23" s="9"/>
      <c r="GZ23" s="9"/>
      <c r="HA23" s="9"/>
      <c r="HB23" s="9"/>
      <c r="HC23" s="9"/>
      <c r="HD23" s="9"/>
      <c r="HE23" s="9"/>
      <c r="HF23" s="9"/>
      <c r="HG23" s="9"/>
      <c r="HH23" s="9"/>
      <c r="HI23" s="9"/>
      <c r="HJ23" s="9"/>
      <c r="HK23" s="9"/>
      <c r="HL23" s="9"/>
      <c r="HM23" s="9"/>
      <c r="HN23" s="9"/>
      <c r="HO23" s="9"/>
      <c r="HP23" s="9"/>
      <c r="HQ23" s="9"/>
      <c r="HR23" s="9"/>
      <c r="HS23" s="9"/>
      <c r="HT23" s="9"/>
      <c r="HU23" s="9"/>
      <c r="HV23" s="9"/>
      <c r="HW23" s="9"/>
      <c r="HX23" s="9"/>
      <c r="HY23" s="9"/>
      <c r="HZ23" s="9"/>
      <c r="IA23" s="9"/>
      <c r="IB23" s="9"/>
      <c r="IC23" s="9"/>
      <c r="ID23" s="9"/>
      <c r="IE23" s="9"/>
      <c r="IF23" s="9"/>
      <c r="IG23" s="9"/>
      <c r="IH23" s="9"/>
      <c r="II23" s="9"/>
      <c r="IJ23" s="9"/>
      <c r="IK23" s="9"/>
    </row>
    <row r="24" spans="1:248" s="20" customFormat="1" ht="18" x14ac:dyDescent="0.25">
      <c r="A24" s="1"/>
      <c r="B24" s="78" t="s">
        <v>909</v>
      </c>
      <c r="C24" s="78"/>
      <c r="D24" s="79">
        <f>D20-D22</f>
        <v>24245.434999999939</v>
      </c>
      <c r="E24" s="78"/>
      <c r="F24" s="78"/>
      <c r="G24" s="78"/>
      <c r="H24" s="9"/>
      <c r="I24" s="9"/>
      <c r="J24" s="9"/>
      <c r="K24" s="9"/>
      <c r="L24" s="9"/>
      <c r="M24" s="9"/>
      <c r="N24" s="9"/>
      <c r="O24" s="9"/>
      <c r="P24" s="9"/>
      <c r="Q24" s="9"/>
      <c r="R24" s="9"/>
      <c r="S24" s="9"/>
      <c r="T24" s="9"/>
      <c r="U24" s="9"/>
      <c r="V24" s="9"/>
      <c r="W24" s="9"/>
      <c r="X24" s="9"/>
      <c r="Y24" s="9"/>
      <c r="Z24" s="9"/>
      <c r="AA24" s="9"/>
      <c r="AB24" s="9"/>
      <c r="AC24" s="9"/>
      <c r="AD24" s="9"/>
      <c r="AE24" s="9"/>
      <c r="AF24" s="9"/>
      <c r="AG24" s="9"/>
      <c r="AH24" s="9"/>
      <c r="AI24" s="9"/>
      <c r="AJ24" s="9"/>
      <c r="AK24" s="9"/>
      <c r="AL24" s="9"/>
      <c r="AM24" s="9"/>
      <c r="AN24" s="9"/>
      <c r="AO24" s="9"/>
      <c r="AP24" s="9"/>
      <c r="AQ24" s="9"/>
      <c r="AR24" s="9"/>
      <c r="AS24" s="9"/>
      <c r="AT24" s="9"/>
      <c r="AU24" s="9"/>
      <c r="AV24" s="9"/>
      <c r="AW24" s="9"/>
      <c r="AX24" s="9"/>
      <c r="AY24" s="9"/>
      <c r="AZ24" s="9"/>
      <c r="BA24" s="9"/>
      <c r="BB24" s="9"/>
      <c r="BC24" s="9"/>
      <c r="BD24" s="9"/>
      <c r="BE24" s="9"/>
      <c r="BF24" s="9"/>
      <c r="BG24" s="9"/>
      <c r="BH24" s="9"/>
      <c r="BI24" s="9"/>
      <c r="BJ24" s="9"/>
      <c r="BK24" s="9"/>
      <c r="BL24" s="9"/>
      <c r="BM24" s="9"/>
      <c r="BN24" s="9"/>
      <c r="BO24" s="9"/>
      <c r="BP24" s="9"/>
      <c r="BQ24" s="9"/>
      <c r="BR24" s="9"/>
      <c r="BS24" s="9"/>
      <c r="BT24" s="9"/>
      <c r="BU24" s="9"/>
      <c r="BV24" s="9"/>
      <c r="BW24" s="9"/>
      <c r="BX24" s="9"/>
      <c r="BY24" s="9"/>
      <c r="BZ24" s="9"/>
      <c r="CA24" s="9"/>
      <c r="CB24" s="9"/>
      <c r="CC24" s="9"/>
      <c r="CD24" s="9"/>
      <c r="CE24" s="9"/>
      <c r="CF24" s="9"/>
      <c r="CG24" s="9"/>
      <c r="CH24" s="9"/>
      <c r="CI24" s="9"/>
      <c r="CJ24" s="9"/>
      <c r="CK24" s="9"/>
      <c r="CL24" s="9"/>
      <c r="CM24" s="9"/>
      <c r="CN24" s="9"/>
      <c r="CO24" s="9"/>
      <c r="CP24" s="9"/>
      <c r="CQ24" s="9"/>
      <c r="CR24" s="9"/>
      <c r="CS24" s="9"/>
      <c r="CT24" s="9"/>
      <c r="CU24" s="9"/>
      <c r="CV24" s="9"/>
      <c r="CW24" s="9"/>
      <c r="CX24" s="9"/>
      <c r="CY24" s="9"/>
      <c r="CZ24" s="9"/>
      <c r="DA24" s="9"/>
      <c r="DB24" s="9"/>
      <c r="DC24" s="9"/>
      <c r="DD24" s="9"/>
      <c r="DE24" s="9"/>
      <c r="DF24" s="9"/>
      <c r="DG24" s="9"/>
      <c r="DH24" s="9"/>
      <c r="DI24" s="9"/>
      <c r="DJ24" s="9"/>
      <c r="DK24" s="9"/>
      <c r="DL24" s="9"/>
      <c r="DM24" s="9"/>
      <c r="DN24" s="9"/>
      <c r="DO24" s="9"/>
      <c r="DP24" s="9"/>
      <c r="DQ24" s="9"/>
      <c r="DR24" s="9"/>
      <c r="DS24" s="9"/>
      <c r="DT24" s="9"/>
      <c r="DU24" s="9"/>
      <c r="DV24" s="9"/>
      <c r="DW24" s="9"/>
      <c r="DX24" s="9"/>
      <c r="DY24" s="9"/>
      <c r="DZ24" s="9"/>
      <c r="EA24" s="9"/>
      <c r="EB24" s="9"/>
      <c r="EC24" s="9"/>
      <c r="ED24" s="9"/>
      <c r="EE24" s="9"/>
      <c r="EF24" s="9"/>
      <c r="EG24" s="9"/>
      <c r="EH24" s="9"/>
      <c r="EI24" s="9"/>
      <c r="EJ24" s="9"/>
      <c r="EK24" s="9"/>
      <c r="EL24" s="9"/>
      <c r="EM24" s="9"/>
      <c r="EN24" s="9"/>
      <c r="EO24" s="9"/>
      <c r="EP24" s="9"/>
      <c r="EQ24" s="9"/>
      <c r="ER24" s="9"/>
      <c r="ES24" s="9"/>
      <c r="ET24" s="9"/>
      <c r="EU24" s="9"/>
      <c r="EV24" s="9"/>
      <c r="EW24" s="9"/>
      <c r="EX24" s="9"/>
      <c r="EY24" s="9"/>
      <c r="EZ24" s="9"/>
      <c r="FA24" s="9"/>
      <c r="FB24" s="9"/>
      <c r="FC24" s="9"/>
      <c r="FD24" s="9"/>
      <c r="FE24" s="9"/>
      <c r="FF24" s="9"/>
      <c r="FG24" s="9"/>
      <c r="FH24" s="9"/>
      <c r="FI24" s="9"/>
      <c r="FJ24" s="9"/>
      <c r="FK24" s="9"/>
      <c r="FL24" s="9"/>
      <c r="FM24" s="9"/>
      <c r="FN24" s="9"/>
      <c r="FO24" s="9"/>
      <c r="FP24" s="9"/>
      <c r="FQ24" s="9"/>
      <c r="FR24" s="9"/>
      <c r="FS24" s="9"/>
      <c r="FT24" s="9"/>
      <c r="FU24" s="9"/>
      <c r="FV24" s="9"/>
      <c r="FW24" s="9"/>
      <c r="FX24" s="9"/>
      <c r="FY24" s="9"/>
      <c r="FZ24" s="9"/>
      <c r="GA24" s="9"/>
      <c r="GB24" s="9"/>
      <c r="GC24" s="9"/>
      <c r="GD24" s="9"/>
      <c r="GE24" s="9"/>
      <c r="GF24" s="9"/>
      <c r="GG24" s="9"/>
      <c r="GH24" s="9"/>
      <c r="GI24" s="9"/>
      <c r="GJ24" s="9"/>
      <c r="GK24" s="9"/>
      <c r="GL24" s="9"/>
      <c r="GM24" s="9"/>
      <c r="GN24" s="9"/>
      <c r="GO24" s="9"/>
      <c r="GP24" s="9"/>
      <c r="GQ24" s="9"/>
      <c r="GR24" s="9"/>
      <c r="GS24" s="9"/>
      <c r="GT24" s="9"/>
      <c r="GU24" s="9"/>
      <c r="GV24" s="9"/>
      <c r="GW24" s="9"/>
      <c r="GX24" s="9"/>
      <c r="GY24" s="9"/>
      <c r="GZ24" s="9"/>
      <c r="HA24" s="9"/>
      <c r="HB24" s="9"/>
      <c r="HC24" s="9"/>
      <c r="HD24" s="9"/>
      <c r="HE24" s="9"/>
      <c r="HF24" s="9"/>
      <c r="HG24" s="9"/>
      <c r="HH24" s="9"/>
      <c r="HI24" s="9"/>
      <c r="HJ24" s="9"/>
      <c r="HK24" s="9"/>
      <c r="HL24" s="9"/>
      <c r="HM24" s="9"/>
      <c r="HN24" s="9"/>
      <c r="HO24" s="9"/>
      <c r="HP24" s="9"/>
      <c r="HQ24" s="9"/>
      <c r="HR24" s="9"/>
      <c r="HS24" s="9"/>
      <c r="HT24" s="9"/>
      <c r="HU24" s="9"/>
      <c r="HV24" s="9"/>
      <c r="HW24" s="9"/>
      <c r="HX24" s="9"/>
      <c r="HY24" s="9"/>
      <c r="HZ24" s="9"/>
      <c r="IA24" s="9"/>
      <c r="IB24" s="9"/>
      <c r="IC24" s="9"/>
      <c r="ID24" s="9"/>
      <c r="IE24" s="9"/>
      <c r="IF24" s="9"/>
      <c r="IG24" s="9"/>
      <c r="IH24" s="9"/>
      <c r="II24" s="9"/>
      <c r="IJ24" s="9"/>
      <c r="IK24" s="9"/>
    </row>
    <row r="25" spans="1:248" s="17" customFormat="1" ht="36.75" customHeight="1" x14ac:dyDescent="0.25">
      <c r="A25" s="80" t="s">
        <v>1295</v>
      </c>
      <c r="B25" s="80"/>
      <c r="C25" s="80"/>
      <c r="D25" s="80"/>
      <c r="E25" s="80"/>
      <c r="F25" s="80"/>
      <c r="G25" s="80"/>
      <c r="H25" s="9"/>
      <c r="I25" s="9"/>
      <c r="J25" s="9"/>
      <c r="K25" s="9"/>
      <c r="L25" s="9"/>
      <c r="M25" s="9"/>
      <c r="N25" s="9"/>
      <c r="O25" s="9"/>
      <c r="P25" s="9"/>
      <c r="Q25" s="9"/>
      <c r="R25" s="9"/>
      <c r="S25" s="9"/>
      <c r="T25" s="9"/>
      <c r="U25" s="9"/>
      <c r="V25" s="9"/>
      <c r="W25" s="9"/>
      <c r="X25" s="9"/>
      <c r="Y25" s="9"/>
      <c r="Z25" s="9"/>
      <c r="AA25" s="9"/>
      <c r="AB25" s="9"/>
      <c r="AC25" s="9"/>
      <c r="AD25" s="9"/>
      <c r="AE25" s="9"/>
      <c r="AF25" s="9"/>
      <c r="AG25" s="9"/>
      <c r="AH25" s="9"/>
      <c r="AI25" s="9"/>
      <c r="AJ25" s="9"/>
      <c r="AK25" s="9"/>
      <c r="AL25" s="9"/>
      <c r="AM25" s="9"/>
      <c r="AN25" s="9"/>
      <c r="AO25" s="9"/>
      <c r="AP25" s="9"/>
      <c r="AQ25" s="9"/>
      <c r="AR25" s="9"/>
      <c r="AS25" s="9"/>
      <c r="AT25" s="9"/>
      <c r="AU25" s="9"/>
      <c r="AV25" s="9"/>
      <c r="AW25" s="9"/>
      <c r="AX25" s="9"/>
      <c r="AY25" s="9"/>
      <c r="AZ25" s="9"/>
      <c r="BA25" s="9"/>
      <c r="BB25" s="9"/>
      <c r="BC25" s="9"/>
      <c r="BD25" s="9"/>
      <c r="BE25" s="9"/>
      <c r="BF25" s="9"/>
      <c r="BG25" s="9"/>
      <c r="BH25" s="9"/>
      <c r="BI25" s="9"/>
      <c r="BJ25" s="9"/>
      <c r="BK25" s="9"/>
      <c r="BL25" s="9"/>
      <c r="BM25" s="9"/>
      <c r="BN25" s="9"/>
      <c r="BO25" s="9"/>
      <c r="BP25" s="9"/>
      <c r="BQ25" s="9"/>
      <c r="BR25" s="9"/>
      <c r="BS25" s="9"/>
      <c r="BT25" s="9"/>
      <c r="BU25" s="9"/>
      <c r="BV25" s="9"/>
      <c r="BW25" s="9"/>
      <c r="BX25" s="9"/>
      <c r="BY25" s="9"/>
      <c r="BZ25" s="9"/>
      <c r="CA25" s="9"/>
      <c r="CB25" s="9"/>
      <c r="CC25" s="9"/>
      <c r="CD25" s="9"/>
      <c r="CE25" s="9"/>
      <c r="CF25" s="9"/>
      <c r="CG25" s="9"/>
      <c r="CH25" s="9"/>
      <c r="CI25" s="9"/>
      <c r="CJ25" s="9"/>
      <c r="CK25" s="9"/>
      <c r="CL25" s="9"/>
      <c r="CM25" s="9"/>
      <c r="CN25" s="9"/>
      <c r="CO25" s="9"/>
      <c r="CP25" s="9"/>
      <c r="CQ25" s="9"/>
      <c r="CR25" s="9"/>
      <c r="CS25" s="9"/>
      <c r="CT25" s="9"/>
      <c r="CU25" s="9"/>
      <c r="CV25" s="9"/>
      <c r="CW25" s="9"/>
      <c r="CX25" s="9"/>
      <c r="CY25" s="9"/>
      <c r="CZ25" s="9"/>
      <c r="DA25" s="9"/>
      <c r="DB25" s="9"/>
      <c r="DC25" s="9"/>
      <c r="DD25" s="9"/>
      <c r="DE25" s="9"/>
      <c r="DF25" s="9"/>
      <c r="DG25" s="9"/>
      <c r="DH25" s="9"/>
      <c r="DI25" s="9"/>
      <c r="DJ25" s="9"/>
      <c r="DK25" s="9"/>
      <c r="DL25" s="9"/>
      <c r="DM25" s="9"/>
      <c r="DN25" s="9"/>
      <c r="DO25" s="9"/>
      <c r="DP25" s="9"/>
      <c r="DQ25" s="9"/>
      <c r="DR25" s="9"/>
      <c r="DS25" s="9"/>
      <c r="DT25" s="9"/>
      <c r="DU25" s="9"/>
      <c r="DV25" s="9"/>
      <c r="DW25" s="9"/>
      <c r="DX25" s="9"/>
      <c r="DY25" s="9"/>
      <c r="DZ25" s="9"/>
      <c r="EA25" s="9"/>
      <c r="EB25" s="9"/>
      <c r="EC25" s="9"/>
      <c r="ED25" s="9"/>
      <c r="EE25" s="9"/>
      <c r="EF25" s="9"/>
      <c r="EG25" s="9"/>
      <c r="EH25" s="9"/>
      <c r="EI25" s="9"/>
      <c r="EJ25" s="9"/>
      <c r="EK25" s="9"/>
      <c r="EL25" s="9"/>
      <c r="EM25" s="9"/>
      <c r="EN25" s="9"/>
      <c r="EO25" s="9"/>
      <c r="EP25" s="9"/>
      <c r="EQ25" s="9"/>
      <c r="ER25" s="9"/>
      <c r="ES25" s="9"/>
      <c r="ET25" s="9"/>
      <c r="EU25" s="9"/>
      <c r="EV25" s="9"/>
      <c r="EW25" s="9"/>
      <c r="EX25" s="9"/>
      <c r="EY25" s="9"/>
      <c r="EZ25" s="9"/>
      <c r="FA25" s="9"/>
      <c r="FB25" s="9"/>
      <c r="FC25" s="9"/>
      <c r="FD25" s="9"/>
      <c r="FE25" s="9"/>
      <c r="FF25" s="9"/>
      <c r="FG25" s="9"/>
      <c r="FH25" s="9"/>
      <c r="FI25" s="9"/>
      <c r="FJ25" s="9"/>
      <c r="FK25" s="9"/>
      <c r="FL25" s="9"/>
      <c r="FM25" s="9"/>
      <c r="FN25" s="9"/>
      <c r="FO25" s="9"/>
      <c r="FP25" s="9"/>
      <c r="FQ25" s="9"/>
      <c r="FR25" s="9"/>
      <c r="FS25" s="9"/>
      <c r="FT25" s="9"/>
      <c r="FU25" s="9"/>
      <c r="FV25" s="9"/>
      <c r="FW25" s="9"/>
      <c r="FX25" s="9"/>
      <c r="FY25" s="9"/>
      <c r="FZ25" s="9"/>
      <c r="GA25" s="9"/>
      <c r="GB25" s="9"/>
      <c r="GC25" s="9"/>
      <c r="GD25" s="9"/>
      <c r="GE25" s="9"/>
      <c r="GF25" s="9"/>
      <c r="GG25" s="9"/>
      <c r="GH25" s="9"/>
      <c r="GI25" s="9"/>
      <c r="GJ25" s="9"/>
      <c r="GK25" s="9"/>
      <c r="GL25" s="9"/>
      <c r="GM25" s="9"/>
      <c r="GN25" s="9"/>
      <c r="GO25" s="9"/>
      <c r="GP25" s="9"/>
      <c r="GQ25" s="9"/>
      <c r="GR25" s="9"/>
      <c r="GS25" s="9"/>
      <c r="GT25" s="9"/>
      <c r="GU25" s="9"/>
      <c r="GV25" s="9"/>
      <c r="GW25" s="9"/>
      <c r="GX25" s="9"/>
      <c r="GY25" s="9"/>
      <c r="GZ25" s="9"/>
      <c r="HA25" s="9"/>
      <c r="HB25" s="9"/>
      <c r="HC25" s="9"/>
      <c r="HD25" s="9"/>
      <c r="HE25" s="9"/>
      <c r="HF25" s="9"/>
      <c r="HG25" s="9"/>
      <c r="HH25" s="9"/>
      <c r="HI25" s="9"/>
      <c r="HJ25" s="9"/>
      <c r="HK25" s="9"/>
      <c r="HL25" s="9"/>
      <c r="HM25" s="9"/>
      <c r="HN25" s="9"/>
      <c r="HO25" s="9"/>
      <c r="HP25" s="9"/>
      <c r="HQ25" s="9"/>
      <c r="HR25" s="9"/>
      <c r="HS25" s="9"/>
      <c r="HT25" s="9"/>
      <c r="HU25" s="9"/>
      <c r="HV25" s="9"/>
      <c r="HW25" s="9"/>
      <c r="HX25" s="9"/>
      <c r="HY25" s="9"/>
      <c r="HZ25" s="9"/>
      <c r="IA25" s="9"/>
      <c r="IB25" s="9"/>
      <c r="IC25" s="9"/>
      <c r="ID25" s="9"/>
      <c r="IE25" s="9"/>
      <c r="IF25" s="9"/>
      <c r="IG25" s="9"/>
      <c r="IH25" s="9"/>
      <c r="II25" s="9"/>
      <c r="IJ25" s="9"/>
      <c r="IK25" s="9"/>
      <c r="IL25" s="9"/>
      <c r="IM25" s="9"/>
    </row>
    <row r="26" spans="1:248" s="18" customFormat="1" ht="138" customHeight="1" x14ac:dyDescent="0.55000000000000004">
      <c r="A26" s="7"/>
      <c r="B26" s="56"/>
      <c r="C26" s="56"/>
      <c r="D26" s="57" t="s">
        <v>1361</v>
      </c>
      <c r="E26" s="58" t="s">
        <v>1362</v>
      </c>
      <c r="F26" s="59" t="s">
        <v>1436</v>
      </c>
      <c r="G26" s="59"/>
      <c r="H26" s="9"/>
      <c r="I26" s="9"/>
      <c r="J26" s="9"/>
      <c r="K26" s="9"/>
      <c r="L26" s="9"/>
      <c r="M26" s="9"/>
      <c r="N26" s="9"/>
      <c r="O26" s="9"/>
      <c r="P26" s="9"/>
      <c r="Q26" s="9"/>
      <c r="R26" s="9"/>
      <c r="S26" s="9"/>
      <c r="T26" s="9"/>
      <c r="U26" s="9"/>
      <c r="V26" s="9"/>
      <c r="W26" s="9"/>
      <c r="X26" s="9"/>
      <c r="Y26" s="9"/>
      <c r="Z26" s="9"/>
      <c r="AA26" s="9"/>
      <c r="AB26" s="9"/>
      <c r="AC26" s="9"/>
      <c r="AD26" s="9"/>
      <c r="AE26" s="9"/>
      <c r="AF26" s="9"/>
      <c r="AG26" s="9"/>
      <c r="AH26" s="9"/>
      <c r="AI26" s="9"/>
      <c r="AJ26" s="9"/>
      <c r="AK26" s="9"/>
      <c r="AL26" s="9"/>
      <c r="AM26" s="9"/>
      <c r="AN26" s="9"/>
      <c r="AO26" s="9"/>
      <c r="AP26" s="9"/>
      <c r="AQ26" s="9"/>
      <c r="AR26" s="9"/>
      <c r="AS26" s="9"/>
      <c r="AT26" s="9"/>
      <c r="AU26" s="9"/>
      <c r="AV26" s="9"/>
      <c r="AW26" s="9"/>
      <c r="AX26" s="9"/>
      <c r="AY26" s="9"/>
      <c r="AZ26" s="9"/>
      <c r="BA26" s="9"/>
      <c r="BB26" s="9"/>
      <c r="BC26" s="9"/>
      <c r="BD26" s="9"/>
      <c r="BE26" s="9"/>
      <c r="BF26" s="9"/>
      <c r="BG26" s="9"/>
      <c r="BH26" s="9"/>
      <c r="BI26" s="9"/>
      <c r="BJ26" s="9"/>
      <c r="BK26" s="9"/>
      <c r="BL26" s="9"/>
      <c r="BM26" s="9"/>
      <c r="BN26" s="9"/>
      <c r="BO26" s="9"/>
      <c r="BP26" s="9"/>
      <c r="BQ26" s="9"/>
      <c r="BR26" s="9"/>
      <c r="BS26" s="9"/>
      <c r="BT26" s="9"/>
      <c r="BU26" s="9"/>
      <c r="BV26" s="9"/>
      <c r="BW26" s="9"/>
      <c r="BX26" s="9"/>
      <c r="BY26" s="9"/>
      <c r="BZ26" s="9"/>
      <c r="CA26" s="9"/>
      <c r="CB26" s="9"/>
      <c r="CC26" s="9"/>
      <c r="CD26" s="9"/>
      <c r="CE26" s="9"/>
      <c r="CF26" s="9"/>
      <c r="CG26" s="9"/>
      <c r="CH26" s="9"/>
      <c r="CI26" s="9"/>
      <c r="CJ26" s="9"/>
      <c r="CK26" s="9"/>
      <c r="CL26" s="9"/>
      <c r="CM26" s="9"/>
      <c r="CN26" s="9"/>
      <c r="CO26" s="9"/>
      <c r="CP26" s="9"/>
      <c r="CQ26" s="9"/>
      <c r="CR26" s="9"/>
      <c r="CS26" s="9"/>
      <c r="CT26" s="9"/>
      <c r="CU26" s="9"/>
      <c r="CV26" s="9"/>
      <c r="CW26" s="9"/>
      <c r="CX26" s="9"/>
      <c r="CY26" s="9"/>
      <c r="CZ26" s="9"/>
      <c r="DA26" s="9"/>
      <c r="DB26" s="9"/>
      <c r="DC26" s="9"/>
      <c r="DD26" s="9"/>
      <c r="DE26" s="9"/>
      <c r="DF26" s="9"/>
      <c r="DG26" s="9"/>
      <c r="DH26" s="9"/>
      <c r="DI26" s="9"/>
      <c r="DJ26" s="9"/>
      <c r="DK26" s="9"/>
      <c r="DL26" s="9"/>
      <c r="DM26" s="9"/>
      <c r="DN26" s="9"/>
      <c r="DO26" s="9"/>
      <c r="DP26" s="9"/>
      <c r="DQ26" s="9"/>
      <c r="DR26" s="9"/>
      <c r="DS26" s="9"/>
      <c r="DT26" s="9"/>
      <c r="DU26" s="9"/>
      <c r="DV26" s="9"/>
      <c r="DW26" s="9"/>
      <c r="DX26" s="9"/>
      <c r="DY26" s="9"/>
      <c r="DZ26" s="9"/>
      <c r="EA26" s="9"/>
      <c r="EB26" s="9"/>
      <c r="EC26" s="9"/>
      <c r="ED26" s="9"/>
      <c r="EE26" s="9"/>
      <c r="EF26" s="9"/>
      <c r="EG26" s="9"/>
      <c r="EH26" s="9"/>
      <c r="EI26" s="9"/>
      <c r="EJ26" s="9"/>
      <c r="EK26" s="9"/>
      <c r="EL26" s="9"/>
      <c r="EM26" s="9"/>
      <c r="EN26" s="9"/>
      <c r="EO26" s="9"/>
      <c r="EP26" s="9"/>
      <c r="EQ26" s="9"/>
      <c r="ER26" s="9"/>
      <c r="ES26" s="9"/>
      <c r="ET26" s="9"/>
      <c r="EU26" s="9"/>
      <c r="EV26" s="9"/>
      <c r="EW26" s="9"/>
      <c r="EX26" s="9"/>
      <c r="EY26" s="9"/>
      <c r="EZ26" s="9"/>
      <c r="FA26" s="9"/>
      <c r="FB26" s="9"/>
      <c r="FC26" s="9"/>
      <c r="FD26" s="9"/>
      <c r="FE26" s="9"/>
      <c r="FF26" s="9"/>
      <c r="FG26" s="9"/>
      <c r="FH26" s="9"/>
      <c r="FI26" s="9"/>
      <c r="FJ26" s="9"/>
      <c r="FK26" s="9"/>
      <c r="FL26" s="9"/>
      <c r="FM26" s="9"/>
      <c r="FN26" s="9"/>
      <c r="FO26" s="9"/>
      <c r="FP26" s="9"/>
      <c r="FQ26" s="9"/>
      <c r="FR26" s="9"/>
      <c r="FS26" s="9"/>
      <c r="FT26" s="9"/>
      <c r="FU26" s="9"/>
      <c r="FV26" s="9"/>
      <c r="FW26" s="9"/>
      <c r="FX26" s="9"/>
      <c r="FY26" s="9"/>
      <c r="FZ26" s="9"/>
      <c r="GA26" s="9"/>
      <c r="GB26" s="9"/>
      <c r="GC26" s="9"/>
      <c r="GD26" s="9"/>
      <c r="GE26" s="9"/>
      <c r="GF26" s="9"/>
      <c r="GG26" s="9"/>
      <c r="GH26" s="9"/>
      <c r="GI26" s="9"/>
      <c r="GJ26" s="9"/>
      <c r="GK26" s="9"/>
      <c r="GL26" s="9"/>
      <c r="GM26" s="9"/>
      <c r="GN26" s="9"/>
      <c r="GO26" s="9"/>
      <c r="GP26" s="9"/>
      <c r="GQ26" s="9"/>
      <c r="GR26" s="9"/>
      <c r="GS26" s="9"/>
      <c r="GT26" s="9"/>
      <c r="GU26" s="9"/>
      <c r="GV26" s="9"/>
      <c r="GW26" s="9"/>
      <c r="GX26" s="9"/>
      <c r="GY26" s="9"/>
      <c r="GZ26" s="9"/>
      <c r="HA26" s="9"/>
      <c r="HB26" s="9"/>
      <c r="HC26" s="9"/>
      <c r="HD26" s="9"/>
      <c r="HE26" s="9"/>
      <c r="HF26" s="9"/>
      <c r="HG26" s="9"/>
      <c r="HH26" s="9"/>
      <c r="HI26" s="9"/>
      <c r="HJ26" s="9"/>
      <c r="HK26" s="9"/>
      <c r="HL26" s="9"/>
      <c r="HM26" s="9"/>
      <c r="HN26" s="9"/>
      <c r="HO26" s="9"/>
      <c r="HP26" s="9"/>
      <c r="HQ26" s="9"/>
      <c r="HR26" s="9"/>
      <c r="HS26" s="9"/>
      <c r="HT26" s="9"/>
      <c r="HU26" s="9"/>
      <c r="HV26" s="9"/>
      <c r="HW26" s="9"/>
      <c r="HX26" s="9"/>
      <c r="HY26" s="9"/>
      <c r="HZ26" s="9"/>
      <c r="IA26" s="9"/>
      <c r="IB26" s="9"/>
      <c r="IC26" s="9"/>
      <c r="ID26" s="9"/>
      <c r="IE26" s="9"/>
      <c r="IF26" s="9"/>
      <c r="IG26" s="9"/>
      <c r="IH26" s="9"/>
      <c r="II26" s="9"/>
      <c r="IJ26" s="9"/>
      <c r="IK26" s="9"/>
      <c r="IL26" s="9"/>
      <c r="IM26" s="9"/>
      <c r="IN26" s="9"/>
    </row>
    <row r="27" spans="1:248" s="43" customFormat="1" ht="61.5" customHeight="1" x14ac:dyDescent="0.25">
      <c r="A27" s="1"/>
      <c r="B27" s="56"/>
      <c r="C27" s="60" t="s">
        <v>1363</v>
      </c>
      <c r="D27" s="61"/>
      <c r="E27" s="62">
        <v>-8436</v>
      </c>
      <c r="F27" s="62">
        <v>-293</v>
      </c>
      <c r="G27" s="63" t="s">
        <v>1604</v>
      </c>
      <c r="H27" s="25"/>
      <c r="I27" s="25"/>
      <c r="J27" s="25"/>
      <c r="K27" s="25"/>
      <c r="L27" s="25"/>
      <c r="M27" s="25"/>
      <c r="N27" s="25"/>
      <c r="O27" s="25"/>
      <c r="P27" s="25"/>
      <c r="Q27" s="25"/>
      <c r="R27" s="25"/>
      <c r="S27" s="25"/>
      <c r="T27" s="25"/>
      <c r="U27" s="25"/>
      <c r="V27" s="25"/>
      <c r="W27" s="25"/>
      <c r="X27" s="25"/>
      <c r="Y27" s="25"/>
      <c r="Z27" s="25"/>
      <c r="AA27" s="25"/>
      <c r="AB27" s="25"/>
      <c r="AC27" s="25"/>
      <c r="AD27" s="25"/>
      <c r="AE27" s="25"/>
      <c r="AF27" s="25"/>
      <c r="AG27" s="25"/>
      <c r="AH27" s="25"/>
      <c r="AI27" s="25"/>
      <c r="AJ27" s="25"/>
      <c r="AK27" s="25"/>
      <c r="AL27" s="25"/>
      <c r="AM27" s="25"/>
      <c r="AN27" s="25"/>
      <c r="AO27" s="25"/>
      <c r="AP27" s="25"/>
      <c r="AQ27" s="25"/>
      <c r="AR27" s="25"/>
      <c r="AS27" s="25"/>
      <c r="AT27" s="25"/>
      <c r="AU27" s="25"/>
      <c r="AV27" s="25"/>
      <c r="AW27" s="25"/>
      <c r="AX27" s="25"/>
      <c r="AY27" s="25"/>
      <c r="AZ27" s="25"/>
      <c r="BA27" s="25"/>
      <c r="BB27" s="25"/>
      <c r="BC27" s="25"/>
      <c r="BD27" s="25"/>
      <c r="BE27" s="25"/>
      <c r="BF27" s="25"/>
      <c r="BG27" s="25"/>
      <c r="BH27" s="25"/>
      <c r="BI27" s="25"/>
      <c r="BJ27" s="25"/>
      <c r="BK27" s="25"/>
      <c r="BL27" s="25"/>
      <c r="BM27" s="25"/>
      <c r="BN27" s="25"/>
      <c r="BO27" s="25"/>
      <c r="BP27" s="25"/>
      <c r="BQ27" s="25"/>
      <c r="BR27" s="25"/>
      <c r="BS27" s="25"/>
      <c r="BT27" s="25"/>
      <c r="BU27" s="25"/>
      <c r="BV27" s="25"/>
      <c r="BW27" s="25"/>
      <c r="BX27" s="25"/>
      <c r="BY27" s="25"/>
      <c r="BZ27" s="25"/>
      <c r="CA27" s="25"/>
      <c r="CB27" s="25"/>
      <c r="CC27" s="25"/>
      <c r="CD27" s="25"/>
      <c r="CE27" s="25"/>
      <c r="CF27" s="25"/>
      <c r="CG27" s="25"/>
      <c r="CH27" s="25"/>
      <c r="CI27" s="25"/>
      <c r="CJ27" s="25"/>
      <c r="CK27" s="25"/>
      <c r="CL27" s="25"/>
      <c r="CM27" s="25"/>
      <c r="CN27" s="25"/>
      <c r="CO27" s="25"/>
      <c r="CP27" s="25"/>
      <c r="CQ27" s="25"/>
      <c r="CR27" s="25"/>
      <c r="CS27" s="25"/>
      <c r="CT27" s="25"/>
      <c r="CU27" s="25"/>
      <c r="CV27" s="25"/>
      <c r="CW27" s="25"/>
      <c r="CX27" s="25"/>
      <c r="CY27" s="25"/>
      <c r="CZ27" s="25"/>
      <c r="DA27" s="25"/>
      <c r="DB27" s="25"/>
      <c r="DC27" s="25"/>
      <c r="DD27" s="25"/>
      <c r="DE27" s="25"/>
      <c r="DF27" s="25"/>
      <c r="DG27" s="25"/>
      <c r="DH27" s="25"/>
      <c r="DI27" s="25"/>
      <c r="DJ27" s="25"/>
      <c r="DK27" s="25"/>
      <c r="DL27" s="25"/>
      <c r="DM27" s="25"/>
      <c r="DN27" s="25"/>
      <c r="DO27" s="25"/>
      <c r="DP27" s="25"/>
      <c r="DQ27" s="25"/>
      <c r="DR27" s="25"/>
      <c r="DS27" s="25"/>
      <c r="DT27" s="25"/>
      <c r="DU27" s="25"/>
      <c r="DV27" s="25"/>
      <c r="DW27" s="25"/>
      <c r="DX27" s="25"/>
      <c r="DY27" s="25"/>
      <c r="DZ27" s="25"/>
      <c r="EA27" s="25"/>
      <c r="EB27" s="25"/>
      <c r="EC27" s="25"/>
      <c r="ED27" s="25"/>
      <c r="EE27" s="25"/>
      <c r="EF27" s="25"/>
      <c r="EG27" s="25"/>
      <c r="EH27" s="25"/>
      <c r="EI27" s="25"/>
      <c r="EJ27" s="25"/>
      <c r="EK27" s="25"/>
      <c r="EL27" s="25"/>
      <c r="EM27" s="25"/>
      <c r="EN27" s="25"/>
      <c r="EO27" s="25"/>
      <c r="EP27" s="25"/>
      <c r="EQ27" s="25"/>
      <c r="ER27" s="25"/>
      <c r="ES27" s="25"/>
      <c r="ET27" s="25"/>
      <c r="EU27" s="25"/>
      <c r="EV27" s="25"/>
      <c r="EW27" s="25"/>
      <c r="EX27" s="25"/>
      <c r="EY27" s="25"/>
      <c r="EZ27" s="25"/>
      <c r="FA27" s="25"/>
      <c r="FB27" s="25"/>
      <c r="FC27" s="25"/>
      <c r="FD27" s="25"/>
      <c r="FE27" s="25"/>
      <c r="FF27" s="25"/>
      <c r="FG27" s="25"/>
      <c r="FH27" s="25"/>
      <c r="FI27" s="25"/>
      <c r="FJ27" s="25"/>
      <c r="FK27" s="25"/>
      <c r="FL27" s="25"/>
      <c r="FM27" s="25"/>
      <c r="FN27" s="25"/>
      <c r="FO27" s="25"/>
      <c r="FP27" s="25"/>
      <c r="FQ27" s="25"/>
      <c r="FR27" s="25"/>
      <c r="FS27" s="25"/>
      <c r="FT27" s="25"/>
      <c r="FU27" s="25"/>
      <c r="FV27" s="25"/>
      <c r="FW27" s="25"/>
      <c r="FX27" s="25"/>
      <c r="FY27" s="25"/>
      <c r="FZ27" s="25"/>
      <c r="GA27" s="25"/>
      <c r="GB27" s="25"/>
      <c r="GC27" s="25"/>
      <c r="GD27" s="25"/>
      <c r="GE27" s="25"/>
      <c r="GF27" s="25"/>
      <c r="GG27" s="25"/>
      <c r="GH27" s="25"/>
      <c r="GI27" s="25"/>
      <c r="GJ27" s="25"/>
      <c r="GK27" s="25"/>
      <c r="GL27" s="25"/>
      <c r="GM27" s="25"/>
      <c r="GN27" s="25"/>
      <c r="GO27" s="25"/>
      <c r="GP27" s="25"/>
      <c r="GQ27" s="25"/>
      <c r="GR27" s="25"/>
      <c r="GS27" s="25"/>
      <c r="GT27" s="25"/>
      <c r="GU27" s="25"/>
      <c r="GV27" s="25"/>
      <c r="GW27" s="25"/>
      <c r="GX27" s="25"/>
      <c r="GY27" s="25"/>
      <c r="GZ27" s="25"/>
      <c r="HA27" s="25"/>
      <c r="HB27" s="25"/>
      <c r="HC27" s="25"/>
      <c r="HD27" s="25"/>
      <c r="HE27" s="25"/>
      <c r="HF27" s="25"/>
      <c r="HG27" s="25"/>
      <c r="HH27" s="25"/>
      <c r="HI27" s="25"/>
      <c r="HJ27" s="25"/>
      <c r="HK27" s="25"/>
      <c r="HL27" s="25"/>
      <c r="HM27" s="25"/>
      <c r="HN27" s="25"/>
      <c r="HO27" s="25"/>
      <c r="HP27" s="25"/>
      <c r="HQ27" s="25"/>
      <c r="HR27" s="25"/>
      <c r="HS27" s="25"/>
      <c r="HT27" s="25"/>
      <c r="HU27" s="25"/>
      <c r="HV27" s="25"/>
      <c r="HW27" s="25"/>
      <c r="HX27" s="25"/>
      <c r="HY27" s="25"/>
      <c r="HZ27" s="25"/>
      <c r="IA27" s="25"/>
      <c r="IB27" s="25"/>
      <c r="IC27" s="25"/>
      <c r="ID27" s="25"/>
      <c r="IE27" s="25"/>
      <c r="IF27" s="25"/>
      <c r="IG27" s="25"/>
      <c r="IH27" s="25"/>
      <c r="II27" s="25"/>
      <c r="IJ27" s="25"/>
      <c r="IK27" s="25"/>
      <c r="IL27" s="25"/>
      <c r="IM27" s="25"/>
    </row>
    <row r="28" spans="1:248" s="16" customFormat="1" ht="23.25" customHeight="1" x14ac:dyDescent="0.25">
      <c r="A28" s="1"/>
      <c r="B28" s="56"/>
      <c r="C28" s="60" t="s">
        <v>1365</v>
      </c>
      <c r="D28" s="61">
        <v>6147</v>
      </c>
      <c r="E28" s="61">
        <f>D28</f>
        <v>6147</v>
      </c>
      <c r="F28" s="61">
        <f>D28</f>
        <v>6147</v>
      </c>
      <c r="G28" s="63" t="s">
        <v>1367</v>
      </c>
      <c r="H28" s="9"/>
      <c r="I28" s="9"/>
      <c r="J28" s="9"/>
      <c r="K28" s="9"/>
      <c r="L28" s="9"/>
      <c r="M28" s="9"/>
      <c r="N28" s="9"/>
      <c r="O28" s="9"/>
      <c r="P28" s="9"/>
      <c r="Q28" s="9"/>
      <c r="R28" s="9"/>
      <c r="S28" s="9"/>
      <c r="T28" s="9"/>
      <c r="U28" s="9"/>
      <c r="V28" s="9"/>
      <c r="W28" s="9"/>
      <c r="X28" s="9"/>
      <c r="Y28" s="9"/>
      <c r="Z28" s="9"/>
      <c r="AA28" s="9"/>
      <c r="AB28" s="9"/>
      <c r="AC28" s="9"/>
      <c r="AD28" s="9"/>
      <c r="AE28" s="9"/>
      <c r="AF28" s="9"/>
      <c r="AG28" s="9"/>
      <c r="AH28" s="9"/>
      <c r="AI28" s="9"/>
      <c r="AJ28" s="9"/>
      <c r="AK28" s="9"/>
      <c r="AL28" s="9"/>
      <c r="AM28" s="9"/>
      <c r="AN28" s="9"/>
      <c r="AO28" s="9"/>
      <c r="AP28" s="9"/>
      <c r="AQ28" s="9"/>
      <c r="AR28" s="9"/>
      <c r="AS28" s="9"/>
      <c r="AT28" s="9"/>
      <c r="AU28" s="9"/>
      <c r="AV28" s="9"/>
      <c r="AW28" s="9"/>
      <c r="AX28" s="9"/>
      <c r="AY28" s="9"/>
      <c r="AZ28" s="9"/>
      <c r="BA28" s="9"/>
      <c r="BB28" s="9"/>
      <c r="BC28" s="9"/>
      <c r="BD28" s="9"/>
      <c r="BE28" s="9"/>
      <c r="BF28" s="9"/>
      <c r="BG28" s="9"/>
      <c r="BH28" s="9"/>
      <c r="BI28" s="9"/>
      <c r="BJ28" s="9"/>
      <c r="BK28" s="9"/>
      <c r="BL28" s="9"/>
      <c r="BM28" s="9"/>
      <c r="BN28" s="9"/>
      <c r="BO28" s="9"/>
      <c r="BP28" s="9"/>
      <c r="BQ28" s="9"/>
      <c r="BR28" s="9"/>
      <c r="BS28" s="9"/>
      <c r="BT28" s="9"/>
      <c r="BU28" s="9"/>
      <c r="BV28" s="9"/>
      <c r="BW28" s="9"/>
      <c r="BX28" s="9"/>
      <c r="BY28" s="9"/>
      <c r="BZ28" s="9"/>
      <c r="CA28" s="9"/>
      <c r="CB28" s="9"/>
      <c r="CC28" s="9"/>
      <c r="CD28" s="9"/>
      <c r="CE28" s="9"/>
      <c r="CF28" s="9"/>
      <c r="CG28" s="9"/>
      <c r="CH28" s="9"/>
      <c r="CI28" s="9"/>
      <c r="CJ28" s="9"/>
      <c r="CK28" s="9"/>
      <c r="CL28" s="9"/>
      <c r="CM28" s="9"/>
      <c r="CN28" s="9"/>
      <c r="CO28" s="9"/>
      <c r="CP28" s="9"/>
      <c r="CQ28" s="9"/>
      <c r="CR28" s="9"/>
      <c r="CS28" s="9"/>
      <c r="CT28" s="9"/>
      <c r="CU28" s="9"/>
      <c r="CV28" s="9"/>
      <c r="CW28" s="9"/>
      <c r="CX28" s="9"/>
      <c r="CY28" s="9"/>
      <c r="CZ28" s="9"/>
      <c r="DA28" s="9"/>
      <c r="DB28" s="9"/>
      <c r="DC28" s="9"/>
      <c r="DD28" s="9"/>
      <c r="DE28" s="9"/>
      <c r="DF28" s="9"/>
      <c r="DG28" s="9"/>
      <c r="DH28" s="9"/>
      <c r="DI28" s="9"/>
      <c r="DJ28" s="9"/>
      <c r="DK28" s="9"/>
      <c r="DL28" s="9"/>
      <c r="DM28" s="9"/>
      <c r="DN28" s="9"/>
      <c r="DO28" s="9"/>
      <c r="DP28" s="9"/>
      <c r="DQ28" s="9"/>
      <c r="DR28" s="9"/>
      <c r="DS28" s="9"/>
      <c r="DT28" s="9"/>
      <c r="DU28" s="9"/>
      <c r="DV28" s="9"/>
      <c r="DW28" s="9"/>
      <c r="DX28" s="9"/>
      <c r="DY28" s="9"/>
      <c r="DZ28" s="9"/>
      <c r="EA28" s="9"/>
      <c r="EB28" s="9"/>
      <c r="EC28" s="9"/>
      <c r="ED28" s="9"/>
      <c r="EE28" s="9"/>
      <c r="EF28" s="9"/>
      <c r="EG28" s="9"/>
      <c r="EH28" s="9"/>
      <c r="EI28" s="9"/>
      <c r="EJ28" s="9"/>
      <c r="EK28" s="9"/>
      <c r="EL28" s="9"/>
      <c r="EM28" s="9"/>
      <c r="EN28" s="9"/>
      <c r="EO28" s="9"/>
      <c r="EP28" s="9"/>
      <c r="EQ28" s="9"/>
      <c r="ER28" s="9"/>
      <c r="ES28" s="9"/>
      <c r="ET28" s="9"/>
      <c r="EU28" s="9"/>
      <c r="EV28" s="9"/>
      <c r="EW28" s="9"/>
      <c r="EX28" s="9"/>
      <c r="EY28" s="9"/>
      <c r="EZ28" s="9"/>
      <c r="FA28" s="9"/>
      <c r="FB28" s="9"/>
      <c r="FC28" s="9"/>
      <c r="FD28" s="9"/>
      <c r="FE28" s="9"/>
      <c r="FF28" s="9"/>
      <c r="FG28" s="9"/>
      <c r="FH28" s="9"/>
      <c r="FI28" s="9"/>
      <c r="FJ28" s="9"/>
      <c r="FK28" s="9"/>
      <c r="FL28" s="9"/>
      <c r="FM28" s="9"/>
      <c r="FN28" s="9"/>
      <c r="FO28" s="9"/>
      <c r="FP28" s="9"/>
      <c r="FQ28" s="9"/>
      <c r="FR28" s="9"/>
      <c r="FS28" s="9"/>
      <c r="FT28" s="9"/>
      <c r="FU28" s="9"/>
      <c r="FV28" s="9"/>
      <c r="FW28" s="9"/>
      <c r="FX28" s="9"/>
      <c r="FY28" s="9"/>
      <c r="FZ28" s="9"/>
      <c r="GA28" s="9"/>
      <c r="GB28" s="9"/>
      <c r="GC28" s="9"/>
      <c r="GD28" s="9"/>
      <c r="GE28" s="9"/>
      <c r="GF28" s="9"/>
      <c r="GG28" s="9"/>
      <c r="GH28" s="9"/>
      <c r="GI28" s="9"/>
      <c r="GJ28" s="9"/>
      <c r="GK28" s="9"/>
      <c r="GL28" s="9"/>
      <c r="GM28" s="9"/>
      <c r="GN28" s="9"/>
      <c r="GO28" s="9"/>
      <c r="GP28" s="9"/>
      <c r="GQ28" s="9"/>
      <c r="GR28" s="9"/>
      <c r="GS28" s="9"/>
      <c r="GT28" s="9"/>
      <c r="GU28" s="9"/>
      <c r="GV28" s="9"/>
      <c r="GW28" s="9"/>
      <c r="GX28" s="9"/>
      <c r="GY28" s="9"/>
      <c r="GZ28" s="9"/>
      <c r="HA28" s="9"/>
      <c r="HB28" s="9"/>
      <c r="HC28" s="9"/>
      <c r="HD28" s="9"/>
      <c r="HE28" s="9"/>
      <c r="HF28" s="9"/>
      <c r="HG28" s="9"/>
      <c r="HH28" s="9"/>
      <c r="HI28" s="9"/>
      <c r="HJ28" s="9"/>
      <c r="HK28" s="9"/>
      <c r="HL28" s="9"/>
      <c r="HM28" s="9"/>
      <c r="HN28" s="9"/>
      <c r="HO28" s="9"/>
      <c r="HP28" s="9"/>
      <c r="HQ28" s="9"/>
      <c r="HR28" s="9"/>
      <c r="HS28" s="9"/>
      <c r="HT28" s="9"/>
      <c r="HU28" s="9"/>
      <c r="HV28" s="9"/>
      <c r="HW28" s="9"/>
      <c r="HX28" s="9"/>
      <c r="HY28" s="9"/>
      <c r="HZ28" s="9"/>
      <c r="IA28" s="9"/>
      <c r="IB28" s="9"/>
      <c r="IC28" s="9"/>
      <c r="ID28" s="9"/>
      <c r="IE28" s="9"/>
      <c r="IF28" s="9"/>
      <c r="IG28" s="9"/>
      <c r="IH28" s="9"/>
      <c r="II28" s="9"/>
      <c r="IJ28" s="9"/>
      <c r="IK28" s="9"/>
      <c r="IL28" s="9"/>
      <c r="IM28" s="9"/>
    </row>
    <row r="29" spans="1:248" s="16" customFormat="1" ht="23.25" customHeight="1" x14ac:dyDescent="0.25">
      <c r="A29" s="1"/>
      <c r="B29" s="56"/>
      <c r="C29" s="60" t="s">
        <v>1366</v>
      </c>
      <c r="D29" s="61">
        <v>3622</v>
      </c>
      <c r="E29" s="61">
        <f>D29</f>
        <v>3622</v>
      </c>
      <c r="F29" s="61">
        <f>D29</f>
        <v>3622</v>
      </c>
      <c r="G29" s="63" t="s">
        <v>1603</v>
      </c>
      <c r="H29" s="9"/>
      <c r="I29" s="9"/>
      <c r="J29" s="9"/>
      <c r="K29" s="9"/>
      <c r="L29" s="9"/>
      <c r="M29" s="9"/>
      <c r="N29" s="9"/>
      <c r="O29" s="9"/>
      <c r="P29" s="9"/>
      <c r="Q29" s="9"/>
      <c r="R29" s="9"/>
      <c r="S29" s="9"/>
      <c r="T29" s="9"/>
      <c r="U29" s="9"/>
      <c r="V29" s="9"/>
      <c r="W29" s="9"/>
      <c r="X29" s="9"/>
      <c r="Y29" s="9"/>
      <c r="Z29" s="9"/>
      <c r="AA29" s="9"/>
      <c r="AB29" s="9"/>
      <c r="AC29" s="9"/>
      <c r="AD29" s="9"/>
      <c r="AE29" s="9"/>
      <c r="AF29" s="9"/>
      <c r="AG29" s="9"/>
      <c r="AH29" s="9"/>
      <c r="AI29" s="9"/>
      <c r="AJ29" s="9"/>
      <c r="AK29" s="9"/>
      <c r="AL29" s="9"/>
      <c r="AM29" s="9"/>
      <c r="AN29" s="9"/>
      <c r="AO29" s="9"/>
      <c r="AP29" s="9"/>
      <c r="AQ29" s="9"/>
      <c r="AR29" s="9"/>
      <c r="AS29" s="9"/>
      <c r="AT29" s="9"/>
      <c r="AU29" s="9"/>
      <c r="AV29" s="9"/>
      <c r="AW29" s="9"/>
      <c r="AX29" s="9"/>
      <c r="AY29" s="9"/>
      <c r="AZ29" s="9"/>
      <c r="BA29" s="9"/>
      <c r="BB29" s="9"/>
      <c r="BC29" s="9"/>
      <c r="BD29" s="9"/>
      <c r="BE29" s="9"/>
      <c r="BF29" s="9"/>
      <c r="BG29" s="9"/>
      <c r="BH29" s="9"/>
      <c r="BI29" s="9"/>
      <c r="BJ29" s="9"/>
      <c r="BK29" s="9"/>
      <c r="BL29" s="9"/>
      <c r="BM29" s="9"/>
      <c r="BN29" s="9"/>
      <c r="BO29" s="9"/>
      <c r="BP29" s="9"/>
      <c r="BQ29" s="9"/>
      <c r="BR29" s="9"/>
      <c r="BS29" s="9"/>
      <c r="BT29" s="9"/>
      <c r="BU29" s="9"/>
      <c r="BV29" s="9"/>
      <c r="BW29" s="9"/>
      <c r="BX29" s="9"/>
      <c r="BY29" s="9"/>
      <c r="BZ29" s="9"/>
      <c r="CA29" s="9"/>
      <c r="CB29" s="9"/>
      <c r="CC29" s="9"/>
      <c r="CD29" s="9"/>
      <c r="CE29" s="9"/>
      <c r="CF29" s="9"/>
      <c r="CG29" s="9"/>
      <c r="CH29" s="9"/>
      <c r="CI29" s="9"/>
      <c r="CJ29" s="9"/>
      <c r="CK29" s="9"/>
      <c r="CL29" s="9"/>
      <c r="CM29" s="9"/>
      <c r="CN29" s="9"/>
      <c r="CO29" s="9"/>
      <c r="CP29" s="9"/>
      <c r="CQ29" s="9"/>
      <c r="CR29" s="9"/>
      <c r="CS29" s="9"/>
      <c r="CT29" s="9"/>
      <c r="CU29" s="9"/>
      <c r="CV29" s="9"/>
      <c r="CW29" s="9"/>
      <c r="CX29" s="9"/>
      <c r="CY29" s="9"/>
      <c r="CZ29" s="9"/>
      <c r="DA29" s="9"/>
      <c r="DB29" s="9"/>
      <c r="DC29" s="9"/>
      <c r="DD29" s="9"/>
      <c r="DE29" s="9"/>
      <c r="DF29" s="9"/>
      <c r="DG29" s="9"/>
      <c r="DH29" s="9"/>
      <c r="DI29" s="9"/>
      <c r="DJ29" s="9"/>
      <c r="DK29" s="9"/>
      <c r="DL29" s="9"/>
      <c r="DM29" s="9"/>
      <c r="DN29" s="9"/>
      <c r="DO29" s="9"/>
      <c r="DP29" s="9"/>
      <c r="DQ29" s="9"/>
      <c r="DR29" s="9"/>
      <c r="DS29" s="9"/>
      <c r="DT29" s="9"/>
      <c r="DU29" s="9"/>
      <c r="DV29" s="9"/>
      <c r="DW29" s="9"/>
      <c r="DX29" s="9"/>
      <c r="DY29" s="9"/>
      <c r="DZ29" s="9"/>
      <c r="EA29" s="9"/>
      <c r="EB29" s="9"/>
      <c r="EC29" s="9"/>
      <c r="ED29" s="9"/>
      <c r="EE29" s="9"/>
      <c r="EF29" s="9"/>
      <c r="EG29" s="9"/>
      <c r="EH29" s="9"/>
      <c r="EI29" s="9"/>
      <c r="EJ29" s="9"/>
      <c r="EK29" s="9"/>
      <c r="EL29" s="9"/>
      <c r="EM29" s="9"/>
      <c r="EN29" s="9"/>
      <c r="EO29" s="9"/>
      <c r="EP29" s="9"/>
      <c r="EQ29" s="9"/>
      <c r="ER29" s="9"/>
      <c r="ES29" s="9"/>
      <c r="ET29" s="9"/>
      <c r="EU29" s="9"/>
      <c r="EV29" s="9"/>
      <c r="EW29" s="9"/>
      <c r="EX29" s="9"/>
      <c r="EY29" s="9"/>
      <c r="EZ29" s="9"/>
      <c r="FA29" s="9"/>
      <c r="FB29" s="9"/>
      <c r="FC29" s="9"/>
      <c r="FD29" s="9"/>
      <c r="FE29" s="9"/>
      <c r="FF29" s="9"/>
      <c r="FG29" s="9"/>
      <c r="FH29" s="9"/>
      <c r="FI29" s="9"/>
      <c r="FJ29" s="9"/>
      <c r="FK29" s="9"/>
      <c r="FL29" s="9"/>
      <c r="FM29" s="9"/>
      <c r="FN29" s="9"/>
      <c r="FO29" s="9"/>
      <c r="FP29" s="9"/>
      <c r="FQ29" s="9"/>
      <c r="FR29" s="9"/>
      <c r="FS29" s="9"/>
      <c r="FT29" s="9"/>
      <c r="FU29" s="9"/>
      <c r="FV29" s="9"/>
      <c r="FW29" s="9"/>
      <c r="FX29" s="9"/>
      <c r="FY29" s="9"/>
      <c r="FZ29" s="9"/>
      <c r="GA29" s="9"/>
      <c r="GB29" s="9"/>
      <c r="GC29" s="9"/>
      <c r="GD29" s="9"/>
      <c r="GE29" s="9"/>
      <c r="GF29" s="9"/>
      <c r="GG29" s="9"/>
      <c r="GH29" s="9"/>
      <c r="GI29" s="9"/>
      <c r="GJ29" s="9"/>
      <c r="GK29" s="9"/>
      <c r="GL29" s="9"/>
      <c r="GM29" s="9"/>
      <c r="GN29" s="9"/>
      <c r="GO29" s="9"/>
      <c r="GP29" s="9"/>
      <c r="GQ29" s="9"/>
      <c r="GR29" s="9"/>
      <c r="GS29" s="9"/>
      <c r="GT29" s="9"/>
      <c r="GU29" s="9"/>
      <c r="GV29" s="9"/>
      <c r="GW29" s="9"/>
      <c r="GX29" s="9"/>
      <c r="GY29" s="9"/>
      <c r="GZ29" s="9"/>
      <c r="HA29" s="9"/>
      <c r="HB29" s="9"/>
      <c r="HC29" s="9"/>
      <c r="HD29" s="9"/>
      <c r="HE29" s="9"/>
      <c r="HF29" s="9"/>
      <c r="HG29" s="9"/>
      <c r="HH29" s="9"/>
      <c r="HI29" s="9"/>
      <c r="HJ29" s="9"/>
      <c r="HK29" s="9"/>
      <c r="HL29" s="9"/>
      <c r="HM29" s="9"/>
      <c r="HN29" s="9"/>
      <c r="HO29" s="9"/>
      <c r="HP29" s="9"/>
      <c r="HQ29" s="9"/>
      <c r="HR29" s="9"/>
      <c r="HS29" s="9"/>
      <c r="HT29" s="9"/>
      <c r="HU29" s="9"/>
      <c r="HV29" s="9"/>
      <c r="HW29" s="9"/>
      <c r="HX29" s="9"/>
      <c r="HY29" s="9"/>
      <c r="HZ29" s="9"/>
      <c r="IA29" s="9"/>
      <c r="IB29" s="9"/>
      <c r="IC29" s="9"/>
      <c r="ID29" s="9"/>
      <c r="IE29" s="9"/>
      <c r="IF29" s="9"/>
      <c r="IG29" s="9"/>
      <c r="IH29" s="9"/>
      <c r="II29" s="9"/>
      <c r="IJ29" s="9"/>
      <c r="IK29" s="9"/>
      <c r="IL29" s="9"/>
      <c r="IM29" s="9"/>
    </row>
    <row r="30" spans="1:248" s="16" customFormat="1" ht="60" customHeight="1" x14ac:dyDescent="0.25">
      <c r="A30" s="9"/>
      <c r="B30" s="56"/>
      <c r="C30" s="60" t="s">
        <v>1364</v>
      </c>
      <c r="D30" s="61"/>
      <c r="E30" s="61">
        <v>8256</v>
      </c>
      <c r="F30" s="61">
        <f>E30</f>
        <v>8256</v>
      </c>
      <c r="G30" s="63" t="s">
        <v>1588</v>
      </c>
      <c r="H30" s="9"/>
      <c r="I30" s="9"/>
      <c r="J30" s="9"/>
      <c r="K30" s="9"/>
      <c r="L30" s="9"/>
      <c r="M30" s="9"/>
      <c r="N30" s="9"/>
      <c r="O30" s="9"/>
      <c r="P30" s="9"/>
      <c r="Q30" s="9"/>
      <c r="R30" s="9"/>
      <c r="S30" s="9"/>
      <c r="T30" s="9"/>
      <c r="U30" s="9"/>
      <c r="V30" s="9"/>
      <c r="W30" s="9"/>
      <c r="X30" s="9"/>
      <c r="Y30" s="9"/>
      <c r="Z30" s="9"/>
      <c r="AA30" s="9"/>
      <c r="AB30" s="9"/>
      <c r="AC30" s="9"/>
      <c r="AD30" s="9"/>
      <c r="AE30" s="9"/>
      <c r="AF30" s="9"/>
      <c r="AG30" s="9"/>
      <c r="AH30" s="9"/>
      <c r="AI30" s="9"/>
      <c r="AJ30" s="9"/>
      <c r="AK30" s="9"/>
      <c r="AL30" s="9"/>
      <c r="AM30" s="9"/>
      <c r="AN30" s="9"/>
      <c r="AO30" s="9"/>
      <c r="AP30" s="9"/>
      <c r="AQ30" s="9"/>
      <c r="AR30" s="9"/>
      <c r="AS30" s="9"/>
      <c r="AT30" s="9"/>
      <c r="AU30" s="9"/>
      <c r="AV30" s="9"/>
      <c r="AW30" s="9"/>
      <c r="AX30" s="9"/>
      <c r="AY30" s="9"/>
      <c r="AZ30" s="9"/>
      <c r="BA30" s="9"/>
      <c r="BB30" s="9"/>
      <c r="BC30" s="9"/>
      <c r="BD30" s="9"/>
      <c r="BE30" s="9"/>
      <c r="BF30" s="9"/>
      <c r="BG30" s="9"/>
      <c r="BH30" s="9"/>
      <c r="BI30" s="9"/>
      <c r="BJ30" s="9"/>
      <c r="BK30" s="9"/>
      <c r="BL30" s="9"/>
      <c r="BM30" s="9"/>
      <c r="BN30" s="9"/>
      <c r="BO30" s="9"/>
      <c r="BP30" s="9"/>
      <c r="BQ30" s="9"/>
      <c r="BR30" s="9"/>
      <c r="BS30" s="9"/>
      <c r="BT30" s="9"/>
      <c r="BU30" s="9"/>
      <c r="BV30" s="9"/>
      <c r="BW30" s="9"/>
      <c r="BX30" s="9"/>
      <c r="BY30" s="9"/>
      <c r="BZ30" s="9"/>
      <c r="CA30" s="9"/>
      <c r="CB30" s="9"/>
      <c r="CC30" s="9"/>
      <c r="CD30" s="9"/>
      <c r="CE30" s="9"/>
      <c r="CF30" s="9"/>
      <c r="CG30" s="9"/>
      <c r="CH30" s="9"/>
      <c r="CI30" s="9"/>
      <c r="CJ30" s="9"/>
      <c r="CK30" s="9"/>
      <c r="CL30" s="9"/>
      <c r="CM30" s="9"/>
      <c r="CN30" s="9"/>
      <c r="CO30" s="9"/>
      <c r="CP30" s="9"/>
      <c r="CQ30" s="9"/>
      <c r="CR30" s="9"/>
      <c r="CS30" s="9"/>
      <c r="CT30" s="9"/>
      <c r="CU30" s="9"/>
      <c r="CV30" s="9"/>
      <c r="CW30" s="9"/>
      <c r="CX30" s="9"/>
      <c r="CY30" s="9"/>
      <c r="CZ30" s="9"/>
      <c r="DA30" s="9"/>
      <c r="DB30" s="9"/>
      <c r="DC30" s="9"/>
      <c r="DD30" s="9"/>
      <c r="DE30" s="9"/>
      <c r="DF30" s="9"/>
      <c r="DG30" s="9"/>
      <c r="DH30" s="9"/>
      <c r="DI30" s="9"/>
      <c r="DJ30" s="9"/>
      <c r="DK30" s="9"/>
      <c r="DL30" s="9"/>
      <c r="DM30" s="9"/>
      <c r="DN30" s="9"/>
      <c r="DO30" s="9"/>
      <c r="DP30" s="9"/>
      <c r="DQ30" s="9"/>
      <c r="DR30" s="9"/>
      <c r="DS30" s="9"/>
      <c r="DT30" s="9"/>
      <c r="DU30" s="9"/>
      <c r="DV30" s="9"/>
      <c r="DW30" s="9"/>
      <c r="DX30" s="9"/>
      <c r="DY30" s="9"/>
      <c r="DZ30" s="9"/>
      <c r="EA30" s="9"/>
      <c r="EB30" s="9"/>
      <c r="EC30" s="9"/>
      <c r="ED30" s="9"/>
      <c r="EE30" s="9"/>
      <c r="EF30" s="9"/>
      <c r="EG30" s="9"/>
      <c r="EH30" s="9"/>
      <c r="EI30" s="9"/>
      <c r="EJ30" s="9"/>
      <c r="EK30" s="9"/>
      <c r="EL30" s="9"/>
      <c r="EM30" s="9"/>
      <c r="EN30" s="9"/>
      <c r="EO30" s="9"/>
      <c r="EP30" s="9"/>
      <c r="EQ30" s="9"/>
      <c r="ER30" s="9"/>
      <c r="ES30" s="9"/>
      <c r="ET30" s="9"/>
      <c r="EU30" s="9"/>
      <c r="EV30" s="9"/>
      <c r="EW30" s="9"/>
      <c r="EX30" s="9"/>
      <c r="EY30" s="9"/>
      <c r="EZ30" s="9"/>
      <c r="FA30" s="9"/>
      <c r="FB30" s="9"/>
      <c r="FC30" s="9"/>
      <c r="FD30" s="9"/>
      <c r="FE30" s="9"/>
      <c r="FF30" s="9"/>
      <c r="FG30" s="9"/>
      <c r="FH30" s="9"/>
      <c r="FI30" s="9"/>
      <c r="FJ30" s="9"/>
      <c r="FK30" s="9"/>
      <c r="FL30" s="9"/>
      <c r="FM30" s="9"/>
      <c r="FN30" s="9"/>
      <c r="FO30" s="9"/>
      <c r="FP30" s="9"/>
      <c r="FQ30" s="9"/>
      <c r="FR30" s="9"/>
      <c r="FS30" s="9"/>
      <c r="FT30" s="9"/>
      <c r="FU30" s="9"/>
      <c r="FV30" s="9"/>
      <c r="FW30" s="9"/>
      <c r="FX30" s="9"/>
      <c r="FY30" s="9"/>
      <c r="FZ30" s="9"/>
      <c r="GA30" s="9"/>
      <c r="GB30" s="9"/>
      <c r="GC30" s="9"/>
      <c r="GD30" s="9"/>
      <c r="GE30" s="9"/>
      <c r="GF30" s="9"/>
      <c r="GG30" s="9"/>
      <c r="GH30" s="9"/>
      <c r="GI30" s="9"/>
      <c r="GJ30" s="9"/>
      <c r="GK30" s="9"/>
      <c r="GL30" s="9"/>
      <c r="GM30" s="9"/>
      <c r="GN30" s="9"/>
      <c r="GO30" s="9"/>
      <c r="GP30" s="9"/>
      <c r="GQ30" s="9"/>
      <c r="GR30" s="9"/>
      <c r="GS30" s="9"/>
      <c r="GT30" s="9"/>
      <c r="GU30" s="9"/>
      <c r="GV30" s="9"/>
      <c r="GW30" s="9"/>
      <c r="GX30" s="9"/>
      <c r="GY30" s="9"/>
      <c r="GZ30" s="9"/>
      <c r="HA30" s="9"/>
      <c r="HB30" s="9"/>
      <c r="HC30" s="9"/>
      <c r="HD30" s="9"/>
      <c r="HE30" s="9"/>
      <c r="HF30" s="9"/>
      <c r="HG30" s="9"/>
      <c r="HH30" s="9"/>
      <c r="HI30" s="9"/>
      <c r="HJ30" s="9"/>
      <c r="HK30" s="9"/>
      <c r="HL30" s="9"/>
      <c r="HM30" s="9"/>
      <c r="HN30" s="9"/>
      <c r="HO30" s="9"/>
      <c r="HP30" s="9"/>
      <c r="HQ30" s="9"/>
      <c r="HR30" s="9"/>
      <c r="HS30" s="9"/>
      <c r="HT30" s="9"/>
      <c r="HU30" s="9"/>
      <c r="HV30" s="9"/>
      <c r="HW30" s="9"/>
      <c r="HX30" s="9"/>
      <c r="HY30" s="9"/>
      <c r="HZ30" s="9"/>
      <c r="IA30" s="9"/>
      <c r="IB30" s="9"/>
      <c r="IC30" s="9"/>
      <c r="ID30" s="9"/>
      <c r="IE30" s="9"/>
      <c r="IF30" s="9"/>
      <c r="IG30" s="9"/>
      <c r="IH30" s="9"/>
      <c r="II30" s="9"/>
      <c r="IJ30" s="9"/>
      <c r="IK30" s="9"/>
      <c r="IL30" s="9"/>
      <c r="IM30" s="9"/>
    </row>
    <row r="31" spans="1:248" s="22" customFormat="1" ht="24.75" customHeight="1" x14ac:dyDescent="0.25">
      <c r="A31" s="6"/>
      <c r="B31" s="56" t="s">
        <v>949</v>
      </c>
      <c r="C31" s="60"/>
      <c r="D31" s="73">
        <f>SUM(D27:D30)</f>
        <v>9769</v>
      </c>
      <c r="E31" s="73">
        <f>SUM(E27:E30)</f>
        <v>9589</v>
      </c>
      <c r="F31" s="73">
        <f>SUM(F27:F30)</f>
        <v>17732</v>
      </c>
      <c r="G31" s="69"/>
      <c r="H31" s="9"/>
      <c r="I31" s="9"/>
      <c r="J31" s="9"/>
      <c r="K31" s="9"/>
      <c r="L31" s="9"/>
      <c r="M31" s="9"/>
      <c r="N31" s="9"/>
      <c r="O31" s="9"/>
      <c r="P31" s="9"/>
      <c r="Q31" s="9"/>
      <c r="R31" s="9"/>
      <c r="S31" s="9"/>
      <c r="T31" s="9"/>
      <c r="U31" s="9"/>
      <c r="V31" s="9"/>
      <c r="W31" s="9"/>
      <c r="X31" s="9"/>
      <c r="Y31" s="9"/>
      <c r="Z31" s="9"/>
      <c r="AA31" s="9"/>
      <c r="AB31" s="9"/>
      <c r="AC31" s="9"/>
      <c r="AD31" s="9"/>
      <c r="AE31" s="9"/>
      <c r="AF31" s="9"/>
      <c r="AG31" s="9"/>
      <c r="AH31" s="9"/>
      <c r="AI31" s="9"/>
      <c r="AJ31" s="9"/>
      <c r="AK31" s="9"/>
      <c r="AL31" s="9"/>
      <c r="AM31" s="9"/>
      <c r="AN31" s="9"/>
      <c r="AO31" s="9"/>
      <c r="AP31" s="9"/>
      <c r="AQ31" s="9"/>
      <c r="AR31" s="9"/>
      <c r="AS31" s="9"/>
      <c r="AT31" s="9"/>
      <c r="AU31" s="9"/>
      <c r="AV31" s="9"/>
      <c r="AW31" s="9"/>
      <c r="AX31" s="9"/>
      <c r="AY31" s="9"/>
      <c r="AZ31" s="9"/>
      <c r="BA31" s="9"/>
      <c r="BB31" s="9"/>
      <c r="BC31" s="9"/>
      <c r="BD31" s="9"/>
      <c r="BE31" s="9"/>
      <c r="BF31" s="9"/>
      <c r="BG31" s="9"/>
      <c r="BH31" s="9"/>
      <c r="BI31" s="9"/>
      <c r="BJ31" s="9"/>
      <c r="BK31" s="9"/>
      <c r="BL31" s="9"/>
      <c r="BM31" s="9"/>
      <c r="BN31" s="9"/>
      <c r="BO31" s="9"/>
      <c r="BP31" s="9"/>
      <c r="BQ31" s="9"/>
      <c r="BR31" s="9"/>
      <c r="BS31" s="9"/>
      <c r="BT31" s="9"/>
      <c r="BU31" s="9"/>
      <c r="BV31" s="9"/>
      <c r="BW31" s="9"/>
      <c r="BX31" s="9"/>
      <c r="BY31" s="9"/>
      <c r="BZ31" s="9"/>
      <c r="CA31" s="9"/>
      <c r="CB31" s="9"/>
      <c r="CC31" s="9"/>
      <c r="CD31" s="9"/>
      <c r="CE31" s="9"/>
      <c r="CF31" s="9"/>
      <c r="CG31" s="9"/>
      <c r="CH31" s="9"/>
      <c r="CI31" s="9"/>
      <c r="CJ31" s="9"/>
      <c r="CK31" s="9"/>
      <c r="CL31" s="9"/>
      <c r="CM31" s="9"/>
      <c r="CN31" s="9"/>
      <c r="CO31" s="9"/>
      <c r="CP31" s="9"/>
      <c r="CQ31" s="9"/>
      <c r="CR31" s="9"/>
      <c r="CS31" s="9"/>
      <c r="CT31" s="9"/>
      <c r="CU31" s="9"/>
      <c r="CV31" s="9"/>
      <c r="CW31" s="9"/>
      <c r="CX31" s="9"/>
      <c r="CY31" s="9"/>
      <c r="CZ31" s="9"/>
      <c r="DA31" s="9"/>
      <c r="DB31" s="9"/>
      <c r="DC31" s="9"/>
      <c r="DD31" s="9"/>
      <c r="DE31" s="9"/>
      <c r="DF31" s="9"/>
      <c r="DG31" s="9"/>
      <c r="DH31" s="9"/>
      <c r="DI31" s="9"/>
      <c r="DJ31" s="9"/>
      <c r="DK31" s="9"/>
      <c r="DL31" s="9"/>
      <c r="DM31" s="9"/>
      <c r="DN31" s="9"/>
      <c r="DO31" s="9"/>
      <c r="DP31" s="9"/>
      <c r="DQ31" s="9"/>
      <c r="DR31" s="9"/>
      <c r="DS31" s="9"/>
      <c r="DT31" s="9"/>
      <c r="DU31" s="9"/>
      <c r="DV31" s="9"/>
      <c r="DW31" s="9"/>
      <c r="DX31" s="9"/>
      <c r="DY31" s="9"/>
      <c r="DZ31" s="9"/>
      <c r="EA31" s="9"/>
      <c r="EB31" s="9"/>
      <c r="EC31" s="9"/>
      <c r="ED31" s="9"/>
      <c r="EE31" s="9"/>
      <c r="EF31" s="9"/>
      <c r="EG31" s="9"/>
      <c r="EH31" s="9"/>
      <c r="EI31" s="9"/>
      <c r="EJ31" s="9"/>
      <c r="EK31" s="9"/>
      <c r="EL31" s="9"/>
      <c r="EM31" s="9"/>
      <c r="EN31" s="9"/>
      <c r="EO31" s="9"/>
      <c r="EP31" s="9"/>
      <c r="EQ31" s="9"/>
      <c r="ER31" s="9"/>
      <c r="ES31" s="9"/>
      <c r="ET31" s="9"/>
      <c r="EU31" s="9"/>
      <c r="EV31" s="9"/>
      <c r="EW31" s="9"/>
      <c r="EX31" s="9"/>
      <c r="EY31" s="9"/>
      <c r="EZ31" s="9"/>
      <c r="FA31" s="9"/>
      <c r="FB31" s="9"/>
      <c r="FC31" s="9"/>
      <c r="FD31" s="9"/>
      <c r="FE31" s="9"/>
      <c r="FF31" s="9"/>
      <c r="FG31" s="9"/>
      <c r="FH31" s="9"/>
      <c r="FI31" s="9"/>
      <c r="FJ31" s="9"/>
      <c r="FK31" s="9"/>
      <c r="FL31" s="9"/>
      <c r="FM31" s="9"/>
      <c r="FN31" s="9"/>
      <c r="FO31" s="9"/>
      <c r="FP31" s="9"/>
      <c r="FQ31" s="9"/>
      <c r="FR31" s="9"/>
      <c r="FS31" s="9"/>
      <c r="FT31" s="9"/>
      <c r="FU31" s="9"/>
      <c r="FV31" s="9"/>
      <c r="FW31" s="9"/>
      <c r="FX31" s="9"/>
      <c r="FY31" s="9"/>
      <c r="FZ31" s="9"/>
      <c r="GA31" s="9"/>
      <c r="GB31" s="9"/>
      <c r="GC31" s="9"/>
      <c r="GD31" s="9"/>
      <c r="GE31" s="9"/>
      <c r="GF31" s="9"/>
      <c r="GG31" s="9"/>
      <c r="GH31" s="9"/>
      <c r="GI31" s="9"/>
      <c r="GJ31" s="9"/>
      <c r="GK31" s="9"/>
      <c r="GL31" s="9"/>
      <c r="GM31" s="9"/>
      <c r="GN31" s="9"/>
      <c r="GO31" s="9"/>
      <c r="GP31" s="9"/>
      <c r="GQ31" s="9"/>
      <c r="GR31" s="9"/>
      <c r="GS31" s="9"/>
      <c r="GT31" s="9"/>
      <c r="GU31" s="9"/>
      <c r="GV31" s="9"/>
      <c r="GW31" s="9"/>
      <c r="GX31" s="9"/>
      <c r="GY31" s="9"/>
      <c r="GZ31" s="9"/>
      <c r="HA31" s="9"/>
      <c r="HB31" s="9"/>
      <c r="HC31" s="9"/>
      <c r="HD31" s="9"/>
      <c r="HE31" s="9"/>
      <c r="HF31" s="9"/>
      <c r="HG31" s="9"/>
      <c r="HH31" s="9"/>
      <c r="HI31" s="9"/>
      <c r="HJ31" s="9"/>
      <c r="HK31" s="9"/>
      <c r="HL31" s="9"/>
      <c r="HM31" s="9"/>
      <c r="HN31" s="9"/>
      <c r="HO31" s="9"/>
      <c r="HP31" s="9"/>
      <c r="HQ31" s="9"/>
      <c r="HR31" s="9"/>
      <c r="HS31" s="9"/>
      <c r="HT31" s="9"/>
      <c r="HU31" s="9"/>
      <c r="HV31" s="9"/>
      <c r="HW31" s="9"/>
      <c r="HX31" s="9"/>
      <c r="HY31" s="9"/>
      <c r="HZ31" s="9"/>
      <c r="IA31" s="9"/>
      <c r="IB31" s="9"/>
      <c r="IC31" s="9"/>
      <c r="ID31" s="9"/>
      <c r="IE31" s="9"/>
      <c r="IF31" s="9"/>
      <c r="IG31" s="9"/>
      <c r="IH31" s="9"/>
      <c r="II31" s="9"/>
      <c r="IJ31" s="9"/>
      <c r="IK31" s="9"/>
      <c r="IL31" s="9"/>
      <c r="IM31" s="9"/>
    </row>
    <row r="32" spans="1:248" s="16" customFormat="1" ht="9" customHeight="1" x14ac:dyDescent="0.25">
      <c r="A32" s="9"/>
      <c r="B32" s="56"/>
      <c r="C32" s="56"/>
      <c r="D32" s="72"/>
      <c r="E32" s="72"/>
      <c r="F32" s="72"/>
      <c r="G32" s="70"/>
      <c r="H32" s="9"/>
      <c r="I32" s="9"/>
      <c r="J32" s="9"/>
      <c r="K32" s="9"/>
      <c r="L32" s="9"/>
      <c r="M32" s="9"/>
      <c r="N32" s="9"/>
      <c r="O32" s="9"/>
      <c r="P32" s="9"/>
      <c r="Q32" s="9"/>
      <c r="R32" s="9"/>
      <c r="S32" s="9"/>
      <c r="T32" s="9"/>
      <c r="U32" s="9"/>
      <c r="V32" s="9"/>
      <c r="W32" s="9"/>
      <c r="X32" s="9"/>
      <c r="Y32" s="9"/>
      <c r="Z32" s="9"/>
      <c r="AA32" s="9"/>
      <c r="AB32" s="9"/>
      <c r="AC32" s="9"/>
      <c r="AD32" s="9"/>
      <c r="AE32" s="9"/>
      <c r="AF32" s="9"/>
      <c r="AG32" s="9"/>
      <c r="AH32" s="9"/>
      <c r="AI32" s="9"/>
      <c r="AJ32" s="9"/>
      <c r="AK32" s="9"/>
      <c r="AL32" s="9"/>
      <c r="AM32" s="9"/>
      <c r="AN32" s="9"/>
      <c r="AO32" s="9"/>
      <c r="AP32" s="9"/>
      <c r="AQ32" s="9"/>
      <c r="AR32" s="9"/>
      <c r="AS32" s="9"/>
      <c r="AT32" s="9"/>
      <c r="AU32" s="9"/>
      <c r="AV32" s="9"/>
      <c r="AW32" s="9"/>
      <c r="AX32" s="9"/>
      <c r="AY32" s="9"/>
      <c r="AZ32" s="9"/>
      <c r="BA32" s="9"/>
      <c r="BB32" s="9"/>
      <c r="BC32" s="9"/>
      <c r="BD32" s="9"/>
      <c r="BE32" s="9"/>
      <c r="BF32" s="9"/>
      <c r="BG32" s="9"/>
      <c r="BH32" s="9"/>
      <c r="BI32" s="9"/>
      <c r="BJ32" s="9"/>
      <c r="BK32" s="9"/>
      <c r="BL32" s="9"/>
      <c r="BM32" s="9"/>
      <c r="BN32" s="9"/>
      <c r="BO32" s="9"/>
      <c r="BP32" s="9"/>
      <c r="BQ32" s="9"/>
      <c r="BR32" s="9"/>
      <c r="BS32" s="9"/>
      <c r="BT32" s="9"/>
      <c r="BU32" s="9"/>
      <c r="BV32" s="9"/>
      <c r="BW32" s="9"/>
      <c r="BX32" s="9"/>
      <c r="BY32" s="9"/>
      <c r="BZ32" s="9"/>
      <c r="CA32" s="9"/>
      <c r="CB32" s="9"/>
      <c r="CC32" s="9"/>
      <c r="CD32" s="9"/>
      <c r="CE32" s="9"/>
      <c r="CF32" s="9"/>
      <c r="CG32" s="9"/>
      <c r="CH32" s="9"/>
      <c r="CI32" s="9"/>
      <c r="CJ32" s="9"/>
      <c r="CK32" s="9"/>
      <c r="CL32" s="9"/>
      <c r="CM32" s="9"/>
      <c r="CN32" s="9"/>
      <c r="CO32" s="9"/>
      <c r="CP32" s="9"/>
      <c r="CQ32" s="9"/>
      <c r="CR32" s="9"/>
      <c r="CS32" s="9"/>
      <c r="CT32" s="9"/>
      <c r="CU32" s="9"/>
      <c r="CV32" s="9"/>
      <c r="CW32" s="9"/>
      <c r="CX32" s="9"/>
      <c r="CY32" s="9"/>
      <c r="CZ32" s="9"/>
      <c r="DA32" s="9"/>
      <c r="DB32" s="9"/>
      <c r="DC32" s="9"/>
      <c r="DD32" s="9"/>
      <c r="DE32" s="9"/>
      <c r="DF32" s="9"/>
      <c r="DG32" s="9"/>
      <c r="DH32" s="9"/>
      <c r="DI32" s="9"/>
      <c r="DJ32" s="9"/>
      <c r="DK32" s="9"/>
      <c r="DL32" s="9"/>
      <c r="DM32" s="9"/>
      <c r="DN32" s="9"/>
      <c r="DO32" s="9"/>
      <c r="DP32" s="9"/>
      <c r="DQ32" s="9"/>
      <c r="DR32" s="9"/>
      <c r="DS32" s="9"/>
      <c r="DT32" s="9"/>
      <c r="DU32" s="9"/>
      <c r="DV32" s="9"/>
      <c r="DW32" s="9"/>
      <c r="DX32" s="9"/>
      <c r="DY32" s="9"/>
      <c r="DZ32" s="9"/>
      <c r="EA32" s="9"/>
      <c r="EB32" s="9"/>
      <c r="EC32" s="9"/>
      <c r="ED32" s="9"/>
      <c r="EE32" s="9"/>
      <c r="EF32" s="9"/>
      <c r="EG32" s="9"/>
      <c r="EH32" s="9"/>
      <c r="EI32" s="9"/>
      <c r="EJ32" s="9"/>
      <c r="EK32" s="9"/>
      <c r="EL32" s="9"/>
      <c r="EM32" s="9"/>
      <c r="EN32" s="9"/>
      <c r="EO32" s="9"/>
      <c r="EP32" s="9"/>
      <c r="EQ32" s="9"/>
      <c r="ER32" s="9"/>
      <c r="ES32" s="9"/>
      <c r="ET32" s="9"/>
      <c r="EU32" s="9"/>
      <c r="EV32" s="9"/>
      <c r="EW32" s="9"/>
      <c r="EX32" s="9"/>
      <c r="EY32" s="9"/>
      <c r="EZ32" s="9"/>
      <c r="FA32" s="9"/>
      <c r="FB32" s="9"/>
      <c r="FC32" s="9"/>
      <c r="FD32" s="9"/>
      <c r="FE32" s="9"/>
      <c r="FF32" s="9"/>
      <c r="FG32" s="9"/>
      <c r="FH32" s="9"/>
      <c r="FI32" s="9"/>
      <c r="FJ32" s="9"/>
      <c r="FK32" s="9"/>
      <c r="FL32" s="9"/>
      <c r="FM32" s="9"/>
      <c r="FN32" s="9"/>
      <c r="FO32" s="9"/>
      <c r="FP32" s="9"/>
      <c r="FQ32" s="9"/>
      <c r="FR32" s="9"/>
      <c r="FS32" s="9"/>
      <c r="FT32" s="9"/>
      <c r="FU32" s="9"/>
      <c r="FV32" s="9"/>
      <c r="FW32" s="9"/>
      <c r="FX32" s="9"/>
      <c r="FY32" s="9"/>
      <c r="FZ32" s="9"/>
      <c r="GA32" s="9"/>
      <c r="GB32" s="9"/>
      <c r="GC32" s="9"/>
      <c r="GD32" s="9"/>
      <c r="GE32" s="9"/>
      <c r="GF32" s="9"/>
      <c r="GG32" s="9"/>
      <c r="GH32" s="9"/>
      <c r="GI32" s="9"/>
      <c r="GJ32" s="9"/>
      <c r="GK32" s="9"/>
      <c r="GL32" s="9"/>
      <c r="GM32" s="9"/>
      <c r="GN32" s="9"/>
      <c r="GO32" s="9"/>
      <c r="GP32" s="9"/>
      <c r="GQ32" s="9"/>
      <c r="GR32" s="9"/>
      <c r="GS32" s="9"/>
      <c r="GT32" s="9"/>
      <c r="GU32" s="9"/>
      <c r="GV32" s="9"/>
      <c r="GW32" s="9"/>
      <c r="GX32" s="9"/>
      <c r="GY32" s="9"/>
      <c r="GZ32" s="9"/>
      <c r="HA32" s="9"/>
      <c r="HB32" s="9"/>
      <c r="HC32" s="9"/>
      <c r="HD32" s="9"/>
      <c r="HE32" s="9"/>
      <c r="HF32" s="9"/>
      <c r="HG32" s="9"/>
      <c r="HH32" s="9"/>
      <c r="HI32" s="9"/>
      <c r="HJ32" s="9"/>
      <c r="HK32" s="9"/>
      <c r="HL32" s="9"/>
      <c r="HM32" s="9"/>
      <c r="HN32" s="9"/>
      <c r="HO32" s="9"/>
      <c r="HP32" s="9"/>
      <c r="HQ32" s="9"/>
      <c r="HR32" s="9"/>
      <c r="HS32" s="9"/>
      <c r="HT32" s="9"/>
      <c r="HU32" s="9"/>
      <c r="HV32" s="9"/>
      <c r="HW32" s="9"/>
      <c r="HX32" s="9"/>
      <c r="HY32" s="9"/>
      <c r="HZ32" s="9"/>
      <c r="IA32" s="9"/>
      <c r="IB32" s="9"/>
      <c r="IC32" s="9"/>
      <c r="ID32" s="9"/>
      <c r="IE32" s="9"/>
      <c r="IF32" s="9"/>
      <c r="IG32" s="9"/>
      <c r="IH32" s="9"/>
      <c r="II32" s="9"/>
      <c r="IJ32" s="9"/>
      <c r="IK32" s="9"/>
      <c r="IL32" s="9"/>
      <c r="IM32" s="9"/>
    </row>
    <row r="33" spans="1:247" s="22" customFormat="1" ht="18.75" customHeight="1" x14ac:dyDescent="0.25">
      <c r="A33" s="9"/>
      <c r="B33" s="64" t="s">
        <v>950</v>
      </c>
      <c r="C33" s="65"/>
      <c r="D33" s="66">
        <f>$D$24-D31</f>
        <v>14476.434999999939</v>
      </c>
      <c r="E33" s="66">
        <f>$D$24-E31</f>
        <v>14656.434999999939</v>
      </c>
      <c r="F33" s="66">
        <f>$D$24-F31</f>
        <v>6513.4349999999395</v>
      </c>
      <c r="G33" s="67"/>
      <c r="H33" s="9"/>
      <c r="I33" s="9"/>
      <c r="J33" s="9"/>
      <c r="K33" s="9"/>
      <c r="L33" s="9"/>
      <c r="M33" s="9"/>
      <c r="N33" s="9"/>
      <c r="O33" s="9"/>
      <c r="P33" s="9"/>
      <c r="Q33" s="9"/>
      <c r="R33" s="9"/>
      <c r="S33" s="9"/>
      <c r="T33" s="9"/>
      <c r="U33" s="9"/>
      <c r="V33" s="9"/>
      <c r="W33" s="9"/>
      <c r="X33" s="9"/>
      <c r="Y33" s="9"/>
      <c r="Z33" s="9"/>
      <c r="AA33" s="9"/>
      <c r="AB33" s="9"/>
      <c r="AC33" s="9"/>
      <c r="AD33" s="9"/>
      <c r="AE33" s="9"/>
      <c r="AF33" s="9"/>
      <c r="AG33" s="9"/>
      <c r="AH33" s="9"/>
      <c r="AI33" s="9"/>
      <c r="AJ33" s="9"/>
      <c r="AK33" s="9"/>
      <c r="AL33" s="9"/>
      <c r="AM33" s="9"/>
      <c r="AN33" s="9"/>
      <c r="AO33" s="9"/>
      <c r="AP33" s="9"/>
      <c r="AQ33" s="9"/>
      <c r="AR33" s="9"/>
      <c r="AS33" s="9"/>
      <c r="AT33" s="9"/>
      <c r="AU33" s="9"/>
      <c r="AV33" s="9"/>
      <c r="AW33" s="9"/>
      <c r="AX33" s="9"/>
      <c r="AY33" s="9"/>
      <c r="AZ33" s="9"/>
      <c r="BA33" s="9"/>
      <c r="BB33" s="9"/>
      <c r="BC33" s="9"/>
      <c r="BD33" s="9"/>
      <c r="BE33" s="9"/>
      <c r="BF33" s="9"/>
      <c r="BG33" s="9"/>
      <c r="BH33" s="9"/>
      <c r="BI33" s="9"/>
      <c r="BJ33" s="9"/>
      <c r="BK33" s="9"/>
      <c r="BL33" s="9"/>
      <c r="BM33" s="9"/>
      <c r="BN33" s="9"/>
      <c r="BO33" s="9"/>
      <c r="BP33" s="9"/>
      <c r="BQ33" s="9"/>
      <c r="BR33" s="9"/>
      <c r="BS33" s="9"/>
      <c r="BT33" s="9"/>
      <c r="BU33" s="9"/>
      <c r="BV33" s="9"/>
      <c r="BW33" s="9"/>
      <c r="BX33" s="9"/>
      <c r="BY33" s="9"/>
      <c r="BZ33" s="9"/>
      <c r="CA33" s="9"/>
      <c r="CB33" s="9"/>
      <c r="CC33" s="9"/>
      <c r="CD33" s="9"/>
      <c r="CE33" s="9"/>
      <c r="CF33" s="9"/>
      <c r="CG33" s="9"/>
      <c r="CH33" s="9"/>
      <c r="CI33" s="9"/>
      <c r="CJ33" s="9"/>
      <c r="CK33" s="9"/>
      <c r="CL33" s="9"/>
      <c r="CM33" s="9"/>
      <c r="CN33" s="9"/>
      <c r="CO33" s="9"/>
      <c r="CP33" s="9"/>
      <c r="CQ33" s="9"/>
      <c r="CR33" s="9"/>
      <c r="CS33" s="9"/>
      <c r="CT33" s="9"/>
      <c r="CU33" s="9"/>
      <c r="CV33" s="9"/>
      <c r="CW33" s="9"/>
      <c r="CX33" s="9"/>
      <c r="CY33" s="9"/>
      <c r="CZ33" s="9"/>
      <c r="DA33" s="9"/>
      <c r="DB33" s="9"/>
      <c r="DC33" s="9"/>
      <c r="DD33" s="9"/>
      <c r="DE33" s="9"/>
      <c r="DF33" s="9"/>
      <c r="DG33" s="9"/>
      <c r="DH33" s="9"/>
      <c r="DI33" s="9"/>
      <c r="DJ33" s="9"/>
      <c r="DK33" s="9"/>
      <c r="DL33" s="9"/>
      <c r="DM33" s="9"/>
      <c r="DN33" s="9"/>
      <c r="DO33" s="9"/>
      <c r="DP33" s="9"/>
      <c r="DQ33" s="9"/>
      <c r="DR33" s="9"/>
      <c r="DS33" s="9"/>
      <c r="DT33" s="9"/>
      <c r="DU33" s="9"/>
      <c r="DV33" s="9"/>
      <c r="DW33" s="9"/>
      <c r="DX33" s="9"/>
      <c r="DY33" s="9"/>
      <c r="DZ33" s="9"/>
      <c r="EA33" s="9"/>
      <c r="EB33" s="9"/>
      <c r="EC33" s="9"/>
      <c r="ED33" s="9"/>
      <c r="EE33" s="9"/>
      <c r="EF33" s="9"/>
      <c r="EG33" s="9"/>
      <c r="EH33" s="9"/>
      <c r="EI33" s="9"/>
      <c r="EJ33" s="9"/>
      <c r="EK33" s="9"/>
      <c r="EL33" s="9"/>
      <c r="EM33" s="9"/>
      <c r="EN33" s="9"/>
      <c r="EO33" s="9"/>
      <c r="EP33" s="9"/>
      <c r="EQ33" s="9"/>
      <c r="ER33" s="9"/>
      <c r="ES33" s="9"/>
      <c r="ET33" s="9"/>
      <c r="EU33" s="9"/>
      <c r="EV33" s="9"/>
      <c r="EW33" s="9"/>
      <c r="EX33" s="9"/>
      <c r="EY33" s="9"/>
      <c r="EZ33" s="9"/>
      <c r="FA33" s="9"/>
      <c r="FB33" s="9"/>
      <c r="FC33" s="9"/>
      <c r="FD33" s="9"/>
      <c r="FE33" s="9"/>
      <c r="FF33" s="9"/>
      <c r="FG33" s="9"/>
      <c r="FH33" s="9"/>
      <c r="FI33" s="9"/>
      <c r="FJ33" s="9"/>
      <c r="FK33" s="9"/>
      <c r="FL33" s="9"/>
      <c r="FM33" s="9"/>
      <c r="FN33" s="9"/>
      <c r="FO33" s="9"/>
      <c r="FP33" s="9"/>
      <c r="FQ33" s="9"/>
      <c r="FR33" s="9"/>
      <c r="FS33" s="9"/>
      <c r="FT33" s="9"/>
      <c r="FU33" s="9"/>
      <c r="FV33" s="9"/>
      <c r="FW33" s="9"/>
      <c r="FX33" s="9"/>
      <c r="FY33" s="9"/>
      <c r="FZ33" s="9"/>
      <c r="GA33" s="9"/>
      <c r="GB33" s="9"/>
      <c r="GC33" s="9"/>
      <c r="GD33" s="9"/>
      <c r="GE33" s="9"/>
      <c r="GF33" s="9"/>
      <c r="GG33" s="9"/>
      <c r="GH33" s="9"/>
      <c r="GI33" s="9"/>
      <c r="GJ33" s="9"/>
      <c r="GK33" s="9"/>
      <c r="GL33" s="9"/>
      <c r="GM33" s="9"/>
      <c r="GN33" s="9"/>
      <c r="GO33" s="9"/>
      <c r="GP33" s="9"/>
      <c r="GQ33" s="9"/>
      <c r="GR33" s="9"/>
      <c r="GS33" s="9"/>
      <c r="GT33" s="9"/>
      <c r="GU33" s="9"/>
      <c r="GV33" s="9"/>
      <c r="GW33" s="9"/>
      <c r="GX33" s="9"/>
      <c r="GY33" s="9"/>
      <c r="GZ33" s="9"/>
      <c r="HA33" s="9"/>
      <c r="HB33" s="9"/>
      <c r="HC33" s="9"/>
      <c r="HD33" s="9"/>
      <c r="HE33" s="9"/>
      <c r="HF33" s="9"/>
      <c r="HG33" s="9"/>
      <c r="HH33" s="9"/>
      <c r="HI33" s="9"/>
      <c r="HJ33" s="9"/>
      <c r="HK33" s="9"/>
      <c r="HL33" s="9"/>
      <c r="HM33" s="9"/>
      <c r="HN33" s="9"/>
      <c r="HO33" s="9"/>
      <c r="HP33" s="9"/>
      <c r="HQ33" s="9"/>
      <c r="HR33" s="9"/>
      <c r="HS33" s="9"/>
      <c r="HT33" s="9"/>
      <c r="HU33" s="9"/>
      <c r="HV33" s="9"/>
      <c r="HW33" s="9"/>
      <c r="HX33" s="9"/>
      <c r="HY33" s="9"/>
      <c r="HZ33" s="9"/>
      <c r="IA33" s="9"/>
      <c r="IB33" s="9"/>
      <c r="IC33" s="9"/>
      <c r="ID33" s="9"/>
      <c r="IE33" s="9"/>
      <c r="IF33" s="9"/>
      <c r="IG33" s="9"/>
      <c r="IH33" s="9"/>
      <c r="II33" s="9"/>
      <c r="IJ33" s="9"/>
      <c r="IK33" s="9"/>
      <c r="IL33" s="9"/>
      <c r="IM33" s="9"/>
    </row>
    <row r="34" spans="1:247" s="22" customFormat="1" ht="18.75" customHeight="1" x14ac:dyDescent="0.25">
      <c r="A34" s="6"/>
      <c r="B34" s="64"/>
      <c r="C34" s="64" t="s">
        <v>440</v>
      </c>
      <c r="D34" s="71"/>
      <c r="E34" s="71"/>
      <c r="F34" s="71"/>
      <c r="G34" s="68"/>
      <c r="H34" s="9"/>
      <c r="I34" s="9"/>
      <c r="J34" s="9"/>
      <c r="K34" s="9"/>
      <c r="L34" s="9"/>
      <c r="M34" s="9"/>
      <c r="N34" s="9"/>
      <c r="O34" s="9"/>
      <c r="P34" s="9"/>
      <c r="Q34" s="9"/>
      <c r="R34" s="9"/>
      <c r="S34" s="9"/>
      <c r="T34" s="9"/>
      <c r="U34" s="9"/>
      <c r="V34" s="9"/>
      <c r="W34" s="9"/>
      <c r="X34" s="9"/>
      <c r="Y34" s="9"/>
      <c r="Z34" s="9"/>
      <c r="AA34" s="9"/>
      <c r="AB34" s="9"/>
      <c r="AC34" s="9"/>
      <c r="AD34" s="9"/>
      <c r="AE34" s="9"/>
      <c r="AF34" s="9"/>
      <c r="AG34" s="9"/>
      <c r="AH34" s="9"/>
      <c r="AI34" s="9"/>
      <c r="AJ34" s="9"/>
      <c r="AK34" s="9"/>
      <c r="AL34" s="9"/>
      <c r="AM34" s="9"/>
      <c r="AN34" s="9"/>
      <c r="AO34" s="9"/>
      <c r="AP34" s="9"/>
      <c r="AQ34" s="9"/>
      <c r="AR34" s="9"/>
      <c r="AS34" s="9"/>
      <c r="AT34" s="9"/>
      <c r="AU34" s="9"/>
      <c r="AV34" s="9"/>
      <c r="AW34" s="9"/>
      <c r="AX34" s="9"/>
      <c r="AY34" s="9"/>
      <c r="AZ34" s="9"/>
      <c r="BA34" s="9"/>
      <c r="BB34" s="9"/>
      <c r="BC34" s="9"/>
      <c r="BD34" s="9"/>
      <c r="BE34" s="9"/>
      <c r="BF34" s="9"/>
      <c r="BG34" s="9"/>
      <c r="BH34" s="9"/>
      <c r="BI34" s="9"/>
      <c r="BJ34" s="9"/>
      <c r="BK34" s="9"/>
      <c r="BL34" s="9"/>
      <c r="BM34" s="9"/>
      <c r="BN34" s="9"/>
      <c r="BO34" s="9"/>
      <c r="BP34" s="9"/>
      <c r="BQ34" s="9"/>
      <c r="BR34" s="9"/>
      <c r="BS34" s="9"/>
      <c r="BT34" s="9"/>
      <c r="BU34" s="9"/>
      <c r="BV34" s="9"/>
      <c r="BW34" s="9"/>
      <c r="BX34" s="9"/>
      <c r="BY34" s="9"/>
      <c r="BZ34" s="9"/>
      <c r="CA34" s="9"/>
      <c r="CB34" s="9"/>
      <c r="CC34" s="9"/>
      <c r="CD34" s="9"/>
      <c r="CE34" s="9"/>
      <c r="CF34" s="9"/>
      <c r="CG34" s="9"/>
      <c r="CH34" s="9"/>
      <c r="CI34" s="9"/>
      <c r="CJ34" s="9"/>
      <c r="CK34" s="9"/>
      <c r="CL34" s="9"/>
      <c r="CM34" s="9"/>
      <c r="CN34" s="9"/>
      <c r="CO34" s="9"/>
      <c r="CP34" s="9"/>
      <c r="CQ34" s="9"/>
      <c r="CR34" s="9"/>
      <c r="CS34" s="9"/>
      <c r="CT34" s="9"/>
      <c r="CU34" s="9"/>
      <c r="CV34" s="9"/>
      <c r="CW34" s="9"/>
      <c r="CX34" s="9"/>
      <c r="CY34" s="9"/>
      <c r="CZ34" s="9"/>
      <c r="DA34" s="9"/>
      <c r="DB34" s="9"/>
      <c r="DC34" s="9"/>
      <c r="DD34" s="9"/>
      <c r="DE34" s="9"/>
      <c r="DF34" s="9"/>
      <c r="DG34" s="9"/>
      <c r="DH34" s="9"/>
      <c r="DI34" s="9"/>
      <c r="DJ34" s="9"/>
      <c r="DK34" s="9"/>
      <c r="DL34" s="9"/>
      <c r="DM34" s="9"/>
      <c r="DN34" s="9"/>
      <c r="DO34" s="9"/>
      <c r="DP34" s="9"/>
      <c r="DQ34" s="9"/>
      <c r="DR34" s="9"/>
      <c r="DS34" s="9"/>
      <c r="DT34" s="9"/>
      <c r="DU34" s="9"/>
      <c r="DV34" s="9"/>
      <c r="DW34" s="9"/>
      <c r="DX34" s="9"/>
      <c r="DY34" s="9"/>
      <c r="DZ34" s="9"/>
      <c r="EA34" s="9"/>
      <c r="EB34" s="9"/>
      <c r="EC34" s="9"/>
      <c r="ED34" s="9"/>
      <c r="EE34" s="9"/>
      <c r="EF34" s="9"/>
      <c r="EG34" s="9"/>
      <c r="EH34" s="9"/>
      <c r="EI34" s="9"/>
      <c r="EJ34" s="9"/>
      <c r="EK34" s="9"/>
      <c r="EL34" s="9"/>
      <c r="EM34" s="9"/>
      <c r="EN34" s="9"/>
      <c r="EO34" s="9"/>
      <c r="EP34" s="9"/>
      <c r="EQ34" s="9"/>
      <c r="ER34" s="9"/>
      <c r="ES34" s="9"/>
      <c r="ET34" s="9"/>
      <c r="EU34" s="9"/>
      <c r="EV34" s="9"/>
      <c r="EW34" s="9"/>
      <c r="EX34" s="9"/>
      <c r="EY34" s="9"/>
      <c r="EZ34" s="9"/>
      <c r="FA34" s="9"/>
      <c r="FB34" s="9"/>
      <c r="FC34" s="9"/>
      <c r="FD34" s="9"/>
      <c r="FE34" s="9"/>
      <c r="FF34" s="9"/>
      <c r="FG34" s="9"/>
      <c r="FH34" s="9"/>
      <c r="FI34" s="9"/>
      <c r="FJ34" s="9"/>
      <c r="FK34" s="9"/>
      <c r="FL34" s="9"/>
      <c r="FM34" s="9"/>
      <c r="FN34" s="9"/>
      <c r="FO34" s="9"/>
      <c r="FP34" s="9"/>
      <c r="FQ34" s="9"/>
      <c r="FR34" s="9"/>
      <c r="FS34" s="9"/>
      <c r="FT34" s="9"/>
      <c r="FU34" s="9"/>
      <c r="FV34" s="9"/>
      <c r="FW34" s="9"/>
      <c r="FX34" s="9"/>
      <c r="FY34" s="9"/>
      <c r="FZ34" s="9"/>
      <c r="GA34" s="9"/>
      <c r="GB34" s="9"/>
      <c r="GC34" s="9"/>
      <c r="GD34" s="9"/>
      <c r="GE34" s="9"/>
      <c r="GF34" s="9"/>
      <c r="GG34" s="9"/>
      <c r="GH34" s="9"/>
      <c r="GI34" s="9"/>
      <c r="GJ34" s="9"/>
      <c r="GK34" s="9"/>
      <c r="GL34" s="9"/>
      <c r="GM34" s="9"/>
      <c r="GN34" s="9"/>
      <c r="GO34" s="9"/>
      <c r="GP34" s="9"/>
      <c r="GQ34" s="9"/>
      <c r="GR34" s="9"/>
      <c r="GS34" s="9"/>
      <c r="GT34" s="9"/>
      <c r="GU34" s="9"/>
      <c r="GV34" s="9"/>
      <c r="GW34" s="9"/>
      <c r="GX34" s="9"/>
      <c r="GY34" s="9"/>
      <c r="GZ34" s="9"/>
      <c r="HA34" s="9"/>
      <c r="HB34" s="9"/>
      <c r="HC34" s="9"/>
      <c r="HD34" s="9"/>
      <c r="HE34" s="9"/>
      <c r="HF34" s="9"/>
      <c r="HG34" s="9"/>
      <c r="HH34" s="9"/>
      <c r="HI34" s="9"/>
      <c r="HJ34" s="9"/>
      <c r="HK34" s="9"/>
      <c r="HL34" s="9"/>
      <c r="HM34" s="9"/>
      <c r="HN34" s="9"/>
      <c r="HO34" s="9"/>
      <c r="HP34" s="9"/>
      <c r="HQ34" s="9"/>
      <c r="HR34" s="9"/>
      <c r="HS34" s="9"/>
      <c r="HT34" s="9"/>
      <c r="HU34" s="9"/>
      <c r="HV34" s="9"/>
      <c r="HW34" s="9"/>
      <c r="HX34" s="9"/>
      <c r="HY34" s="9"/>
      <c r="HZ34" s="9"/>
      <c r="IA34" s="9"/>
      <c r="IB34" s="9"/>
      <c r="IC34" s="9"/>
      <c r="ID34" s="9"/>
      <c r="IE34" s="9"/>
      <c r="IF34" s="9"/>
      <c r="IG34" s="9"/>
      <c r="IH34" s="9"/>
      <c r="II34" s="9"/>
      <c r="IJ34" s="9"/>
      <c r="IK34" s="9"/>
      <c r="IL34" s="9"/>
      <c r="IM34" s="9"/>
    </row>
    <row r="35" spans="1:247" s="22" customFormat="1" ht="19.5" customHeight="1" x14ac:dyDescent="0.25">
      <c r="A35" s="6"/>
      <c r="B35" s="64"/>
      <c r="C35" s="65"/>
      <c r="D35" s="67"/>
      <c r="E35" s="67"/>
      <c r="F35" s="67"/>
      <c r="G35" s="67"/>
      <c r="H35" s="9"/>
      <c r="I35" s="9"/>
      <c r="J35" s="9"/>
      <c r="K35" s="9"/>
      <c r="L35" s="9"/>
      <c r="M35" s="9"/>
      <c r="N35" s="9"/>
      <c r="O35" s="9"/>
      <c r="P35" s="9"/>
      <c r="Q35" s="9"/>
      <c r="R35" s="9"/>
      <c r="S35" s="9"/>
      <c r="T35" s="9"/>
      <c r="U35" s="9"/>
      <c r="V35" s="9"/>
      <c r="W35" s="9"/>
      <c r="X35" s="9"/>
      <c r="Y35" s="9"/>
      <c r="Z35" s="9"/>
      <c r="AA35" s="9"/>
      <c r="AB35" s="9"/>
      <c r="AC35" s="9"/>
      <c r="AD35" s="9"/>
      <c r="AE35" s="9"/>
      <c r="AF35" s="9"/>
      <c r="AG35" s="9"/>
      <c r="AH35" s="9"/>
      <c r="AI35" s="9"/>
      <c r="AJ35" s="9"/>
      <c r="AK35" s="9"/>
      <c r="AL35" s="9"/>
      <c r="AM35" s="9"/>
      <c r="AN35" s="9"/>
      <c r="AO35" s="9"/>
      <c r="AP35" s="9"/>
      <c r="AQ35" s="9"/>
      <c r="AR35" s="9"/>
      <c r="AS35" s="9"/>
      <c r="AT35" s="9"/>
      <c r="AU35" s="9"/>
      <c r="AV35" s="9"/>
      <c r="AW35" s="9"/>
      <c r="AX35" s="9"/>
      <c r="AY35" s="9"/>
      <c r="AZ35" s="9"/>
      <c r="BA35" s="9"/>
      <c r="BB35" s="9"/>
      <c r="BC35" s="9"/>
      <c r="BD35" s="9"/>
      <c r="BE35" s="9"/>
      <c r="BF35" s="9"/>
      <c r="BG35" s="9"/>
      <c r="BH35" s="9"/>
      <c r="BI35" s="9"/>
      <c r="BJ35" s="9"/>
      <c r="BK35" s="9"/>
      <c r="BL35" s="9"/>
      <c r="BM35" s="9"/>
      <c r="BN35" s="9"/>
      <c r="BO35" s="9"/>
      <c r="BP35" s="9"/>
      <c r="BQ35" s="9"/>
      <c r="BR35" s="9"/>
      <c r="BS35" s="9"/>
      <c r="BT35" s="9"/>
      <c r="BU35" s="9"/>
      <c r="BV35" s="9"/>
      <c r="BW35" s="9"/>
      <c r="BX35" s="9"/>
      <c r="BY35" s="9"/>
      <c r="BZ35" s="9"/>
      <c r="CA35" s="9"/>
      <c r="CB35" s="9"/>
      <c r="CC35" s="9"/>
      <c r="CD35" s="9"/>
      <c r="CE35" s="9"/>
      <c r="CF35" s="9"/>
      <c r="CG35" s="9"/>
      <c r="CH35" s="9"/>
      <c r="CI35" s="9"/>
      <c r="CJ35" s="9"/>
      <c r="CK35" s="9"/>
      <c r="CL35" s="9"/>
      <c r="CM35" s="9"/>
      <c r="CN35" s="9"/>
      <c r="CO35" s="9"/>
      <c r="CP35" s="9"/>
      <c r="CQ35" s="9"/>
      <c r="CR35" s="9"/>
      <c r="CS35" s="9"/>
      <c r="CT35" s="9"/>
      <c r="CU35" s="9"/>
      <c r="CV35" s="9"/>
      <c r="CW35" s="9"/>
      <c r="CX35" s="9"/>
      <c r="CY35" s="9"/>
      <c r="CZ35" s="9"/>
      <c r="DA35" s="9"/>
      <c r="DB35" s="9"/>
      <c r="DC35" s="9"/>
      <c r="DD35" s="9"/>
      <c r="DE35" s="9"/>
      <c r="DF35" s="9"/>
      <c r="DG35" s="9"/>
      <c r="DH35" s="9"/>
      <c r="DI35" s="9"/>
      <c r="DJ35" s="9"/>
      <c r="DK35" s="9"/>
      <c r="DL35" s="9"/>
      <c r="DM35" s="9"/>
      <c r="DN35" s="9"/>
      <c r="DO35" s="9"/>
      <c r="DP35" s="9"/>
      <c r="DQ35" s="9"/>
      <c r="DR35" s="9"/>
      <c r="DS35" s="9"/>
      <c r="DT35" s="9"/>
      <c r="DU35" s="9"/>
      <c r="DV35" s="9"/>
      <c r="DW35" s="9"/>
      <c r="DX35" s="9"/>
      <c r="DY35" s="9"/>
      <c r="DZ35" s="9"/>
      <c r="EA35" s="9"/>
      <c r="EB35" s="9"/>
      <c r="EC35" s="9"/>
      <c r="ED35" s="9"/>
      <c r="EE35" s="9"/>
      <c r="EF35" s="9"/>
      <c r="EG35" s="9"/>
      <c r="EH35" s="9"/>
      <c r="EI35" s="9"/>
      <c r="EJ35" s="9"/>
      <c r="EK35" s="9"/>
      <c r="EL35" s="9"/>
      <c r="EM35" s="9"/>
      <c r="EN35" s="9"/>
      <c r="EO35" s="9"/>
      <c r="EP35" s="9"/>
      <c r="EQ35" s="9"/>
      <c r="ER35" s="9"/>
      <c r="ES35" s="9"/>
      <c r="ET35" s="9"/>
      <c r="EU35" s="9"/>
      <c r="EV35" s="9"/>
      <c r="EW35" s="9"/>
      <c r="EX35" s="9"/>
      <c r="EY35" s="9"/>
      <c r="EZ35" s="9"/>
      <c r="FA35" s="9"/>
      <c r="FB35" s="9"/>
      <c r="FC35" s="9"/>
      <c r="FD35" s="9"/>
      <c r="FE35" s="9"/>
      <c r="FF35" s="9"/>
      <c r="FG35" s="9"/>
      <c r="FH35" s="9"/>
      <c r="FI35" s="9"/>
      <c r="FJ35" s="9"/>
      <c r="FK35" s="9"/>
      <c r="FL35" s="9"/>
      <c r="FM35" s="9"/>
      <c r="FN35" s="9"/>
      <c r="FO35" s="9"/>
      <c r="FP35" s="9"/>
      <c r="FQ35" s="9"/>
      <c r="FR35" s="9"/>
      <c r="FS35" s="9"/>
      <c r="FT35" s="9"/>
      <c r="FU35" s="9"/>
      <c r="FV35" s="9"/>
      <c r="FW35" s="9"/>
      <c r="FX35" s="9"/>
      <c r="FY35" s="9"/>
      <c r="FZ35" s="9"/>
      <c r="GA35" s="9"/>
      <c r="GB35" s="9"/>
      <c r="GC35" s="9"/>
      <c r="GD35" s="9"/>
      <c r="GE35" s="9"/>
      <c r="GF35" s="9"/>
      <c r="GG35" s="9"/>
      <c r="GH35" s="9"/>
      <c r="GI35" s="9"/>
      <c r="GJ35" s="9"/>
      <c r="GK35" s="9"/>
      <c r="GL35" s="9"/>
      <c r="GM35" s="9"/>
      <c r="GN35" s="9"/>
      <c r="GO35" s="9"/>
      <c r="GP35" s="9"/>
      <c r="GQ35" s="9"/>
      <c r="GR35" s="9"/>
      <c r="GS35" s="9"/>
      <c r="GT35" s="9"/>
      <c r="GU35" s="9"/>
      <c r="GV35" s="9"/>
      <c r="GW35" s="9"/>
      <c r="GX35" s="9"/>
      <c r="GY35" s="9"/>
      <c r="GZ35" s="9"/>
      <c r="HA35" s="9"/>
      <c r="HB35" s="9"/>
      <c r="HC35" s="9"/>
      <c r="HD35" s="9"/>
      <c r="HE35" s="9"/>
      <c r="HF35" s="9"/>
      <c r="HG35" s="9"/>
      <c r="HH35" s="9"/>
      <c r="HI35" s="9"/>
      <c r="HJ35" s="9"/>
      <c r="HK35" s="9"/>
      <c r="HL35" s="9"/>
      <c r="HM35" s="9"/>
      <c r="HN35" s="9"/>
      <c r="HO35" s="9"/>
      <c r="HP35" s="9"/>
      <c r="HQ35" s="9"/>
      <c r="HR35" s="9"/>
      <c r="HS35" s="9"/>
      <c r="HT35" s="9"/>
      <c r="HU35" s="9"/>
      <c r="HV35" s="9"/>
      <c r="HW35" s="9"/>
      <c r="HX35" s="9"/>
      <c r="HY35" s="9"/>
      <c r="HZ35" s="9"/>
      <c r="IA35" s="9"/>
      <c r="IB35" s="9"/>
      <c r="IC35" s="9"/>
      <c r="ID35" s="9"/>
      <c r="IE35" s="9"/>
      <c r="IF35" s="9"/>
      <c r="IG35" s="9"/>
      <c r="IH35" s="9"/>
      <c r="II35" s="9"/>
      <c r="IJ35" s="9"/>
      <c r="IK35" s="9"/>
      <c r="IL35" s="9"/>
      <c r="IM35" s="9"/>
    </row>
    <row r="36" spans="1:247" s="16" customFormat="1" ht="18.75" customHeight="1" x14ac:dyDescent="0.3">
      <c r="A36" s="4"/>
      <c r="B36" s="4"/>
      <c r="C36" s="8"/>
      <c r="D36" s="10"/>
      <c r="E36" s="8"/>
      <c r="F36" s="8"/>
      <c r="G36" s="4"/>
      <c r="H36" s="9"/>
      <c r="I36" s="9"/>
      <c r="J36" s="9"/>
      <c r="K36" s="9"/>
      <c r="L36" s="9"/>
      <c r="M36" s="9"/>
      <c r="N36" s="9"/>
      <c r="O36" s="9"/>
      <c r="P36" s="9"/>
      <c r="Q36" s="9"/>
      <c r="R36" s="9"/>
      <c r="S36" s="9"/>
      <c r="T36" s="9"/>
      <c r="U36" s="9"/>
      <c r="V36" s="9"/>
      <c r="W36" s="9"/>
      <c r="X36" s="9"/>
      <c r="Y36" s="9"/>
      <c r="Z36" s="9"/>
      <c r="AA36" s="9"/>
      <c r="AB36" s="9"/>
      <c r="AC36" s="9"/>
      <c r="AD36" s="9"/>
      <c r="AE36" s="9"/>
      <c r="AF36" s="9"/>
      <c r="AG36" s="9"/>
      <c r="AH36" s="9"/>
      <c r="AI36" s="9"/>
      <c r="AJ36" s="9"/>
      <c r="AK36" s="9"/>
      <c r="AL36" s="9"/>
      <c r="AM36" s="9"/>
      <c r="AN36" s="9"/>
      <c r="AO36" s="9"/>
      <c r="AP36" s="9"/>
      <c r="AQ36" s="9"/>
      <c r="AR36" s="9"/>
      <c r="AS36" s="9"/>
      <c r="AT36" s="9"/>
      <c r="AU36" s="9"/>
      <c r="AV36" s="9"/>
      <c r="AW36" s="9"/>
      <c r="AX36" s="9"/>
      <c r="AY36" s="9"/>
      <c r="AZ36" s="9"/>
      <c r="BA36" s="9"/>
      <c r="BB36" s="9"/>
      <c r="BC36" s="9"/>
      <c r="BD36" s="9"/>
      <c r="BE36" s="9"/>
      <c r="BF36" s="9"/>
      <c r="BG36" s="9"/>
      <c r="BH36" s="9"/>
      <c r="BI36" s="9"/>
      <c r="BJ36" s="9"/>
      <c r="BK36" s="9"/>
      <c r="BL36" s="9"/>
      <c r="BM36" s="9"/>
      <c r="BN36" s="9"/>
      <c r="BO36" s="9"/>
      <c r="BP36" s="9"/>
      <c r="BQ36" s="9"/>
      <c r="BR36" s="9"/>
      <c r="BS36" s="9"/>
      <c r="BT36" s="9"/>
      <c r="BU36" s="9"/>
      <c r="BV36" s="9"/>
      <c r="BW36" s="9"/>
      <c r="BX36" s="9"/>
      <c r="BY36" s="9"/>
      <c r="BZ36" s="9"/>
      <c r="CA36" s="9"/>
      <c r="CB36" s="9"/>
      <c r="CC36" s="9"/>
      <c r="CD36" s="9"/>
      <c r="CE36" s="9"/>
      <c r="CF36" s="9"/>
      <c r="CG36" s="9"/>
      <c r="CH36" s="9"/>
      <c r="CI36" s="9"/>
      <c r="CJ36" s="9"/>
      <c r="CK36" s="9"/>
      <c r="CL36" s="9"/>
      <c r="CM36" s="9"/>
      <c r="CN36" s="9"/>
      <c r="CO36" s="9"/>
      <c r="CP36" s="9"/>
      <c r="CQ36" s="9"/>
      <c r="CR36" s="9"/>
      <c r="CS36" s="9"/>
      <c r="CT36" s="9"/>
      <c r="CU36" s="9"/>
      <c r="CV36" s="9"/>
      <c r="CW36" s="9"/>
      <c r="CX36" s="9"/>
      <c r="CY36" s="9"/>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9"/>
      <c r="GM36" s="9"/>
      <c r="GN36" s="9"/>
      <c r="GO36" s="9"/>
      <c r="GP36" s="9"/>
      <c r="GQ36" s="9"/>
      <c r="GR36" s="9"/>
      <c r="GS36" s="9"/>
      <c r="GT36" s="9"/>
      <c r="GU36" s="9"/>
      <c r="GV36" s="9"/>
      <c r="GW36" s="9"/>
      <c r="GX36" s="9"/>
      <c r="GY36" s="9"/>
      <c r="GZ36" s="9"/>
      <c r="HA36" s="9"/>
      <c r="HB36" s="9"/>
      <c r="HC36" s="9"/>
      <c r="HD36" s="9"/>
      <c r="HE36" s="9"/>
      <c r="HF36" s="9"/>
      <c r="HG36" s="9"/>
      <c r="HH36" s="9"/>
      <c r="HI36" s="9"/>
      <c r="HJ36" s="9"/>
      <c r="HK36" s="9"/>
      <c r="HL36" s="9"/>
      <c r="HM36" s="9"/>
      <c r="HN36" s="9"/>
      <c r="HO36" s="9"/>
      <c r="HP36" s="9"/>
      <c r="HQ36" s="9"/>
      <c r="HR36" s="9"/>
      <c r="HS36" s="9"/>
      <c r="HT36" s="9"/>
      <c r="HU36" s="9"/>
      <c r="HV36" s="9"/>
      <c r="HW36" s="9"/>
      <c r="HX36" s="9"/>
      <c r="HY36" s="9"/>
      <c r="HZ36" s="9"/>
      <c r="IA36" s="9"/>
      <c r="IB36" s="9"/>
      <c r="IC36" s="9"/>
      <c r="ID36" s="9"/>
      <c r="IE36" s="9"/>
      <c r="IF36" s="9"/>
      <c r="IG36" s="9"/>
      <c r="IH36" s="9"/>
      <c r="II36" s="9"/>
      <c r="IJ36" s="9"/>
      <c r="IK36" s="9"/>
      <c r="IL36" s="9"/>
      <c r="IM36" s="9"/>
    </row>
    <row r="37" spans="1:247" s="16" customFormat="1" ht="18.75" customHeight="1" x14ac:dyDescent="0.3">
      <c r="A37" s="4"/>
      <c r="B37" s="4"/>
      <c r="C37" s="8"/>
      <c r="D37" s="10"/>
      <c r="E37" s="8"/>
      <c r="F37" s="14"/>
      <c r="G37" s="4"/>
      <c r="H37" s="9"/>
      <c r="I37" s="9"/>
      <c r="J37" s="9"/>
      <c r="K37" s="9"/>
      <c r="L37" s="9"/>
      <c r="M37" s="9"/>
      <c r="N37" s="9"/>
      <c r="O37" s="9"/>
      <c r="P37" s="9"/>
      <c r="Q37" s="9"/>
      <c r="R37" s="9"/>
      <c r="S37" s="9"/>
      <c r="T37" s="9"/>
      <c r="U37" s="9"/>
      <c r="V37" s="9"/>
      <c r="W37" s="9"/>
      <c r="X37" s="9"/>
      <c r="Y37" s="9"/>
      <c r="Z37" s="9"/>
      <c r="AA37" s="9"/>
      <c r="AB37" s="9"/>
      <c r="AC37" s="9"/>
      <c r="AD37" s="9"/>
      <c r="AE37" s="9"/>
      <c r="AF37" s="9"/>
      <c r="AG37" s="9"/>
      <c r="AH37" s="9"/>
      <c r="AI37" s="9"/>
      <c r="AJ37" s="9"/>
      <c r="AK37" s="9"/>
      <c r="AL37" s="9"/>
      <c r="AM37" s="9"/>
      <c r="AN37" s="9"/>
      <c r="AO37" s="9"/>
      <c r="AP37" s="9"/>
      <c r="AQ37" s="9"/>
      <c r="AR37" s="9"/>
      <c r="AS37" s="9"/>
      <c r="AT37" s="9"/>
      <c r="AU37" s="9"/>
      <c r="AV37" s="9"/>
      <c r="AW37" s="9"/>
      <c r="AX37" s="9"/>
      <c r="AY37" s="9"/>
      <c r="AZ37" s="9"/>
      <c r="BA37" s="9"/>
      <c r="BB37" s="9"/>
      <c r="BC37" s="9"/>
      <c r="BD37" s="9"/>
      <c r="BE37" s="9"/>
      <c r="BF37" s="9"/>
      <c r="BG37" s="9"/>
      <c r="BH37" s="9"/>
      <c r="BI37" s="9"/>
      <c r="BJ37" s="9"/>
      <c r="BK37" s="9"/>
      <c r="BL37" s="9"/>
      <c r="BM37" s="9"/>
      <c r="BN37" s="9"/>
      <c r="BO37" s="9"/>
      <c r="BP37" s="9"/>
      <c r="BQ37" s="9"/>
      <c r="BR37" s="9"/>
      <c r="BS37" s="9"/>
      <c r="BT37" s="9"/>
      <c r="BU37" s="9"/>
      <c r="BV37" s="9"/>
      <c r="BW37" s="9"/>
      <c r="BX37" s="9"/>
      <c r="BY37" s="9"/>
      <c r="BZ37" s="9"/>
      <c r="CA37" s="9"/>
      <c r="CB37" s="9"/>
      <c r="CC37" s="9"/>
      <c r="CD37" s="9"/>
      <c r="CE37" s="9"/>
      <c r="CF37" s="9"/>
      <c r="CG37" s="9"/>
      <c r="CH37" s="9"/>
      <c r="CI37" s="9"/>
      <c r="CJ37" s="9"/>
      <c r="CK37" s="9"/>
      <c r="CL37" s="9"/>
      <c r="CM37" s="9"/>
      <c r="CN37" s="9"/>
      <c r="CO37" s="9"/>
      <c r="CP37" s="9"/>
      <c r="CQ37" s="9"/>
      <c r="CR37" s="9"/>
      <c r="CS37" s="9"/>
      <c r="CT37" s="9"/>
      <c r="CU37" s="9"/>
      <c r="CV37" s="9"/>
      <c r="CW37" s="9"/>
      <c r="CX37" s="9"/>
      <c r="CY37" s="9"/>
      <c r="CZ37" s="9"/>
      <c r="DA37" s="9"/>
      <c r="DB37" s="9"/>
      <c r="DC37" s="9"/>
      <c r="DD37" s="9"/>
      <c r="DE37" s="9"/>
      <c r="DF37" s="9"/>
      <c r="DG37" s="9"/>
      <c r="DH37" s="9"/>
      <c r="DI37" s="9"/>
      <c r="DJ37" s="9"/>
      <c r="DK37" s="9"/>
      <c r="DL37" s="9"/>
      <c r="DM37" s="9"/>
      <c r="DN37" s="9"/>
      <c r="DO37" s="9"/>
      <c r="DP37" s="9"/>
      <c r="DQ37" s="9"/>
      <c r="DR37" s="9"/>
      <c r="DS37" s="9"/>
      <c r="DT37" s="9"/>
      <c r="DU37" s="9"/>
      <c r="DV37" s="9"/>
      <c r="DW37" s="9"/>
      <c r="DX37" s="9"/>
      <c r="DY37" s="9"/>
      <c r="DZ37" s="9"/>
      <c r="EA37" s="9"/>
      <c r="EB37" s="9"/>
      <c r="EC37" s="9"/>
      <c r="ED37" s="9"/>
      <c r="EE37" s="9"/>
      <c r="EF37" s="9"/>
      <c r="EG37" s="9"/>
      <c r="EH37" s="9"/>
      <c r="EI37" s="9"/>
      <c r="EJ37" s="9"/>
      <c r="EK37" s="9"/>
      <c r="EL37" s="9"/>
      <c r="EM37" s="9"/>
      <c r="EN37" s="9"/>
      <c r="EO37" s="9"/>
      <c r="EP37" s="9"/>
      <c r="EQ37" s="9"/>
      <c r="ER37" s="9"/>
      <c r="ES37" s="9"/>
      <c r="ET37" s="9"/>
      <c r="EU37" s="9"/>
      <c r="EV37" s="9"/>
      <c r="EW37" s="9"/>
      <c r="EX37" s="9"/>
      <c r="EY37" s="9"/>
      <c r="EZ37" s="9"/>
      <c r="FA37" s="9"/>
      <c r="FB37" s="9"/>
      <c r="FC37" s="9"/>
      <c r="FD37" s="9"/>
      <c r="FE37" s="9"/>
      <c r="FF37" s="9"/>
      <c r="FG37" s="9"/>
      <c r="FH37" s="9"/>
      <c r="FI37" s="9"/>
      <c r="FJ37" s="9"/>
      <c r="FK37" s="9"/>
      <c r="FL37" s="9"/>
      <c r="FM37" s="9"/>
      <c r="FN37" s="9"/>
      <c r="FO37" s="9"/>
      <c r="FP37" s="9"/>
      <c r="FQ37" s="9"/>
      <c r="FR37" s="9"/>
      <c r="FS37" s="9"/>
      <c r="FT37" s="9"/>
      <c r="FU37" s="9"/>
      <c r="FV37" s="9"/>
      <c r="FW37" s="9"/>
      <c r="FX37" s="9"/>
      <c r="FY37" s="9"/>
      <c r="FZ37" s="9"/>
      <c r="GA37" s="9"/>
      <c r="GB37" s="9"/>
      <c r="GC37" s="9"/>
      <c r="GD37" s="9"/>
      <c r="GE37" s="9"/>
      <c r="GF37" s="9"/>
      <c r="GG37" s="9"/>
      <c r="GH37" s="9"/>
      <c r="GI37" s="9"/>
      <c r="GJ37" s="9"/>
      <c r="GK37" s="9"/>
      <c r="GL37" s="9"/>
      <c r="GM37" s="9"/>
      <c r="GN37" s="9"/>
      <c r="GO37" s="9"/>
      <c r="GP37" s="9"/>
      <c r="GQ37" s="9"/>
      <c r="GR37" s="9"/>
      <c r="GS37" s="9"/>
      <c r="GT37" s="9"/>
      <c r="GU37" s="9"/>
      <c r="GV37" s="9"/>
      <c r="GW37" s="9"/>
      <c r="GX37" s="9"/>
      <c r="GY37" s="9"/>
      <c r="GZ37" s="9"/>
      <c r="HA37" s="9"/>
      <c r="HB37" s="9"/>
      <c r="HC37" s="9"/>
      <c r="HD37" s="9"/>
      <c r="HE37" s="9"/>
      <c r="HF37" s="9"/>
      <c r="HG37" s="9"/>
      <c r="HH37" s="9"/>
      <c r="HI37" s="9"/>
      <c r="HJ37" s="9"/>
      <c r="HK37" s="9"/>
      <c r="HL37" s="9"/>
      <c r="HM37" s="9"/>
      <c r="HN37" s="9"/>
      <c r="HO37" s="9"/>
      <c r="HP37" s="9"/>
      <c r="HQ37" s="9"/>
      <c r="HR37" s="9"/>
      <c r="HS37" s="9"/>
      <c r="HT37" s="9"/>
      <c r="HU37" s="9"/>
      <c r="HV37" s="9"/>
      <c r="HW37" s="9"/>
      <c r="HX37" s="9"/>
      <c r="HY37" s="9"/>
      <c r="HZ37" s="9"/>
      <c r="IA37" s="9"/>
      <c r="IB37" s="9"/>
      <c r="IC37" s="9"/>
      <c r="ID37" s="9"/>
      <c r="IE37" s="9"/>
      <c r="IF37" s="9"/>
      <c r="IG37" s="9"/>
      <c r="IH37" s="9"/>
      <c r="II37" s="9"/>
      <c r="IJ37" s="9"/>
      <c r="IK37" s="9"/>
      <c r="IL37" s="9"/>
      <c r="IM37" s="9"/>
    </row>
    <row r="38" spans="1:247" ht="18.75" customHeight="1" x14ac:dyDescent="0.25">
      <c r="H38" s="9"/>
      <c r="I38" s="9"/>
      <c r="J38" s="9"/>
      <c r="K38" s="9"/>
      <c r="L38" s="9"/>
      <c r="M38" s="9"/>
      <c r="N38" s="9"/>
      <c r="O38" s="9"/>
      <c r="P38" s="9"/>
      <c r="Q38" s="9"/>
      <c r="R38" s="9"/>
      <c r="S38" s="9"/>
      <c r="T38" s="9"/>
      <c r="U38" s="9"/>
      <c r="V38" s="9"/>
      <c r="W38" s="9"/>
      <c r="X38" s="9"/>
      <c r="Y38" s="9"/>
      <c r="Z38" s="9"/>
      <c r="AA38" s="9"/>
      <c r="AB38" s="9"/>
      <c r="AC38" s="9"/>
      <c r="AD38" s="9"/>
      <c r="AE38" s="9"/>
      <c r="AF38" s="9"/>
      <c r="AG38" s="9"/>
      <c r="AH38" s="9"/>
      <c r="AI38" s="9"/>
      <c r="AJ38" s="9"/>
      <c r="AK38" s="9"/>
      <c r="AL38" s="9"/>
      <c r="AM38" s="9"/>
      <c r="AN38" s="9"/>
      <c r="AO38" s="9"/>
      <c r="AP38" s="9"/>
      <c r="AQ38" s="9"/>
      <c r="AR38" s="9"/>
      <c r="AS38" s="9"/>
      <c r="AT38" s="9"/>
      <c r="AU38" s="9"/>
      <c r="AV38" s="9"/>
      <c r="AW38" s="9"/>
      <c r="AX38" s="9"/>
      <c r="AY38" s="9"/>
      <c r="AZ38" s="9"/>
      <c r="BA38" s="9"/>
      <c r="BB38" s="9"/>
      <c r="BC38" s="9"/>
      <c r="BD38" s="9"/>
      <c r="BE38" s="9"/>
      <c r="BF38" s="9"/>
      <c r="BG38" s="9"/>
      <c r="BH38" s="9"/>
      <c r="BI38" s="9"/>
      <c r="BJ38" s="9"/>
      <c r="BK38" s="9"/>
      <c r="BL38" s="9"/>
      <c r="BM38" s="9"/>
      <c r="BN38" s="9"/>
      <c r="BO38" s="9"/>
      <c r="BP38" s="9"/>
      <c r="BQ38" s="9"/>
      <c r="BR38" s="9"/>
      <c r="BS38" s="9"/>
      <c r="BT38" s="9"/>
      <c r="BU38" s="9"/>
      <c r="BV38" s="9"/>
      <c r="BW38" s="9"/>
      <c r="BX38" s="9"/>
      <c r="BY38" s="9"/>
      <c r="BZ38" s="9"/>
      <c r="CA38" s="9"/>
      <c r="CB38" s="9"/>
      <c r="CC38" s="9"/>
      <c r="CD38" s="9"/>
      <c r="CE38" s="9"/>
      <c r="CF38" s="9"/>
      <c r="CG38" s="9"/>
      <c r="CH38" s="9"/>
      <c r="CI38" s="9"/>
      <c r="CJ38" s="9"/>
      <c r="CK38" s="9"/>
      <c r="CL38" s="9"/>
      <c r="CM38" s="9"/>
      <c r="CN38" s="9"/>
      <c r="CO38" s="9"/>
      <c r="CP38" s="9"/>
      <c r="CQ38" s="9"/>
      <c r="CR38" s="9"/>
      <c r="CS38" s="9"/>
      <c r="CT38" s="9"/>
      <c r="CU38" s="9"/>
      <c r="CV38" s="9"/>
      <c r="CW38" s="9"/>
      <c r="CX38" s="9"/>
      <c r="CY38" s="9"/>
      <c r="CZ38" s="9"/>
      <c r="DA38" s="9"/>
      <c r="DB38" s="9"/>
      <c r="DC38" s="9"/>
      <c r="DD38" s="9"/>
      <c r="DE38" s="9"/>
      <c r="DF38" s="9"/>
      <c r="DG38" s="9"/>
      <c r="DH38" s="9"/>
      <c r="DI38" s="9"/>
      <c r="DJ38" s="9"/>
      <c r="DK38" s="9"/>
      <c r="DL38" s="9"/>
      <c r="DM38" s="9"/>
      <c r="DN38" s="9"/>
      <c r="DO38" s="9"/>
      <c r="DP38" s="9"/>
      <c r="DQ38" s="9"/>
      <c r="DR38" s="9"/>
      <c r="DS38" s="9"/>
      <c r="DT38" s="9"/>
      <c r="DU38" s="9"/>
      <c r="DV38" s="9"/>
      <c r="DW38" s="9"/>
      <c r="DX38" s="9"/>
      <c r="DY38" s="9"/>
      <c r="DZ38" s="9"/>
      <c r="EA38" s="9"/>
      <c r="EB38" s="9"/>
      <c r="EC38" s="9"/>
      <c r="ED38" s="9"/>
      <c r="EE38" s="9"/>
      <c r="EF38" s="9"/>
      <c r="EG38" s="9"/>
      <c r="EH38" s="9"/>
      <c r="EI38" s="9"/>
      <c r="EJ38" s="9"/>
      <c r="EK38" s="9"/>
      <c r="EL38" s="9"/>
      <c r="EM38" s="9"/>
      <c r="EN38" s="9"/>
      <c r="EO38" s="9"/>
      <c r="EP38" s="9"/>
      <c r="EQ38" s="9"/>
      <c r="ER38" s="9"/>
      <c r="ES38" s="9"/>
      <c r="ET38" s="9"/>
      <c r="EU38" s="9"/>
      <c r="EV38" s="9"/>
      <c r="EW38" s="9"/>
      <c r="EX38" s="9"/>
      <c r="EY38" s="9"/>
      <c r="EZ38" s="9"/>
      <c r="FA38" s="9"/>
      <c r="FB38" s="9"/>
      <c r="FC38" s="9"/>
      <c r="FD38" s="9"/>
      <c r="FE38" s="9"/>
      <c r="FF38" s="9"/>
      <c r="FG38" s="9"/>
      <c r="FH38" s="9"/>
      <c r="FI38" s="9"/>
      <c r="FJ38" s="9"/>
      <c r="FK38" s="9"/>
      <c r="FL38" s="9"/>
      <c r="FM38" s="9"/>
      <c r="FN38" s="9"/>
      <c r="FO38" s="9"/>
      <c r="FP38" s="9"/>
      <c r="FQ38" s="9"/>
      <c r="FR38" s="9"/>
      <c r="FS38" s="9"/>
      <c r="FT38" s="9"/>
      <c r="FU38" s="9"/>
      <c r="FV38" s="9"/>
      <c r="FW38" s="9"/>
      <c r="FX38" s="9"/>
      <c r="FY38" s="9"/>
      <c r="FZ38" s="9"/>
      <c r="GA38" s="9"/>
      <c r="GB38" s="9"/>
      <c r="GC38" s="9"/>
      <c r="GD38" s="9"/>
      <c r="GE38" s="9"/>
      <c r="GF38" s="9"/>
      <c r="GG38" s="9"/>
      <c r="GH38" s="9"/>
      <c r="GI38" s="9"/>
      <c r="GJ38" s="9"/>
      <c r="GK38" s="9"/>
      <c r="GL38" s="9"/>
      <c r="GM38" s="9"/>
      <c r="GN38" s="9"/>
      <c r="GO38" s="9"/>
      <c r="GP38" s="9"/>
      <c r="GQ38" s="9"/>
      <c r="GR38" s="9"/>
      <c r="GS38" s="9"/>
      <c r="GT38" s="9"/>
      <c r="GU38" s="9"/>
      <c r="GV38" s="9"/>
      <c r="GW38" s="9"/>
      <c r="GX38" s="9"/>
      <c r="GY38" s="9"/>
      <c r="GZ38" s="9"/>
      <c r="HA38" s="9"/>
      <c r="HB38" s="9"/>
      <c r="HC38" s="9"/>
      <c r="HD38" s="9"/>
      <c r="HE38" s="9"/>
      <c r="HF38" s="9"/>
      <c r="HG38" s="9"/>
      <c r="HH38" s="9"/>
      <c r="HI38" s="9"/>
      <c r="HJ38" s="9"/>
      <c r="HK38" s="9"/>
      <c r="HL38" s="9"/>
      <c r="HM38" s="9"/>
      <c r="HN38" s="9"/>
      <c r="HO38" s="9"/>
      <c r="HP38" s="9"/>
      <c r="HQ38" s="9"/>
      <c r="HR38" s="9"/>
      <c r="HS38" s="9"/>
      <c r="HT38" s="9"/>
      <c r="HU38" s="9"/>
      <c r="HV38" s="9"/>
      <c r="HW38" s="9"/>
      <c r="HX38" s="9"/>
      <c r="HY38" s="9"/>
      <c r="HZ38" s="9"/>
      <c r="IA38" s="9"/>
      <c r="IB38" s="9"/>
      <c r="IC38" s="9"/>
      <c r="ID38" s="9"/>
      <c r="IE38" s="9"/>
      <c r="IF38" s="9"/>
      <c r="IG38" s="9"/>
      <c r="IH38" s="9"/>
      <c r="II38" s="9"/>
      <c r="IJ38" s="9"/>
      <c r="IK38" s="9"/>
      <c r="IL38" s="9"/>
      <c r="IM38" s="9"/>
    </row>
    <row r="39" spans="1:247" ht="18.75" customHeight="1" x14ac:dyDescent="0.3">
      <c r="C39" s="12"/>
      <c r="H39" s="9"/>
      <c r="I39" s="9"/>
      <c r="J39" s="9"/>
      <c r="K39" s="9"/>
      <c r="L39" s="9"/>
      <c r="M39" s="9"/>
      <c r="N39" s="9"/>
      <c r="O39" s="9"/>
      <c r="P39" s="9"/>
      <c r="Q39" s="9"/>
      <c r="R39" s="9"/>
      <c r="S39" s="9"/>
      <c r="T39" s="9"/>
      <c r="U39" s="9"/>
      <c r="V39" s="9"/>
      <c r="W39" s="9"/>
      <c r="X39" s="9"/>
      <c r="Y39" s="9"/>
      <c r="Z39" s="9"/>
      <c r="AA39" s="9"/>
      <c r="AB39" s="9"/>
      <c r="AC39" s="9"/>
      <c r="AD39" s="9"/>
      <c r="AE39" s="9"/>
      <c r="AF39" s="9"/>
      <c r="AG39" s="9"/>
      <c r="AH39" s="9"/>
      <c r="AI39" s="9"/>
      <c r="AJ39" s="9"/>
      <c r="AK39" s="9"/>
      <c r="AL39" s="9"/>
      <c r="AM39" s="9"/>
      <c r="AN39" s="9"/>
      <c r="AO39" s="9"/>
      <c r="AP39" s="9"/>
      <c r="AQ39" s="9"/>
      <c r="AR39" s="9"/>
      <c r="AS39" s="9"/>
      <c r="AT39" s="9"/>
      <c r="AU39" s="9"/>
      <c r="AV39" s="9"/>
      <c r="AW39" s="9"/>
      <c r="AX39" s="9"/>
      <c r="AY39" s="9"/>
      <c r="AZ39" s="9"/>
      <c r="BA39" s="9"/>
      <c r="BB39" s="9"/>
      <c r="BC39" s="9"/>
      <c r="BD39" s="9"/>
      <c r="BE39" s="9"/>
      <c r="BF39" s="9"/>
      <c r="BG39" s="9"/>
      <c r="BH39" s="9"/>
      <c r="BI39" s="9"/>
      <c r="BJ39" s="9"/>
      <c r="BK39" s="9"/>
      <c r="BL39" s="9"/>
      <c r="BM39" s="9"/>
      <c r="BN39" s="9"/>
      <c r="BO39" s="9"/>
      <c r="BP39" s="9"/>
      <c r="BQ39" s="9"/>
      <c r="BR39" s="9"/>
      <c r="BS39" s="9"/>
      <c r="BT39" s="9"/>
      <c r="BU39" s="9"/>
      <c r="BV39" s="9"/>
      <c r="BW39" s="9"/>
      <c r="BX39" s="9"/>
      <c r="BY39" s="9"/>
      <c r="BZ39" s="9"/>
      <c r="CA39" s="9"/>
      <c r="CB39" s="9"/>
      <c r="CC39" s="9"/>
      <c r="CD39" s="9"/>
      <c r="CE39" s="9"/>
      <c r="CF39" s="9"/>
      <c r="CG39" s="9"/>
      <c r="CH39" s="9"/>
      <c r="CI39" s="9"/>
      <c r="CJ39" s="9"/>
      <c r="CK39" s="9"/>
      <c r="CL39" s="9"/>
      <c r="CM39" s="9"/>
      <c r="CN39" s="9"/>
      <c r="CO39" s="9"/>
      <c r="CP39" s="9"/>
      <c r="CQ39" s="9"/>
      <c r="CR39" s="9"/>
      <c r="CS39" s="9"/>
      <c r="CT39" s="9"/>
      <c r="CU39" s="9"/>
      <c r="CV39" s="9"/>
      <c r="CW39" s="9"/>
      <c r="CX39" s="9"/>
      <c r="CY39" s="9"/>
      <c r="CZ39" s="9"/>
      <c r="DA39" s="9"/>
      <c r="DB39" s="9"/>
      <c r="DC39" s="9"/>
      <c r="DD39" s="9"/>
      <c r="DE39" s="9"/>
      <c r="DF39" s="9"/>
      <c r="DG39" s="9"/>
      <c r="DH39" s="9"/>
      <c r="DI39" s="9"/>
      <c r="DJ39" s="9"/>
      <c r="DK39" s="9"/>
      <c r="DL39" s="9"/>
      <c r="DM39" s="9"/>
      <c r="DN39" s="9"/>
      <c r="DO39" s="9"/>
      <c r="DP39" s="9"/>
      <c r="DQ39" s="9"/>
      <c r="DR39" s="9"/>
      <c r="DS39" s="9"/>
      <c r="DT39" s="9"/>
      <c r="DU39" s="9"/>
      <c r="DV39" s="9"/>
      <c r="DW39" s="9"/>
      <c r="DX39" s="9"/>
      <c r="DY39" s="9"/>
      <c r="DZ39" s="9"/>
      <c r="EA39" s="9"/>
      <c r="EB39" s="9"/>
      <c r="EC39" s="9"/>
      <c r="ED39" s="9"/>
      <c r="EE39" s="9"/>
      <c r="EF39" s="9"/>
      <c r="EG39" s="9"/>
      <c r="EH39" s="9"/>
      <c r="EI39" s="9"/>
      <c r="EJ39" s="9"/>
      <c r="EK39" s="9"/>
      <c r="EL39" s="9"/>
      <c r="EM39" s="9"/>
      <c r="EN39" s="9"/>
      <c r="EO39" s="9"/>
      <c r="EP39" s="9"/>
      <c r="EQ39" s="9"/>
      <c r="ER39" s="9"/>
      <c r="ES39" s="9"/>
      <c r="ET39" s="9"/>
      <c r="EU39" s="9"/>
      <c r="EV39" s="9"/>
      <c r="EW39" s="9"/>
      <c r="EX39" s="9"/>
      <c r="EY39" s="9"/>
      <c r="EZ39" s="9"/>
      <c r="FA39" s="9"/>
      <c r="FB39" s="9"/>
      <c r="FC39" s="9"/>
      <c r="FD39" s="9"/>
      <c r="FE39" s="9"/>
      <c r="FF39" s="9"/>
      <c r="FG39" s="9"/>
      <c r="FH39" s="9"/>
      <c r="FI39" s="9"/>
      <c r="FJ39" s="9"/>
      <c r="FK39" s="9"/>
      <c r="FL39" s="9"/>
      <c r="FM39" s="9"/>
      <c r="FN39" s="9"/>
      <c r="FO39" s="9"/>
      <c r="FP39" s="9"/>
      <c r="FQ39" s="9"/>
      <c r="FR39" s="9"/>
      <c r="FS39" s="9"/>
      <c r="FT39" s="9"/>
      <c r="FU39" s="9"/>
      <c r="FV39" s="9"/>
      <c r="FW39" s="9"/>
      <c r="FX39" s="9"/>
      <c r="FY39" s="9"/>
      <c r="FZ39" s="9"/>
      <c r="GA39" s="9"/>
      <c r="GB39" s="9"/>
      <c r="GC39" s="9"/>
      <c r="GD39" s="9"/>
      <c r="GE39" s="9"/>
      <c r="GF39" s="9"/>
      <c r="GG39" s="9"/>
      <c r="GH39" s="9"/>
      <c r="GI39" s="9"/>
      <c r="GJ39" s="9"/>
      <c r="GK39" s="9"/>
      <c r="GL39" s="9"/>
      <c r="GM39" s="9"/>
      <c r="GN39" s="9"/>
      <c r="GO39" s="9"/>
      <c r="GP39" s="9"/>
      <c r="GQ39" s="9"/>
      <c r="GR39" s="9"/>
      <c r="GS39" s="9"/>
      <c r="GT39" s="9"/>
      <c r="GU39" s="9"/>
      <c r="GV39" s="9"/>
      <c r="GW39" s="9"/>
      <c r="GX39" s="9"/>
      <c r="GY39" s="9"/>
      <c r="GZ39" s="9"/>
      <c r="HA39" s="9"/>
      <c r="HB39" s="9"/>
      <c r="HC39" s="9"/>
      <c r="HD39" s="9"/>
      <c r="HE39" s="9"/>
      <c r="HF39" s="9"/>
      <c r="HG39" s="9"/>
      <c r="HH39" s="9"/>
      <c r="HI39" s="9"/>
      <c r="HJ39" s="9"/>
      <c r="HK39" s="9"/>
      <c r="HL39" s="9"/>
      <c r="HM39" s="9"/>
      <c r="HN39" s="9"/>
      <c r="HO39" s="9"/>
      <c r="HP39" s="9"/>
      <c r="HQ39" s="9"/>
      <c r="HR39" s="9"/>
      <c r="HS39" s="9"/>
      <c r="HT39" s="9"/>
      <c r="HU39" s="9"/>
      <c r="HV39" s="9"/>
      <c r="HW39" s="9"/>
      <c r="HX39" s="9"/>
      <c r="HY39" s="9"/>
      <c r="HZ39" s="9"/>
      <c r="IA39" s="9"/>
      <c r="IB39" s="9"/>
      <c r="IC39" s="9"/>
      <c r="ID39" s="9"/>
      <c r="IE39" s="9"/>
      <c r="IF39" s="9"/>
      <c r="IG39" s="9"/>
      <c r="IH39" s="9"/>
      <c r="II39" s="9"/>
      <c r="IJ39" s="9"/>
      <c r="IK39" s="9"/>
      <c r="IL39" s="9"/>
      <c r="IM39" s="9"/>
    </row>
    <row r="40" spans="1:247" ht="18.75" customHeight="1" x14ac:dyDescent="0.25">
      <c r="F40" s="13"/>
      <c r="H40" s="9"/>
      <c r="I40" s="9"/>
      <c r="J40" s="9"/>
      <c r="K40" s="9"/>
      <c r="L40" s="9"/>
      <c r="M40" s="9"/>
      <c r="N40" s="9"/>
      <c r="O40" s="9"/>
      <c r="P40" s="9"/>
      <c r="Q40" s="9"/>
      <c r="R40" s="9"/>
      <c r="S40" s="9"/>
      <c r="T40" s="9"/>
      <c r="U40" s="9"/>
      <c r="V40" s="9"/>
      <c r="W40" s="9"/>
      <c r="X40" s="9"/>
      <c r="Y40" s="9"/>
      <c r="Z40" s="9"/>
      <c r="AA40" s="9"/>
      <c r="AB40" s="9"/>
      <c r="AC40" s="9"/>
      <c r="AD40" s="9"/>
      <c r="AE40" s="9"/>
      <c r="AF40" s="9"/>
      <c r="AG40" s="9"/>
      <c r="AH40" s="9"/>
      <c r="AI40" s="9"/>
      <c r="AJ40" s="9"/>
      <c r="AK40" s="9"/>
      <c r="AL40" s="9"/>
      <c r="AM40" s="9"/>
      <c r="AN40" s="9"/>
      <c r="AO40" s="9"/>
      <c r="AP40" s="9"/>
      <c r="AQ40" s="9"/>
      <c r="AR40" s="9"/>
      <c r="AS40" s="9"/>
      <c r="AT40" s="9"/>
      <c r="AU40" s="9"/>
      <c r="AV40" s="9"/>
      <c r="AW40" s="9"/>
      <c r="AX40" s="9"/>
      <c r="AY40" s="9"/>
      <c r="AZ40" s="9"/>
      <c r="BA40" s="9"/>
      <c r="BB40" s="9"/>
      <c r="BC40" s="9"/>
      <c r="BD40" s="9"/>
      <c r="BE40" s="9"/>
      <c r="BF40" s="9"/>
      <c r="BG40" s="9"/>
      <c r="BH40" s="9"/>
      <c r="BI40" s="9"/>
      <c r="BJ40" s="9"/>
      <c r="BK40" s="9"/>
      <c r="BL40" s="9"/>
      <c r="BM40" s="9"/>
      <c r="BN40" s="9"/>
      <c r="BO40" s="9"/>
      <c r="BP40" s="9"/>
      <c r="BQ40" s="9"/>
      <c r="BR40" s="9"/>
      <c r="BS40" s="9"/>
      <c r="BT40" s="9"/>
      <c r="BU40" s="9"/>
      <c r="BV40" s="9"/>
      <c r="BW40" s="9"/>
      <c r="BX40" s="9"/>
      <c r="BY40" s="9"/>
      <c r="BZ40" s="9"/>
      <c r="CA40" s="9"/>
      <c r="CB40" s="9"/>
      <c r="CC40" s="9"/>
      <c r="CD40" s="9"/>
      <c r="CE40" s="9"/>
      <c r="CF40" s="9"/>
      <c r="CG40" s="9"/>
      <c r="CH40" s="9"/>
      <c r="CI40" s="9"/>
      <c r="CJ40" s="9"/>
      <c r="CK40" s="9"/>
      <c r="CL40" s="9"/>
      <c r="CM40" s="9"/>
      <c r="CN40" s="9"/>
      <c r="CO40" s="9"/>
      <c r="CP40" s="9"/>
      <c r="CQ40" s="9"/>
      <c r="CR40" s="9"/>
      <c r="CS40" s="9"/>
      <c r="CT40" s="9"/>
      <c r="CU40" s="9"/>
      <c r="CV40" s="9"/>
      <c r="CW40" s="9"/>
      <c r="CX40" s="9"/>
      <c r="CY40" s="9"/>
      <c r="CZ40" s="9"/>
      <c r="DA40" s="9"/>
      <c r="DB40" s="9"/>
      <c r="DC40" s="9"/>
      <c r="DD40" s="9"/>
      <c r="DE40" s="9"/>
      <c r="DF40" s="9"/>
      <c r="DG40" s="9"/>
      <c r="DH40" s="9"/>
      <c r="DI40" s="9"/>
      <c r="DJ40" s="9"/>
      <c r="DK40" s="9"/>
      <c r="DL40" s="9"/>
      <c r="DM40" s="9"/>
      <c r="DN40" s="9"/>
      <c r="DO40" s="9"/>
      <c r="DP40" s="9"/>
      <c r="DQ40" s="9"/>
      <c r="DR40" s="9"/>
      <c r="DS40" s="9"/>
      <c r="DT40" s="9"/>
      <c r="DU40" s="9"/>
      <c r="DV40" s="9"/>
      <c r="DW40" s="9"/>
      <c r="DX40" s="9"/>
      <c r="DY40" s="9"/>
      <c r="DZ40" s="9"/>
      <c r="EA40" s="9"/>
      <c r="EB40" s="9"/>
      <c r="EC40" s="9"/>
      <c r="ED40" s="9"/>
      <c r="EE40" s="9"/>
      <c r="EF40" s="9"/>
      <c r="EG40" s="9"/>
      <c r="EH40" s="9"/>
      <c r="EI40" s="9"/>
      <c r="EJ40" s="9"/>
      <c r="EK40" s="9"/>
      <c r="EL40" s="9"/>
      <c r="EM40" s="9"/>
      <c r="EN40" s="9"/>
      <c r="EO40" s="9"/>
      <c r="EP40" s="9"/>
      <c r="EQ40" s="9"/>
      <c r="ER40" s="9"/>
      <c r="ES40" s="9"/>
      <c r="ET40" s="9"/>
      <c r="EU40" s="9"/>
      <c r="EV40" s="9"/>
      <c r="EW40" s="9"/>
      <c r="EX40" s="9"/>
      <c r="EY40" s="9"/>
      <c r="EZ40" s="9"/>
      <c r="FA40" s="9"/>
      <c r="FB40" s="9"/>
      <c r="FC40" s="9"/>
      <c r="FD40" s="9"/>
      <c r="FE40" s="9"/>
      <c r="FF40" s="9"/>
      <c r="FG40" s="9"/>
      <c r="FH40" s="9"/>
      <c r="FI40" s="9"/>
      <c r="FJ40" s="9"/>
      <c r="FK40" s="9"/>
      <c r="FL40" s="9"/>
      <c r="FM40" s="9"/>
      <c r="FN40" s="9"/>
      <c r="FO40" s="9"/>
      <c r="FP40" s="9"/>
      <c r="FQ40" s="9"/>
      <c r="FR40" s="9"/>
      <c r="FS40" s="9"/>
      <c r="FT40" s="9"/>
      <c r="FU40" s="9"/>
      <c r="FV40" s="9"/>
      <c r="FW40" s="9"/>
      <c r="FX40" s="9"/>
      <c r="FY40" s="9"/>
      <c r="FZ40" s="9"/>
      <c r="GA40" s="9"/>
      <c r="GB40" s="9"/>
      <c r="GC40" s="9"/>
      <c r="GD40" s="9"/>
      <c r="GE40" s="9"/>
      <c r="GF40" s="9"/>
      <c r="GG40" s="9"/>
      <c r="GH40" s="9"/>
      <c r="GI40" s="9"/>
      <c r="GJ40" s="9"/>
      <c r="GK40" s="9"/>
      <c r="GL40" s="9"/>
      <c r="GM40" s="9"/>
      <c r="GN40" s="9"/>
      <c r="GO40" s="9"/>
      <c r="GP40" s="9"/>
      <c r="GQ40" s="9"/>
      <c r="GR40" s="9"/>
      <c r="GS40" s="9"/>
      <c r="GT40" s="9"/>
      <c r="GU40" s="9"/>
      <c r="GV40" s="9"/>
      <c r="GW40" s="9"/>
      <c r="GX40" s="9"/>
      <c r="GY40" s="9"/>
      <c r="GZ40" s="9"/>
      <c r="HA40" s="9"/>
      <c r="HB40" s="9"/>
      <c r="HC40" s="9"/>
      <c r="HD40" s="9"/>
      <c r="HE40" s="9"/>
      <c r="HF40" s="9"/>
      <c r="HG40" s="9"/>
      <c r="HH40" s="9"/>
      <c r="HI40" s="9"/>
      <c r="HJ40" s="9"/>
      <c r="HK40" s="9"/>
      <c r="HL40" s="9"/>
      <c r="HM40" s="9"/>
      <c r="HN40" s="9"/>
      <c r="HO40" s="9"/>
      <c r="HP40" s="9"/>
      <c r="HQ40" s="9"/>
      <c r="HR40" s="9"/>
      <c r="HS40" s="9"/>
      <c r="HT40" s="9"/>
      <c r="HU40" s="9"/>
      <c r="HV40" s="9"/>
      <c r="HW40" s="9"/>
      <c r="HX40" s="9"/>
      <c r="HY40" s="9"/>
      <c r="HZ40" s="9"/>
      <c r="IA40" s="9"/>
      <c r="IB40" s="9"/>
      <c r="IC40" s="9"/>
      <c r="ID40" s="9"/>
      <c r="IE40" s="9"/>
      <c r="IF40" s="9"/>
      <c r="IG40" s="9"/>
      <c r="IH40" s="9"/>
      <c r="II40" s="9"/>
      <c r="IJ40" s="9"/>
      <c r="IK40" s="9"/>
      <c r="IL40" s="9"/>
      <c r="IM40" s="9"/>
    </row>
    <row r="41" spans="1:247" x14ac:dyDescent="0.25">
      <c r="H41" s="9"/>
      <c r="I41" s="9"/>
      <c r="J41" s="9"/>
      <c r="K41" s="9"/>
      <c r="L41" s="9"/>
      <c r="M41" s="9"/>
      <c r="N41" s="9"/>
      <c r="O41" s="9"/>
      <c r="P41" s="9"/>
      <c r="Q41" s="9"/>
      <c r="R41" s="9"/>
      <c r="S41" s="9"/>
      <c r="T41" s="9"/>
      <c r="U41" s="9"/>
      <c r="V41" s="9"/>
      <c r="W41" s="9"/>
      <c r="X41" s="9"/>
      <c r="Y41" s="9"/>
      <c r="Z41" s="9"/>
      <c r="AA41" s="9"/>
      <c r="AB41" s="9"/>
      <c r="AC41" s="9"/>
      <c r="AD41" s="9"/>
      <c r="AE41" s="9"/>
      <c r="AF41" s="9"/>
      <c r="AG41" s="9"/>
      <c r="AH41" s="9"/>
      <c r="AI41" s="9"/>
      <c r="AJ41" s="9"/>
      <c r="AK41" s="9"/>
      <c r="AL41" s="9"/>
      <c r="AM41" s="9"/>
      <c r="AN41" s="9"/>
      <c r="AO41" s="9"/>
      <c r="AP41" s="9"/>
      <c r="AQ41" s="9"/>
      <c r="AR41" s="9"/>
      <c r="AS41" s="9"/>
      <c r="AT41" s="9"/>
      <c r="AU41" s="9"/>
      <c r="AV41" s="9"/>
      <c r="AW41" s="9"/>
      <c r="AX41" s="9"/>
      <c r="AY41" s="9"/>
      <c r="AZ41" s="9"/>
      <c r="BA41" s="9"/>
      <c r="BB41" s="9"/>
      <c r="BC41" s="9"/>
      <c r="BD41" s="9"/>
      <c r="BE41" s="9"/>
      <c r="BF41" s="9"/>
      <c r="BG41" s="9"/>
      <c r="BH41" s="9"/>
      <c r="BI41" s="9"/>
      <c r="BJ41" s="9"/>
      <c r="BK41" s="9"/>
      <c r="BL41" s="9"/>
      <c r="BM41" s="9"/>
      <c r="BN41" s="9"/>
      <c r="BO41" s="9"/>
      <c r="BP41" s="9"/>
      <c r="BQ41" s="9"/>
      <c r="BR41" s="9"/>
      <c r="BS41" s="9"/>
      <c r="BT41" s="9"/>
      <c r="BU41" s="9"/>
      <c r="BV41" s="9"/>
      <c r="BW41" s="9"/>
      <c r="BX41" s="9"/>
      <c r="BY41" s="9"/>
      <c r="BZ41" s="9"/>
      <c r="CA41" s="9"/>
      <c r="CB41" s="9"/>
      <c r="CC41" s="9"/>
      <c r="CD41" s="9"/>
      <c r="CE41" s="9"/>
      <c r="CF41" s="9"/>
      <c r="CG41" s="9"/>
      <c r="CH41" s="9"/>
      <c r="CI41" s="9"/>
      <c r="CJ41" s="9"/>
      <c r="CK41" s="9"/>
      <c r="CL41" s="9"/>
      <c r="CM41" s="9"/>
      <c r="CN41" s="9"/>
      <c r="CO41" s="9"/>
      <c r="CP41" s="9"/>
      <c r="CQ41" s="9"/>
      <c r="CR41" s="9"/>
      <c r="CS41" s="9"/>
      <c r="CT41" s="9"/>
      <c r="CU41" s="9"/>
      <c r="CV41" s="9"/>
      <c r="CW41" s="9"/>
      <c r="CX41" s="9"/>
      <c r="CY41" s="9"/>
      <c r="CZ41" s="9"/>
      <c r="DA41" s="9"/>
      <c r="DB41" s="9"/>
      <c r="DC41" s="9"/>
      <c r="DD41" s="9"/>
      <c r="DE41" s="9"/>
      <c r="DF41" s="9"/>
      <c r="DG41" s="9"/>
      <c r="DH41" s="9"/>
      <c r="DI41" s="9"/>
      <c r="DJ41" s="9"/>
      <c r="DK41" s="9"/>
      <c r="DL41" s="9"/>
      <c r="DM41" s="9"/>
      <c r="DN41" s="9"/>
      <c r="DO41" s="9"/>
      <c r="DP41" s="9"/>
      <c r="DQ41" s="9"/>
      <c r="DR41" s="9"/>
      <c r="DS41" s="9"/>
      <c r="DT41" s="9"/>
      <c r="DU41" s="9"/>
      <c r="DV41" s="9"/>
      <c r="DW41" s="9"/>
      <c r="DX41" s="9"/>
      <c r="DY41" s="9"/>
      <c r="DZ41" s="9"/>
      <c r="EA41" s="9"/>
      <c r="EB41" s="9"/>
      <c r="EC41" s="9"/>
      <c r="ED41" s="9"/>
      <c r="EE41" s="9"/>
      <c r="EF41" s="9"/>
      <c r="EG41" s="9"/>
      <c r="EH41" s="9"/>
      <c r="EI41" s="9"/>
      <c r="EJ41" s="9"/>
      <c r="EK41" s="9"/>
      <c r="EL41" s="9"/>
      <c r="EM41" s="9"/>
      <c r="EN41" s="9"/>
      <c r="EO41" s="9"/>
      <c r="EP41" s="9"/>
      <c r="EQ41" s="9"/>
      <c r="ER41" s="9"/>
      <c r="ES41" s="9"/>
      <c r="ET41" s="9"/>
      <c r="EU41" s="9"/>
      <c r="EV41" s="9"/>
      <c r="EW41" s="9"/>
      <c r="EX41" s="9"/>
      <c r="EY41" s="9"/>
      <c r="EZ41" s="9"/>
      <c r="FA41" s="9"/>
      <c r="FB41" s="9"/>
      <c r="FC41" s="9"/>
      <c r="FD41" s="9"/>
      <c r="FE41" s="9"/>
      <c r="FF41" s="9"/>
      <c r="FG41" s="9"/>
      <c r="FH41" s="9"/>
      <c r="FI41" s="9"/>
      <c r="FJ41" s="9"/>
      <c r="FK41" s="9"/>
      <c r="FL41" s="9"/>
      <c r="FM41" s="9"/>
      <c r="FN41" s="9"/>
      <c r="FO41" s="9"/>
      <c r="FP41" s="9"/>
      <c r="FQ41" s="9"/>
      <c r="FR41" s="9"/>
      <c r="FS41" s="9"/>
      <c r="FT41" s="9"/>
      <c r="FU41" s="9"/>
      <c r="FV41" s="9"/>
      <c r="FW41" s="9"/>
      <c r="FX41" s="9"/>
      <c r="FY41" s="9"/>
      <c r="FZ41" s="9"/>
      <c r="GA41" s="9"/>
      <c r="GB41" s="9"/>
      <c r="GC41" s="9"/>
      <c r="GD41" s="9"/>
      <c r="GE41" s="9"/>
      <c r="GF41" s="9"/>
      <c r="GG41" s="9"/>
      <c r="GH41" s="9"/>
      <c r="GI41" s="9"/>
      <c r="GJ41" s="9"/>
      <c r="GK41" s="9"/>
      <c r="GL41" s="9"/>
      <c r="GM41" s="9"/>
      <c r="GN41" s="9"/>
      <c r="GO41" s="9"/>
      <c r="GP41" s="9"/>
      <c r="GQ41" s="9"/>
      <c r="GR41" s="9"/>
      <c r="GS41" s="9"/>
      <c r="GT41" s="9"/>
      <c r="GU41" s="9"/>
      <c r="GV41" s="9"/>
      <c r="GW41" s="9"/>
      <c r="GX41" s="9"/>
      <c r="GY41" s="9"/>
      <c r="GZ41" s="9"/>
      <c r="HA41" s="9"/>
      <c r="HB41" s="9"/>
      <c r="HC41" s="9"/>
      <c r="HD41" s="9"/>
      <c r="HE41" s="9"/>
      <c r="HF41" s="9"/>
      <c r="HG41" s="9"/>
      <c r="HH41" s="9"/>
      <c r="HI41" s="9"/>
      <c r="HJ41" s="9"/>
      <c r="HK41" s="9"/>
      <c r="HL41" s="9"/>
      <c r="HM41" s="9"/>
      <c r="HN41" s="9"/>
      <c r="HO41" s="9"/>
      <c r="HP41" s="9"/>
      <c r="HQ41" s="9"/>
      <c r="HR41" s="9"/>
      <c r="HS41" s="9"/>
      <c r="HT41" s="9"/>
      <c r="HU41" s="9"/>
      <c r="HV41" s="9"/>
      <c r="HW41" s="9"/>
      <c r="HX41" s="9"/>
      <c r="HY41" s="9"/>
      <c r="HZ41" s="9"/>
      <c r="IA41" s="9"/>
      <c r="IB41" s="9"/>
      <c r="IC41" s="9"/>
      <c r="ID41" s="9"/>
      <c r="IE41" s="9"/>
      <c r="IF41" s="9"/>
      <c r="IG41" s="9"/>
      <c r="IH41" s="9"/>
      <c r="II41" s="9"/>
      <c r="IJ41" s="9"/>
      <c r="IK41" s="9"/>
      <c r="IL41" s="9"/>
      <c r="IM41" s="9"/>
    </row>
    <row r="42" spans="1:247" x14ac:dyDescent="0.25">
      <c r="H42" s="9"/>
      <c r="I42" s="9"/>
      <c r="J42" s="9"/>
      <c r="K42" s="9"/>
      <c r="L42" s="9"/>
      <c r="M42" s="9"/>
      <c r="N42" s="9"/>
      <c r="O42" s="9"/>
      <c r="P42" s="9"/>
      <c r="Q42" s="9"/>
      <c r="R42" s="9"/>
      <c r="S42" s="9"/>
      <c r="T42" s="9"/>
      <c r="U42" s="9"/>
      <c r="V42" s="9"/>
      <c r="W42" s="9"/>
      <c r="X42" s="9"/>
      <c r="Y42" s="9"/>
      <c r="Z42" s="9"/>
      <c r="AA42" s="9"/>
      <c r="AB42" s="9"/>
      <c r="AC42" s="9"/>
      <c r="AD42" s="9"/>
      <c r="AE42" s="9"/>
      <c r="AF42" s="9"/>
      <c r="AG42" s="9"/>
      <c r="AH42" s="9"/>
      <c r="AI42" s="9"/>
      <c r="AJ42" s="9"/>
      <c r="AK42" s="9"/>
      <c r="AL42" s="9"/>
      <c r="AM42" s="9"/>
      <c r="AN42" s="9"/>
      <c r="AO42" s="9"/>
      <c r="AP42" s="9"/>
      <c r="AQ42" s="9"/>
      <c r="AR42" s="9"/>
      <c r="AS42" s="9"/>
      <c r="AT42" s="9"/>
      <c r="AU42" s="9"/>
      <c r="AV42" s="9"/>
      <c r="AW42" s="9"/>
      <c r="AX42" s="9"/>
      <c r="AY42" s="9"/>
      <c r="AZ42" s="9"/>
      <c r="BA42" s="9"/>
      <c r="BB42" s="9"/>
      <c r="BC42" s="9"/>
      <c r="BD42" s="9"/>
      <c r="BE42" s="9"/>
      <c r="BF42" s="9"/>
      <c r="BG42" s="9"/>
      <c r="BH42" s="9"/>
      <c r="BI42" s="9"/>
      <c r="BJ42" s="9"/>
      <c r="BK42" s="9"/>
      <c r="BL42" s="9"/>
      <c r="BM42" s="9"/>
      <c r="BN42" s="9"/>
      <c r="BO42" s="9"/>
      <c r="BP42" s="9"/>
      <c r="BQ42" s="9"/>
      <c r="BR42" s="9"/>
      <c r="BS42" s="9"/>
      <c r="BT42" s="9"/>
      <c r="BU42" s="9"/>
      <c r="BV42" s="9"/>
      <c r="BW42" s="9"/>
      <c r="BX42" s="9"/>
      <c r="BY42" s="9"/>
      <c r="BZ42" s="9"/>
      <c r="CA42" s="9"/>
      <c r="CB42" s="9"/>
      <c r="CC42" s="9"/>
      <c r="CD42" s="9"/>
      <c r="CE42" s="9"/>
      <c r="CF42" s="9"/>
      <c r="CG42" s="9"/>
      <c r="CH42" s="9"/>
      <c r="CI42" s="9"/>
      <c r="CJ42" s="9"/>
      <c r="CK42" s="9"/>
      <c r="CL42" s="9"/>
      <c r="CM42" s="9"/>
      <c r="CN42" s="9"/>
      <c r="CO42" s="9"/>
      <c r="CP42" s="9"/>
      <c r="CQ42" s="9"/>
      <c r="CR42" s="9"/>
      <c r="CS42" s="9"/>
      <c r="CT42" s="9"/>
      <c r="CU42" s="9"/>
      <c r="CV42" s="9"/>
      <c r="CW42" s="9"/>
      <c r="CX42" s="9"/>
      <c r="CY42" s="9"/>
      <c r="CZ42" s="9"/>
      <c r="DA42" s="9"/>
      <c r="DB42" s="9"/>
      <c r="DC42" s="9"/>
      <c r="DD42" s="9"/>
      <c r="DE42" s="9"/>
      <c r="DF42" s="9"/>
      <c r="DG42" s="9"/>
      <c r="DH42" s="9"/>
      <c r="DI42" s="9"/>
      <c r="DJ42" s="9"/>
      <c r="DK42" s="9"/>
      <c r="DL42" s="9"/>
      <c r="DM42" s="9"/>
      <c r="DN42" s="9"/>
      <c r="DO42" s="9"/>
      <c r="DP42" s="9"/>
      <c r="DQ42" s="9"/>
      <c r="DR42" s="9"/>
      <c r="DS42" s="9"/>
      <c r="DT42" s="9"/>
      <c r="DU42" s="9"/>
      <c r="DV42" s="9"/>
      <c r="DW42" s="9"/>
      <c r="DX42" s="9"/>
      <c r="DY42" s="9"/>
      <c r="DZ42" s="9"/>
      <c r="EA42" s="9"/>
      <c r="EB42" s="9"/>
      <c r="EC42" s="9"/>
      <c r="ED42" s="9"/>
      <c r="EE42" s="9"/>
      <c r="EF42" s="9"/>
      <c r="EG42" s="9"/>
      <c r="EH42" s="9"/>
      <c r="EI42" s="9"/>
      <c r="EJ42" s="9"/>
      <c r="EK42" s="9"/>
      <c r="EL42" s="9"/>
      <c r="EM42" s="9"/>
      <c r="EN42" s="9"/>
      <c r="EO42" s="9"/>
      <c r="EP42" s="9"/>
      <c r="EQ42" s="9"/>
      <c r="ER42" s="9"/>
      <c r="ES42" s="9"/>
      <c r="ET42" s="9"/>
      <c r="EU42" s="9"/>
      <c r="EV42" s="9"/>
      <c r="EW42" s="9"/>
      <c r="EX42" s="9"/>
      <c r="EY42" s="9"/>
      <c r="EZ42" s="9"/>
      <c r="FA42" s="9"/>
      <c r="FB42" s="9"/>
      <c r="FC42" s="9"/>
      <c r="FD42" s="9"/>
      <c r="FE42" s="9"/>
      <c r="FF42" s="9"/>
      <c r="FG42" s="9"/>
      <c r="FH42" s="9"/>
      <c r="FI42" s="9"/>
      <c r="FJ42" s="9"/>
      <c r="FK42" s="9"/>
      <c r="FL42" s="9"/>
      <c r="FM42" s="9"/>
      <c r="FN42" s="9"/>
      <c r="FO42" s="9"/>
      <c r="FP42" s="9"/>
      <c r="FQ42" s="9"/>
      <c r="FR42" s="9"/>
      <c r="FS42" s="9"/>
      <c r="FT42" s="9"/>
      <c r="FU42" s="9"/>
      <c r="FV42" s="9"/>
      <c r="FW42" s="9"/>
      <c r="FX42" s="9"/>
      <c r="FY42" s="9"/>
      <c r="FZ42" s="9"/>
      <c r="GA42" s="9"/>
      <c r="GB42" s="9"/>
      <c r="GC42" s="9"/>
      <c r="GD42" s="9"/>
      <c r="GE42" s="9"/>
      <c r="GF42" s="9"/>
      <c r="GG42" s="9"/>
      <c r="GH42" s="9"/>
      <c r="GI42" s="9"/>
      <c r="GJ42" s="9"/>
      <c r="GK42" s="9"/>
      <c r="GL42" s="9"/>
      <c r="GM42" s="9"/>
      <c r="GN42" s="9"/>
      <c r="GO42" s="9"/>
      <c r="GP42" s="9"/>
      <c r="GQ42" s="9"/>
      <c r="GR42" s="9"/>
      <c r="GS42" s="9"/>
      <c r="GT42" s="9"/>
      <c r="GU42" s="9"/>
      <c r="GV42" s="9"/>
      <c r="GW42" s="9"/>
      <c r="GX42" s="9"/>
      <c r="GY42" s="9"/>
      <c r="GZ42" s="9"/>
      <c r="HA42" s="9"/>
      <c r="HB42" s="9"/>
      <c r="HC42" s="9"/>
      <c r="HD42" s="9"/>
      <c r="HE42" s="9"/>
      <c r="HF42" s="9"/>
      <c r="HG42" s="9"/>
      <c r="HH42" s="9"/>
      <c r="HI42" s="9"/>
      <c r="HJ42" s="9"/>
      <c r="HK42" s="9"/>
      <c r="HL42" s="9"/>
      <c r="HM42" s="9"/>
      <c r="HN42" s="9"/>
      <c r="HO42" s="9"/>
      <c r="HP42" s="9"/>
      <c r="HQ42" s="9"/>
      <c r="HR42" s="9"/>
      <c r="HS42" s="9"/>
      <c r="HT42" s="9"/>
      <c r="HU42" s="9"/>
      <c r="HV42" s="9"/>
      <c r="HW42" s="9"/>
      <c r="HX42" s="9"/>
      <c r="HY42" s="9"/>
      <c r="HZ42" s="9"/>
      <c r="IA42" s="9"/>
      <c r="IB42" s="9"/>
      <c r="IC42" s="9"/>
      <c r="ID42" s="9"/>
      <c r="IE42" s="9"/>
      <c r="IF42" s="9"/>
      <c r="IG42" s="9"/>
      <c r="IH42" s="9"/>
      <c r="II42" s="9"/>
      <c r="IJ42" s="9"/>
      <c r="IK42" s="9"/>
      <c r="IL42" s="9"/>
      <c r="IM42" s="9"/>
    </row>
    <row r="43" spans="1:247" x14ac:dyDescent="0.25">
      <c r="H43" s="9"/>
      <c r="I43" s="9"/>
      <c r="J43" s="9"/>
      <c r="K43" s="9"/>
      <c r="L43" s="9"/>
      <c r="M43" s="9"/>
      <c r="N43" s="9"/>
      <c r="O43" s="9"/>
      <c r="P43" s="9"/>
      <c r="Q43" s="9"/>
      <c r="R43" s="9"/>
      <c r="S43" s="9"/>
      <c r="T43" s="9"/>
      <c r="U43" s="9"/>
      <c r="V43" s="9"/>
      <c r="W43" s="9"/>
      <c r="X43" s="9"/>
      <c r="Y43" s="9"/>
      <c r="Z43" s="9"/>
      <c r="AA43" s="9"/>
      <c r="AB43" s="9"/>
      <c r="AC43" s="9"/>
      <c r="AD43" s="9"/>
      <c r="AE43" s="9"/>
      <c r="AF43" s="9"/>
      <c r="AG43" s="9"/>
      <c r="AH43" s="9"/>
      <c r="AI43" s="9"/>
      <c r="AJ43" s="9"/>
      <c r="AK43" s="9"/>
      <c r="AL43" s="9"/>
      <c r="AM43" s="9"/>
      <c r="AN43" s="9"/>
      <c r="AO43" s="9"/>
      <c r="AP43" s="9"/>
      <c r="AQ43" s="9"/>
      <c r="AR43" s="9"/>
      <c r="AS43" s="9"/>
      <c r="AT43" s="9"/>
      <c r="AU43" s="9"/>
      <c r="AV43" s="9"/>
      <c r="AW43" s="9"/>
      <c r="AX43" s="9"/>
      <c r="AY43" s="9"/>
      <c r="AZ43" s="9"/>
      <c r="BA43" s="9"/>
      <c r="BB43" s="9"/>
      <c r="BC43" s="9"/>
      <c r="BD43" s="9"/>
      <c r="BE43" s="9"/>
      <c r="BF43" s="9"/>
      <c r="BG43" s="9"/>
      <c r="BH43" s="9"/>
      <c r="BI43" s="9"/>
      <c r="BJ43" s="9"/>
      <c r="BK43" s="9"/>
      <c r="BL43" s="9"/>
      <c r="BM43" s="9"/>
      <c r="BN43" s="9"/>
      <c r="BO43" s="9"/>
      <c r="BP43" s="9"/>
      <c r="BQ43" s="9"/>
      <c r="BR43" s="9"/>
      <c r="BS43" s="9"/>
      <c r="BT43" s="9"/>
      <c r="BU43" s="9"/>
      <c r="BV43" s="9"/>
      <c r="BW43" s="9"/>
      <c r="BX43" s="9"/>
      <c r="BY43" s="9"/>
      <c r="BZ43" s="9"/>
      <c r="CA43" s="9"/>
      <c r="CB43" s="9"/>
      <c r="CC43" s="9"/>
      <c r="CD43" s="9"/>
      <c r="CE43" s="9"/>
      <c r="CF43" s="9"/>
      <c r="CG43" s="9"/>
      <c r="CH43" s="9"/>
      <c r="CI43" s="9"/>
      <c r="CJ43" s="9"/>
      <c r="CK43" s="9"/>
      <c r="CL43" s="9"/>
      <c r="CM43" s="9"/>
      <c r="CN43" s="9"/>
      <c r="CO43" s="9"/>
      <c r="CP43" s="9"/>
      <c r="CQ43" s="9"/>
      <c r="CR43" s="9"/>
      <c r="CS43" s="9"/>
      <c r="CT43" s="9"/>
      <c r="CU43" s="9"/>
      <c r="CV43" s="9"/>
      <c r="CW43" s="9"/>
      <c r="CX43" s="9"/>
      <c r="CY43" s="9"/>
      <c r="CZ43" s="9"/>
      <c r="DA43" s="9"/>
      <c r="DB43" s="9"/>
      <c r="DC43" s="9"/>
      <c r="DD43" s="9"/>
      <c r="DE43" s="9"/>
      <c r="DF43" s="9"/>
      <c r="DG43" s="9"/>
      <c r="DH43" s="9"/>
      <c r="DI43" s="9"/>
      <c r="DJ43" s="9"/>
      <c r="DK43" s="9"/>
      <c r="DL43" s="9"/>
      <c r="DM43" s="9"/>
      <c r="DN43" s="9"/>
      <c r="DO43" s="9"/>
      <c r="DP43" s="9"/>
      <c r="DQ43" s="9"/>
      <c r="DR43" s="9"/>
      <c r="DS43" s="9"/>
      <c r="DT43" s="9"/>
      <c r="DU43" s="9"/>
      <c r="DV43" s="9"/>
      <c r="DW43" s="9"/>
      <c r="DX43" s="9"/>
      <c r="DY43" s="9"/>
      <c r="DZ43" s="9"/>
      <c r="EA43" s="9"/>
      <c r="EB43" s="9"/>
      <c r="EC43" s="9"/>
      <c r="ED43" s="9"/>
      <c r="EE43" s="9"/>
      <c r="EF43" s="9"/>
      <c r="EG43" s="9"/>
      <c r="EH43" s="9"/>
      <c r="EI43" s="9"/>
      <c r="EJ43" s="9"/>
      <c r="EK43" s="9"/>
      <c r="EL43" s="9"/>
      <c r="EM43" s="9"/>
      <c r="EN43" s="9"/>
      <c r="EO43" s="9"/>
      <c r="EP43" s="9"/>
      <c r="EQ43" s="9"/>
      <c r="ER43" s="9"/>
      <c r="ES43" s="9"/>
      <c r="ET43" s="9"/>
      <c r="EU43" s="9"/>
      <c r="EV43" s="9"/>
      <c r="EW43" s="9"/>
      <c r="EX43" s="9"/>
      <c r="EY43" s="9"/>
      <c r="EZ43" s="9"/>
      <c r="FA43" s="9"/>
      <c r="FB43" s="9"/>
      <c r="FC43" s="9"/>
      <c r="FD43" s="9"/>
      <c r="FE43" s="9"/>
      <c r="FF43" s="9"/>
      <c r="FG43" s="9"/>
      <c r="FH43" s="9"/>
      <c r="FI43" s="9"/>
      <c r="FJ43" s="9"/>
      <c r="FK43" s="9"/>
      <c r="FL43" s="9"/>
      <c r="FM43" s="9"/>
      <c r="FN43" s="9"/>
      <c r="FO43" s="9"/>
      <c r="FP43" s="9"/>
      <c r="FQ43" s="9"/>
      <c r="FR43" s="9"/>
      <c r="FS43" s="9"/>
      <c r="FT43" s="9"/>
      <c r="FU43" s="9"/>
      <c r="FV43" s="9"/>
      <c r="FW43" s="9"/>
      <c r="FX43" s="9"/>
      <c r="FY43" s="9"/>
      <c r="FZ43" s="9"/>
      <c r="GA43" s="9"/>
      <c r="GB43" s="9"/>
      <c r="GC43" s="9"/>
      <c r="GD43" s="9"/>
      <c r="GE43" s="9"/>
      <c r="GF43" s="9"/>
      <c r="GG43" s="9"/>
      <c r="GH43" s="9"/>
      <c r="GI43" s="9"/>
      <c r="GJ43" s="9"/>
      <c r="GK43" s="9"/>
      <c r="GL43" s="9"/>
      <c r="GM43" s="9"/>
      <c r="GN43" s="9"/>
      <c r="GO43" s="9"/>
      <c r="GP43" s="9"/>
      <c r="GQ43" s="9"/>
      <c r="GR43" s="9"/>
      <c r="GS43" s="9"/>
      <c r="GT43" s="9"/>
      <c r="GU43" s="9"/>
      <c r="GV43" s="9"/>
      <c r="GW43" s="9"/>
      <c r="GX43" s="9"/>
      <c r="GY43" s="9"/>
      <c r="GZ43" s="9"/>
      <c r="HA43" s="9"/>
      <c r="HB43" s="9"/>
      <c r="HC43" s="9"/>
      <c r="HD43" s="9"/>
      <c r="HE43" s="9"/>
      <c r="HF43" s="9"/>
      <c r="HG43" s="9"/>
      <c r="HH43" s="9"/>
      <c r="HI43" s="9"/>
      <c r="HJ43" s="9"/>
      <c r="HK43" s="9"/>
      <c r="HL43" s="9"/>
      <c r="HM43" s="9"/>
      <c r="HN43" s="9"/>
      <c r="HO43" s="9"/>
      <c r="HP43" s="9"/>
      <c r="HQ43" s="9"/>
      <c r="HR43" s="9"/>
      <c r="HS43" s="9"/>
      <c r="HT43" s="9"/>
      <c r="HU43" s="9"/>
      <c r="HV43" s="9"/>
      <c r="HW43" s="9"/>
      <c r="HX43" s="9"/>
      <c r="HY43" s="9"/>
      <c r="HZ43" s="9"/>
      <c r="IA43" s="9"/>
      <c r="IB43" s="9"/>
      <c r="IC43" s="9"/>
      <c r="ID43" s="9"/>
      <c r="IE43" s="9"/>
      <c r="IF43" s="9"/>
      <c r="IG43" s="9"/>
      <c r="IH43" s="9"/>
      <c r="II43" s="9"/>
      <c r="IJ43" s="9"/>
      <c r="IK43" s="9"/>
      <c r="IL43" s="9"/>
      <c r="IM43" s="9"/>
    </row>
    <row r="44" spans="1:247" x14ac:dyDescent="0.25">
      <c r="H44" s="9"/>
      <c r="I44" s="9"/>
      <c r="J44" s="9"/>
      <c r="K44" s="9"/>
      <c r="L44" s="9"/>
      <c r="M44" s="9"/>
      <c r="N44" s="9"/>
      <c r="O44" s="9"/>
      <c r="P44" s="9"/>
      <c r="Q44" s="9"/>
      <c r="R44" s="9"/>
      <c r="S44" s="9"/>
      <c r="T44" s="9"/>
      <c r="U44" s="9"/>
      <c r="V44" s="9"/>
      <c r="W44" s="9"/>
      <c r="X44" s="9"/>
      <c r="Y44" s="9"/>
      <c r="Z44" s="9"/>
      <c r="AA44" s="9"/>
      <c r="AB44" s="9"/>
      <c r="AC44" s="9"/>
      <c r="AD44" s="9"/>
      <c r="AE44" s="9"/>
      <c r="AF44" s="9"/>
      <c r="AG44" s="9"/>
      <c r="AH44" s="9"/>
      <c r="AI44" s="9"/>
      <c r="AJ44" s="9"/>
      <c r="AK44" s="9"/>
      <c r="AL44" s="9"/>
      <c r="AM44" s="9"/>
      <c r="AN44" s="9"/>
      <c r="AO44" s="9"/>
      <c r="AP44" s="9"/>
      <c r="AQ44" s="9"/>
      <c r="AR44" s="9"/>
      <c r="AS44" s="9"/>
      <c r="AT44" s="9"/>
      <c r="AU44" s="9"/>
      <c r="AV44" s="9"/>
      <c r="AW44" s="9"/>
      <c r="AX44" s="9"/>
      <c r="AY44" s="9"/>
      <c r="AZ44" s="9"/>
      <c r="BA44" s="9"/>
      <c r="BB44" s="9"/>
      <c r="BC44" s="9"/>
      <c r="BD44" s="9"/>
      <c r="BE44" s="9"/>
      <c r="BF44" s="9"/>
      <c r="BG44" s="9"/>
      <c r="BH44" s="9"/>
      <c r="BI44" s="9"/>
      <c r="BJ44" s="9"/>
      <c r="BK44" s="9"/>
      <c r="BL44" s="9"/>
      <c r="BM44" s="9"/>
      <c r="BN44" s="9"/>
      <c r="BO44" s="9"/>
      <c r="BP44" s="9"/>
      <c r="BQ44" s="9"/>
      <c r="BR44" s="9"/>
      <c r="BS44" s="9"/>
      <c r="BT44" s="9"/>
      <c r="BU44" s="9"/>
      <c r="BV44" s="9"/>
      <c r="BW44" s="9"/>
      <c r="BX44" s="9"/>
      <c r="BY44" s="9"/>
      <c r="BZ44" s="9"/>
      <c r="CA44" s="9"/>
      <c r="CB44" s="9"/>
      <c r="CC44" s="9"/>
      <c r="CD44" s="9"/>
      <c r="CE44" s="9"/>
      <c r="CF44" s="9"/>
      <c r="CG44" s="9"/>
      <c r="CH44" s="9"/>
      <c r="CI44" s="9"/>
      <c r="CJ44" s="9"/>
      <c r="CK44" s="9"/>
      <c r="CL44" s="9"/>
      <c r="CM44" s="9"/>
      <c r="CN44" s="9"/>
      <c r="CO44" s="9"/>
      <c r="CP44" s="9"/>
      <c r="CQ44" s="9"/>
      <c r="CR44" s="9"/>
      <c r="CS44" s="9"/>
      <c r="CT44" s="9"/>
      <c r="CU44" s="9"/>
      <c r="CV44" s="9"/>
      <c r="CW44" s="9"/>
      <c r="CX44" s="9"/>
      <c r="CY44" s="9"/>
      <c r="CZ44" s="9"/>
      <c r="DA44" s="9"/>
      <c r="DB44" s="9"/>
      <c r="DC44" s="9"/>
      <c r="DD44" s="9"/>
      <c r="DE44" s="9"/>
      <c r="DF44" s="9"/>
      <c r="DG44" s="9"/>
      <c r="DH44" s="9"/>
      <c r="DI44" s="9"/>
      <c r="DJ44" s="9"/>
      <c r="DK44" s="9"/>
      <c r="DL44" s="9"/>
      <c r="DM44" s="9"/>
      <c r="DN44" s="9"/>
      <c r="DO44" s="9"/>
      <c r="DP44" s="9"/>
      <c r="DQ44" s="9"/>
      <c r="DR44" s="9"/>
      <c r="DS44" s="9"/>
      <c r="DT44" s="9"/>
      <c r="DU44" s="9"/>
      <c r="DV44" s="9"/>
      <c r="DW44" s="9"/>
      <c r="DX44" s="9"/>
      <c r="DY44" s="9"/>
      <c r="DZ44" s="9"/>
      <c r="EA44" s="9"/>
      <c r="EB44" s="9"/>
      <c r="EC44" s="9"/>
      <c r="ED44" s="9"/>
      <c r="EE44" s="9"/>
      <c r="EF44" s="9"/>
      <c r="EG44" s="9"/>
      <c r="EH44" s="9"/>
      <c r="EI44" s="9"/>
      <c r="EJ44" s="9"/>
      <c r="EK44" s="9"/>
      <c r="EL44" s="9"/>
      <c r="EM44" s="9"/>
      <c r="EN44" s="9"/>
      <c r="EO44" s="9"/>
      <c r="EP44" s="9"/>
      <c r="EQ44" s="9"/>
      <c r="ER44" s="9"/>
      <c r="ES44" s="9"/>
      <c r="ET44" s="9"/>
      <c r="EU44" s="9"/>
      <c r="EV44" s="9"/>
      <c r="EW44" s="9"/>
      <c r="EX44" s="9"/>
      <c r="EY44" s="9"/>
      <c r="EZ44" s="9"/>
      <c r="FA44" s="9"/>
      <c r="FB44" s="9"/>
      <c r="FC44" s="9"/>
      <c r="FD44" s="9"/>
      <c r="FE44" s="9"/>
      <c r="FF44" s="9"/>
      <c r="FG44" s="9"/>
      <c r="FH44" s="9"/>
      <c r="FI44" s="9"/>
      <c r="FJ44" s="9"/>
      <c r="FK44" s="9"/>
      <c r="FL44" s="9"/>
      <c r="FM44" s="9"/>
      <c r="FN44" s="9"/>
      <c r="FO44" s="9"/>
      <c r="FP44" s="9"/>
      <c r="FQ44" s="9"/>
      <c r="FR44" s="9"/>
      <c r="FS44" s="9"/>
      <c r="FT44" s="9"/>
      <c r="FU44" s="9"/>
      <c r="FV44" s="9"/>
      <c r="FW44" s="9"/>
      <c r="FX44" s="9"/>
      <c r="FY44" s="9"/>
      <c r="FZ44" s="9"/>
      <c r="GA44" s="9"/>
      <c r="GB44" s="9"/>
      <c r="GC44" s="9"/>
      <c r="GD44" s="9"/>
      <c r="GE44" s="9"/>
      <c r="GF44" s="9"/>
      <c r="GG44" s="9"/>
      <c r="GH44" s="9"/>
      <c r="GI44" s="9"/>
      <c r="GJ44" s="9"/>
      <c r="GK44" s="9"/>
      <c r="GL44" s="9"/>
      <c r="GM44" s="9"/>
      <c r="GN44" s="9"/>
      <c r="GO44" s="9"/>
      <c r="GP44" s="9"/>
      <c r="GQ44" s="9"/>
      <c r="GR44" s="9"/>
      <c r="GS44" s="9"/>
      <c r="GT44" s="9"/>
      <c r="GU44" s="9"/>
      <c r="GV44" s="9"/>
      <c r="GW44" s="9"/>
      <c r="GX44" s="9"/>
      <c r="GY44" s="9"/>
      <c r="GZ44" s="9"/>
      <c r="HA44" s="9"/>
      <c r="HB44" s="9"/>
      <c r="HC44" s="9"/>
      <c r="HD44" s="9"/>
      <c r="HE44" s="9"/>
      <c r="HF44" s="9"/>
      <c r="HG44" s="9"/>
      <c r="HH44" s="9"/>
      <c r="HI44" s="9"/>
      <c r="HJ44" s="9"/>
      <c r="HK44" s="9"/>
      <c r="HL44" s="9"/>
      <c r="HM44" s="9"/>
      <c r="HN44" s="9"/>
      <c r="HO44" s="9"/>
      <c r="HP44" s="9"/>
      <c r="HQ44" s="9"/>
      <c r="HR44" s="9"/>
      <c r="HS44" s="9"/>
      <c r="HT44" s="9"/>
      <c r="HU44" s="9"/>
      <c r="HV44" s="9"/>
      <c r="HW44" s="9"/>
      <c r="HX44" s="9"/>
      <c r="HY44" s="9"/>
      <c r="HZ44" s="9"/>
      <c r="IA44" s="9"/>
      <c r="IB44" s="9"/>
      <c r="IC44" s="9"/>
      <c r="ID44" s="9"/>
      <c r="IE44" s="9"/>
      <c r="IF44" s="9"/>
      <c r="IG44" s="9"/>
      <c r="IH44" s="9"/>
      <c r="II44" s="9"/>
      <c r="IJ44" s="9"/>
      <c r="IK44" s="9"/>
      <c r="IL44" s="9"/>
      <c r="IM44" s="9"/>
    </row>
    <row r="45" spans="1:247" x14ac:dyDescent="0.25">
      <c r="H45" s="9"/>
      <c r="I45" s="9"/>
      <c r="J45" s="9"/>
      <c r="K45" s="9"/>
      <c r="L45" s="9"/>
      <c r="M45" s="9"/>
      <c r="N45" s="9"/>
      <c r="O45" s="9"/>
      <c r="P45" s="9"/>
      <c r="Q45" s="9"/>
      <c r="R45" s="9"/>
      <c r="S45" s="9"/>
      <c r="T45" s="9"/>
      <c r="U45" s="9"/>
      <c r="V45" s="9"/>
      <c r="W45" s="9"/>
      <c r="X45" s="9"/>
      <c r="Y45" s="9"/>
      <c r="Z45" s="9"/>
      <c r="AA45" s="9"/>
      <c r="AB45" s="9"/>
      <c r="AC45" s="9"/>
      <c r="AD45" s="9"/>
      <c r="AE45" s="9"/>
      <c r="AF45" s="9"/>
      <c r="AG45" s="9"/>
      <c r="AH45" s="9"/>
      <c r="AI45" s="9"/>
      <c r="AJ45" s="9"/>
      <c r="AK45" s="9"/>
      <c r="AL45" s="9"/>
      <c r="AM45" s="9"/>
      <c r="AN45" s="9"/>
      <c r="AO45" s="9"/>
      <c r="AP45" s="9"/>
      <c r="AQ45" s="9"/>
      <c r="AR45" s="9"/>
      <c r="AS45" s="9"/>
      <c r="AT45" s="9"/>
      <c r="AU45" s="9"/>
      <c r="AV45" s="9"/>
      <c r="AW45" s="9"/>
      <c r="AX45" s="9"/>
      <c r="AY45" s="9"/>
      <c r="AZ45" s="9"/>
      <c r="BA45" s="9"/>
      <c r="BB45" s="9"/>
      <c r="BC45" s="9"/>
      <c r="BD45" s="9"/>
      <c r="BE45" s="9"/>
      <c r="BF45" s="9"/>
      <c r="BG45" s="9"/>
      <c r="BH45" s="9"/>
      <c r="BI45" s="9"/>
      <c r="BJ45" s="9"/>
      <c r="BK45" s="9"/>
      <c r="BL45" s="9"/>
      <c r="BM45" s="9"/>
      <c r="BN45" s="9"/>
      <c r="BO45" s="9"/>
      <c r="BP45" s="9"/>
      <c r="BQ45" s="9"/>
      <c r="BR45" s="9"/>
      <c r="BS45" s="9"/>
      <c r="BT45" s="9"/>
      <c r="BU45" s="9"/>
      <c r="BV45" s="9"/>
      <c r="BW45" s="9"/>
      <c r="BX45" s="9"/>
      <c r="BY45" s="9"/>
      <c r="BZ45" s="9"/>
      <c r="CA45" s="9"/>
      <c r="CB45" s="9"/>
      <c r="CC45" s="9"/>
      <c r="CD45" s="9"/>
      <c r="CE45" s="9"/>
      <c r="CF45" s="9"/>
      <c r="CG45" s="9"/>
      <c r="CH45" s="9"/>
      <c r="CI45" s="9"/>
      <c r="CJ45" s="9"/>
      <c r="CK45" s="9"/>
      <c r="CL45" s="9"/>
      <c r="CM45" s="9"/>
      <c r="CN45" s="9"/>
      <c r="CO45" s="9"/>
      <c r="CP45" s="9"/>
      <c r="CQ45" s="9"/>
      <c r="CR45" s="9"/>
      <c r="CS45" s="9"/>
      <c r="CT45" s="9"/>
      <c r="CU45" s="9"/>
      <c r="CV45" s="9"/>
      <c r="CW45" s="9"/>
      <c r="CX45" s="9"/>
      <c r="CY45" s="9"/>
      <c r="CZ45" s="9"/>
      <c r="DA45" s="9"/>
      <c r="DB45" s="9"/>
      <c r="DC45" s="9"/>
      <c r="DD45" s="9"/>
      <c r="DE45" s="9"/>
      <c r="DF45" s="9"/>
      <c r="DG45" s="9"/>
      <c r="DH45" s="9"/>
      <c r="DI45" s="9"/>
      <c r="DJ45" s="9"/>
      <c r="DK45" s="9"/>
      <c r="DL45" s="9"/>
      <c r="DM45" s="9"/>
      <c r="DN45" s="9"/>
      <c r="DO45" s="9"/>
      <c r="DP45" s="9"/>
      <c r="DQ45" s="9"/>
      <c r="DR45" s="9"/>
      <c r="DS45" s="9"/>
      <c r="DT45" s="9"/>
      <c r="DU45" s="9"/>
      <c r="DV45" s="9"/>
      <c r="DW45" s="9"/>
      <c r="DX45" s="9"/>
      <c r="DY45" s="9"/>
      <c r="DZ45" s="9"/>
      <c r="EA45" s="9"/>
      <c r="EB45" s="9"/>
      <c r="EC45" s="9"/>
      <c r="ED45" s="9"/>
      <c r="EE45" s="9"/>
      <c r="EF45" s="9"/>
      <c r="EG45" s="9"/>
      <c r="EH45" s="9"/>
      <c r="EI45" s="9"/>
      <c r="EJ45" s="9"/>
      <c r="EK45" s="9"/>
      <c r="EL45" s="9"/>
      <c r="EM45" s="9"/>
      <c r="EN45" s="9"/>
      <c r="EO45" s="9"/>
      <c r="EP45" s="9"/>
      <c r="EQ45" s="9"/>
      <c r="ER45" s="9"/>
      <c r="ES45" s="9"/>
      <c r="ET45" s="9"/>
      <c r="EU45" s="9"/>
      <c r="EV45" s="9"/>
      <c r="EW45" s="9"/>
      <c r="EX45" s="9"/>
      <c r="EY45" s="9"/>
      <c r="EZ45" s="9"/>
      <c r="FA45" s="9"/>
      <c r="FB45" s="9"/>
      <c r="FC45" s="9"/>
      <c r="FD45" s="9"/>
      <c r="FE45" s="9"/>
      <c r="FF45" s="9"/>
      <c r="FG45" s="9"/>
      <c r="FH45" s="9"/>
      <c r="FI45" s="9"/>
      <c r="FJ45" s="9"/>
      <c r="FK45" s="9"/>
      <c r="FL45" s="9"/>
      <c r="FM45" s="9"/>
      <c r="FN45" s="9"/>
      <c r="FO45" s="9"/>
      <c r="FP45" s="9"/>
      <c r="FQ45" s="9"/>
      <c r="FR45" s="9"/>
      <c r="FS45" s="9"/>
      <c r="FT45" s="9"/>
      <c r="FU45" s="9"/>
      <c r="FV45" s="9"/>
      <c r="FW45" s="9"/>
      <c r="FX45" s="9"/>
      <c r="FY45" s="9"/>
      <c r="FZ45" s="9"/>
      <c r="GA45" s="9"/>
      <c r="GB45" s="9"/>
      <c r="GC45" s="9"/>
      <c r="GD45" s="9"/>
      <c r="GE45" s="9"/>
      <c r="GF45" s="9"/>
      <c r="GG45" s="9"/>
      <c r="GH45" s="9"/>
      <c r="GI45" s="9"/>
      <c r="GJ45" s="9"/>
      <c r="GK45" s="9"/>
      <c r="GL45" s="9"/>
      <c r="GM45" s="9"/>
      <c r="GN45" s="9"/>
      <c r="GO45" s="9"/>
      <c r="GP45" s="9"/>
      <c r="GQ45" s="9"/>
      <c r="GR45" s="9"/>
      <c r="GS45" s="9"/>
      <c r="GT45" s="9"/>
      <c r="GU45" s="9"/>
      <c r="GV45" s="9"/>
      <c r="GW45" s="9"/>
      <c r="GX45" s="9"/>
      <c r="GY45" s="9"/>
      <c r="GZ45" s="9"/>
      <c r="HA45" s="9"/>
      <c r="HB45" s="9"/>
      <c r="HC45" s="9"/>
      <c r="HD45" s="9"/>
      <c r="HE45" s="9"/>
      <c r="HF45" s="9"/>
      <c r="HG45" s="9"/>
      <c r="HH45" s="9"/>
      <c r="HI45" s="9"/>
      <c r="HJ45" s="9"/>
      <c r="HK45" s="9"/>
      <c r="HL45" s="9"/>
      <c r="HM45" s="9"/>
      <c r="HN45" s="9"/>
      <c r="HO45" s="9"/>
      <c r="HP45" s="9"/>
      <c r="HQ45" s="9"/>
      <c r="HR45" s="9"/>
      <c r="HS45" s="9"/>
      <c r="HT45" s="9"/>
      <c r="HU45" s="9"/>
      <c r="HV45" s="9"/>
      <c r="HW45" s="9"/>
      <c r="HX45" s="9"/>
      <c r="HY45" s="9"/>
      <c r="HZ45" s="9"/>
      <c r="IA45" s="9"/>
      <c r="IB45" s="9"/>
      <c r="IC45" s="9"/>
      <c r="ID45" s="9"/>
      <c r="IE45" s="9"/>
      <c r="IF45" s="9"/>
      <c r="IG45" s="9"/>
      <c r="IH45" s="9"/>
      <c r="II45" s="9"/>
      <c r="IJ45" s="9"/>
      <c r="IK45" s="9"/>
      <c r="IL45" s="9"/>
      <c r="IM45" s="9"/>
    </row>
    <row r="46" spans="1:247" x14ac:dyDescent="0.25">
      <c r="H46" s="9"/>
      <c r="I46" s="9"/>
      <c r="J46" s="9"/>
      <c r="K46" s="9"/>
      <c r="L46" s="9"/>
      <c r="M46" s="9"/>
      <c r="N46" s="9"/>
      <c r="O46" s="9"/>
      <c r="P46" s="9"/>
      <c r="Q46" s="9"/>
      <c r="R46" s="9"/>
      <c r="S46" s="9"/>
      <c r="T46" s="9"/>
      <c r="U46" s="9"/>
      <c r="V46" s="9"/>
      <c r="W46" s="9"/>
      <c r="X46" s="9"/>
      <c r="Y46" s="9"/>
      <c r="Z46" s="9"/>
      <c r="AA46" s="9"/>
      <c r="AB46" s="9"/>
      <c r="AC46" s="9"/>
      <c r="AD46" s="9"/>
      <c r="AE46" s="9"/>
      <c r="AF46" s="9"/>
      <c r="AG46" s="9"/>
      <c r="AH46" s="9"/>
      <c r="AI46" s="9"/>
      <c r="AJ46" s="9"/>
      <c r="AK46" s="9"/>
      <c r="AL46" s="9"/>
      <c r="AM46" s="9"/>
      <c r="AN46" s="9"/>
      <c r="AO46" s="9"/>
      <c r="AP46" s="9"/>
      <c r="AQ46" s="9"/>
      <c r="AR46" s="9"/>
      <c r="AS46" s="9"/>
      <c r="AT46" s="9"/>
      <c r="AU46" s="9"/>
      <c r="AV46" s="9"/>
      <c r="AW46" s="9"/>
      <c r="AX46" s="9"/>
      <c r="AY46" s="9"/>
      <c r="AZ46" s="9"/>
      <c r="BA46" s="9"/>
      <c r="BB46" s="9"/>
      <c r="BC46" s="9"/>
      <c r="BD46" s="9"/>
      <c r="BE46" s="9"/>
      <c r="BF46" s="9"/>
      <c r="BG46" s="9"/>
      <c r="BH46" s="9"/>
      <c r="BI46" s="9"/>
      <c r="BJ46" s="9"/>
      <c r="BK46" s="9"/>
      <c r="BL46" s="9"/>
      <c r="BM46" s="9"/>
      <c r="BN46" s="9"/>
      <c r="BO46" s="9"/>
      <c r="BP46" s="9"/>
      <c r="BQ46" s="9"/>
      <c r="BR46" s="9"/>
      <c r="BS46" s="9"/>
      <c r="BT46" s="9"/>
      <c r="BU46" s="9"/>
      <c r="BV46" s="9"/>
      <c r="BW46" s="9"/>
      <c r="BX46" s="9"/>
      <c r="BY46" s="9"/>
      <c r="BZ46" s="9"/>
      <c r="CA46" s="9"/>
      <c r="CB46" s="9"/>
      <c r="CC46" s="9"/>
      <c r="CD46" s="9"/>
      <c r="CE46" s="9"/>
      <c r="CF46" s="9"/>
      <c r="CG46" s="9"/>
      <c r="CH46" s="9"/>
      <c r="CI46" s="9"/>
      <c r="CJ46" s="9"/>
      <c r="CK46" s="9"/>
      <c r="CL46" s="9"/>
      <c r="CM46" s="9"/>
      <c r="CN46" s="9"/>
      <c r="CO46" s="9"/>
      <c r="CP46" s="9"/>
      <c r="CQ46" s="9"/>
      <c r="CR46" s="9"/>
      <c r="CS46" s="9"/>
      <c r="CT46" s="9"/>
      <c r="CU46" s="9"/>
      <c r="CV46" s="9"/>
      <c r="CW46" s="9"/>
      <c r="CX46" s="9"/>
      <c r="CY46" s="9"/>
      <c r="CZ46" s="9"/>
      <c r="DA46" s="9"/>
      <c r="DB46" s="9"/>
      <c r="DC46" s="9"/>
      <c r="DD46" s="9"/>
      <c r="DE46" s="9"/>
      <c r="DF46" s="9"/>
      <c r="DG46" s="9"/>
      <c r="DH46" s="9"/>
      <c r="DI46" s="9"/>
      <c r="DJ46" s="9"/>
      <c r="DK46" s="9"/>
      <c r="DL46" s="9"/>
      <c r="DM46" s="9"/>
      <c r="DN46" s="9"/>
      <c r="DO46" s="9"/>
      <c r="DP46" s="9"/>
      <c r="DQ46" s="9"/>
      <c r="DR46" s="9"/>
      <c r="DS46" s="9"/>
      <c r="DT46" s="9"/>
      <c r="DU46" s="9"/>
      <c r="DV46" s="9"/>
      <c r="DW46" s="9"/>
      <c r="DX46" s="9"/>
      <c r="DY46" s="9"/>
      <c r="DZ46" s="9"/>
      <c r="EA46" s="9"/>
      <c r="EB46" s="9"/>
      <c r="EC46" s="9"/>
      <c r="ED46" s="9"/>
      <c r="EE46" s="9"/>
      <c r="EF46" s="9"/>
      <c r="EG46" s="9"/>
      <c r="EH46" s="9"/>
      <c r="EI46" s="9"/>
      <c r="EJ46" s="9"/>
      <c r="EK46" s="9"/>
      <c r="EL46" s="9"/>
      <c r="EM46" s="9"/>
      <c r="EN46" s="9"/>
      <c r="EO46" s="9"/>
      <c r="EP46" s="9"/>
      <c r="EQ46" s="9"/>
      <c r="ER46" s="9"/>
      <c r="ES46" s="9"/>
      <c r="ET46" s="9"/>
      <c r="EU46" s="9"/>
      <c r="EV46" s="9"/>
      <c r="EW46" s="9"/>
      <c r="EX46" s="9"/>
      <c r="EY46" s="9"/>
      <c r="EZ46" s="9"/>
      <c r="FA46" s="9"/>
      <c r="FB46" s="9"/>
      <c r="FC46" s="9"/>
      <c r="FD46" s="9"/>
      <c r="FE46" s="9"/>
      <c r="FF46" s="9"/>
      <c r="FG46" s="9"/>
      <c r="FH46" s="9"/>
      <c r="FI46" s="9"/>
      <c r="FJ46" s="9"/>
      <c r="FK46" s="9"/>
      <c r="FL46" s="9"/>
      <c r="FM46" s="9"/>
      <c r="FN46" s="9"/>
      <c r="FO46" s="9"/>
      <c r="FP46" s="9"/>
      <c r="FQ46" s="9"/>
      <c r="FR46" s="9"/>
      <c r="FS46" s="9"/>
      <c r="FT46" s="9"/>
      <c r="FU46" s="9"/>
      <c r="FV46" s="9"/>
      <c r="FW46" s="9"/>
      <c r="FX46" s="9"/>
      <c r="FY46" s="9"/>
      <c r="FZ46" s="9"/>
      <c r="GA46" s="9"/>
      <c r="GB46" s="9"/>
      <c r="GC46" s="9"/>
      <c r="GD46" s="9"/>
      <c r="GE46" s="9"/>
      <c r="GF46" s="9"/>
      <c r="GG46" s="9"/>
      <c r="GH46" s="9"/>
      <c r="GI46" s="9"/>
      <c r="GJ46" s="9"/>
      <c r="GK46" s="9"/>
      <c r="GL46" s="9"/>
      <c r="GM46" s="9"/>
      <c r="GN46" s="9"/>
      <c r="GO46" s="9"/>
      <c r="GP46" s="9"/>
      <c r="GQ46" s="9"/>
      <c r="GR46" s="9"/>
      <c r="GS46" s="9"/>
      <c r="GT46" s="9"/>
      <c r="GU46" s="9"/>
      <c r="GV46" s="9"/>
      <c r="GW46" s="9"/>
      <c r="GX46" s="9"/>
      <c r="GY46" s="9"/>
      <c r="GZ46" s="9"/>
      <c r="HA46" s="9"/>
      <c r="HB46" s="9"/>
      <c r="HC46" s="9"/>
      <c r="HD46" s="9"/>
      <c r="HE46" s="9"/>
      <c r="HF46" s="9"/>
      <c r="HG46" s="9"/>
      <c r="HH46" s="9"/>
      <c r="HI46" s="9"/>
      <c r="HJ46" s="9"/>
      <c r="HK46" s="9"/>
      <c r="HL46" s="9"/>
      <c r="HM46" s="9"/>
      <c r="HN46" s="9"/>
      <c r="HO46" s="9"/>
      <c r="HP46" s="9"/>
      <c r="HQ46" s="9"/>
      <c r="HR46" s="9"/>
      <c r="HS46" s="9"/>
      <c r="HT46" s="9"/>
      <c r="HU46" s="9"/>
      <c r="HV46" s="9"/>
      <c r="HW46" s="9"/>
      <c r="HX46" s="9"/>
      <c r="HY46" s="9"/>
      <c r="HZ46" s="9"/>
      <c r="IA46" s="9"/>
      <c r="IB46" s="9"/>
      <c r="IC46" s="9"/>
      <c r="ID46" s="9"/>
      <c r="IE46" s="9"/>
      <c r="IF46" s="9"/>
      <c r="IG46" s="9"/>
      <c r="IH46" s="9"/>
      <c r="II46" s="9"/>
      <c r="IJ46" s="9"/>
      <c r="IK46" s="9"/>
      <c r="IL46" s="9"/>
      <c r="IM46" s="9"/>
    </row>
    <row r="47" spans="1:247" x14ac:dyDescent="0.25">
      <c r="H47" s="9"/>
      <c r="I47" s="9"/>
      <c r="J47" s="9"/>
      <c r="K47" s="9"/>
      <c r="L47" s="9"/>
      <c r="M47" s="9"/>
      <c r="N47" s="9"/>
      <c r="O47" s="9"/>
      <c r="P47" s="9"/>
      <c r="Q47" s="9"/>
      <c r="R47" s="9"/>
      <c r="S47" s="9"/>
      <c r="T47" s="9"/>
      <c r="U47" s="9"/>
      <c r="V47" s="9"/>
      <c r="W47" s="9"/>
      <c r="X47" s="9"/>
      <c r="Y47" s="9"/>
      <c r="Z47" s="9"/>
      <c r="AA47" s="9"/>
      <c r="AB47" s="9"/>
      <c r="AC47" s="9"/>
      <c r="AD47" s="9"/>
      <c r="AE47" s="9"/>
      <c r="AF47" s="9"/>
      <c r="AG47" s="9"/>
      <c r="AH47" s="9"/>
      <c r="AI47" s="9"/>
      <c r="AJ47" s="9"/>
      <c r="AK47" s="9"/>
      <c r="AL47" s="9"/>
      <c r="AM47" s="9"/>
      <c r="AN47" s="9"/>
      <c r="AO47" s="9"/>
      <c r="AP47" s="9"/>
      <c r="AQ47" s="9"/>
      <c r="AR47" s="9"/>
      <c r="AS47" s="9"/>
      <c r="AT47" s="9"/>
      <c r="AU47" s="9"/>
      <c r="AV47" s="9"/>
      <c r="AW47" s="9"/>
      <c r="AX47" s="9"/>
      <c r="AY47" s="9"/>
      <c r="AZ47" s="9"/>
      <c r="BA47" s="9"/>
      <c r="BB47" s="9"/>
      <c r="BC47" s="9"/>
      <c r="BD47" s="9"/>
      <c r="BE47" s="9"/>
      <c r="BF47" s="9"/>
      <c r="BG47" s="9"/>
      <c r="BH47" s="9"/>
      <c r="BI47" s="9"/>
      <c r="BJ47" s="9"/>
      <c r="BK47" s="9"/>
      <c r="BL47" s="9"/>
      <c r="BM47" s="9"/>
      <c r="BN47" s="9"/>
      <c r="BO47" s="9"/>
      <c r="BP47" s="9"/>
      <c r="BQ47" s="9"/>
      <c r="BR47" s="9"/>
      <c r="BS47" s="9"/>
      <c r="BT47" s="9"/>
      <c r="BU47" s="9"/>
      <c r="BV47" s="9"/>
      <c r="BW47" s="9"/>
      <c r="BX47" s="9"/>
      <c r="BY47" s="9"/>
      <c r="BZ47" s="9"/>
      <c r="CA47" s="9"/>
      <c r="CB47" s="9"/>
      <c r="CC47" s="9"/>
      <c r="CD47" s="9"/>
      <c r="CE47" s="9"/>
      <c r="CF47" s="9"/>
      <c r="CG47" s="9"/>
      <c r="CH47" s="9"/>
      <c r="CI47" s="9"/>
      <c r="CJ47" s="9"/>
      <c r="CK47" s="9"/>
      <c r="CL47" s="9"/>
      <c r="CM47" s="9"/>
      <c r="CN47" s="9"/>
      <c r="CO47" s="9"/>
      <c r="CP47" s="9"/>
      <c r="CQ47" s="9"/>
      <c r="CR47" s="9"/>
      <c r="CS47" s="9"/>
      <c r="CT47" s="9"/>
      <c r="CU47" s="9"/>
      <c r="CV47" s="9"/>
      <c r="CW47" s="9"/>
      <c r="CX47" s="9"/>
      <c r="CY47" s="9"/>
      <c r="CZ47" s="9"/>
      <c r="DA47" s="9"/>
      <c r="DB47" s="9"/>
      <c r="DC47" s="9"/>
      <c r="DD47" s="9"/>
      <c r="DE47" s="9"/>
      <c r="DF47" s="9"/>
      <c r="DG47" s="9"/>
      <c r="DH47" s="9"/>
      <c r="DI47" s="9"/>
      <c r="DJ47" s="9"/>
      <c r="DK47" s="9"/>
      <c r="DL47" s="9"/>
      <c r="DM47" s="9"/>
      <c r="DN47" s="9"/>
      <c r="DO47" s="9"/>
      <c r="DP47" s="9"/>
      <c r="DQ47" s="9"/>
      <c r="DR47" s="9"/>
      <c r="DS47" s="9"/>
      <c r="DT47" s="9"/>
      <c r="DU47" s="9"/>
      <c r="DV47" s="9"/>
      <c r="DW47" s="9"/>
      <c r="DX47" s="9"/>
      <c r="DY47" s="9"/>
      <c r="DZ47" s="9"/>
      <c r="EA47" s="9"/>
      <c r="EB47" s="9"/>
      <c r="EC47" s="9"/>
      <c r="ED47" s="9"/>
      <c r="EE47" s="9"/>
      <c r="EF47" s="9"/>
      <c r="EG47" s="9"/>
      <c r="EH47" s="9"/>
      <c r="EI47" s="9"/>
      <c r="EJ47" s="9"/>
      <c r="EK47" s="9"/>
      <c r="EL47" s="9"/>
      <c r="EM47" s="9"/>
      <c r="EN47" s="9"/>
      <c r="EO47" s="9"/>
      <c r="EP47" s="9"/>
      <c r="EQ47" s="9"/>
      <c r="ER47" s="9"/>
      <c r="ES47" s="9"/>
      <c r="ET47" s="9"/>
      <c r="EU47" s="9"/>
      <c r="EV47" s="9"/>
      <c r="EW47" s="9"/>
      <c r="EX47" s="9"/>
      <c r="EY47" s="9"/>
      <c r="EZ47" s="9"/>
      <c r="FA47" s="9"/>
      <c r="FB47" s="9"/>
      <c r="FC47" s="9"/>
      <c r="FD47" s="9"/>
      <c r="FE47" s="9"/>
      <c r="FF47" s="9"/>
      <c r="FG47" s="9"/>
      <c r="FH47" s="9"/>
      <c r="FI47" s="9"/>
      <c r="FJ47" s="9"/>
      <c r="FK47" s="9"/>
      <c r="FL47" s="9"/>
      <c r="FM47" s="9"/>
      <c r="FN47" s="9"/>
      <c r="FO47" s="9"/>
      <c r="FP47" s="9"/>
      <c r="FQ47" s="9"/>
      <c r="FR47" s="9"/>
      <c r="FS47" s="9"/>
      <c r="FT47" s="9"/>
      <c r="FU47" s="9"/>
      <c r="FV47" s="9"/>
      <c r="FW47" s="9"/>
      <c r="FX47" s="9"/>
      <c r="FY47" s="9"/>
      <c r="FZ47" s="9"/>
      <c r="GA47" s="9"/>
      <c r="GB47" s="9"/>
      <c r="GC47" s="9"/>
      <c r="GD47" s="9"/>
      <c r="GE47" s="9"/>
      <c r="GF47" s="9"/>
      <c r="GG47" s="9"/>
      <c r="GH47" s="9"/>
      <c r="GI47" s="9"/>
      <c r="GJ47" s="9"/>
      <c r="GK47" s="9"/>
      <c r="GL47" s="9"/>
      <c r="GM47" s="9"/>
      <c r="GN47" s="9"/>
      <c r="GO47" s="9"/>
      <c r="GP47" s="9"/>
      <c r="GQ47" s="9"/>
      <c r="GR47" s="9"/>
      <c r="GS47" s="9"/>
      <c r="GT47" s="9"/>
      <c r="GU47" s="9"/>
      <c r="GV47" s="9"/>
      <c r="GW47" s="9"/>
      <c r="GX47" s="9"/>
      <c r="GY47" s="9"/>
      <c r="GZ47" s="9"/>
      <c r="HA47" s="9"/>
      <c r="HB47" s="9"/>
      <c r="HC47" s="9"/>
      <c r="HD47" s="9"/>
      <c r="HE47" s="9"/>
      <c r="HF47" s="9"/>
      <c r="HG47" s="9"/>
      <c r="HH47" s="9"/>
      <c r="HI47" s="9"/>
      <c r="HJ47" s="9"/>
      <c r="HK47" s="9"/>
      <c r="HL47" s="9"/>
      <c r="HM47" s="9"/>
      <c r="HN47" s="9"/>
      <c r="HO47" s="9"/>
      <c r="HP47" s="9"/>
      <c r="HQ47" s="9"/>
      <c r="HR47" s="9"/>
      <c r="HS47" s="9"/>
      <c r="HT47" s="9"/>
      <c r="HU47" s="9"/>
      <c r="HV47" s="9"/>
      <c r="HW47" s="9"/>
      <c r="HX47" s="9"/>
      <c r="HY47" s="9"/>
      <c r="HZ47" s="9"/>
      <c r="IA47" s="9"/>
      <c r="IB47" s="9"/>
      <c r="IC47" s="9"/>
      <c r="ID47" s="9"/>
      <c r="IE47" s="9"/>
      <c r="IF47" s="9"/>
      <c r="IG47" s="9"/>
      <c r="IH47" s="9"/>
      <c r="II47" s="9"/>
      <c r="IJ47" s="9"/>
      <c r="IK47" s="9"/>
      <c r="IL47" s="9"/>
      <c r="IM47" s="9"/>
    </row>
    <row r="48" spans="1:247" x14ac:dyDescent="0.25">
      <c r="H48" s="9"/>
      <c r="I48" s="9"/>
      <c r="J48" s="9"/>
      <c r="K48" s="9"/>
      <c r="L48" s="9"/>
      <c r="M48" s="9"/>
      <c r="N48" s="9"/>
      <c r="O48" s="9"/>
      <c r="P48" s="9"/>
      <c r="Q48" s="9"/>
      <c r="R48" s="9"/>
      <c r="S48" s="9"/>
      <c r="T48" s="9"/>
      <c r="U48" s="9"/>
      <c r="V48" s="9"/>
      <c r="W48" s="9"/>
      <c r="X48" s="9"/>
      <c r="Y48" s="9"/>
      <c r="Z48" s="9"/>
      <c r="AA48" s="9"/>
      <c r="AB48" s="9"/>
      <c r="AC48" s="9"/>
      <c r="AD48" s="9"/>
      <c r="AE48" s="9"/>
      <c r="AF48" s="9"/>
      <c r="AG48" s="9"/>
      <c r="AH48" s="9"/>
      <c r="AI48" s="9"/>
      <c r="AJ48" s="9"/>
      <c r="AK48" s="9"/>
      <c r="AL48" s="9"/>
      <c r="AM48" s="9"/>
      <c r="AN48" s="9"/>
      <c r="AO48" s="9"/>
      <c r="AP48" s="9"/>
      <c r="AQ48" s="9"/>
      <c r="AR48" s="9"/>
      <c r="AS48" s="9"/>
      <c r="AT48" s="9"/>
      <c r="AU48" s="9"/>
      <c r="AV48" s="9"/>
      <c r="AW48" s="9"/>
      <c r="AX48" s="9"/>
      <c r="AY48" s="9"/>
      <c r="AZ48" s="9"/>
      <c r="BA48" s="9"/>
      <c r="BB48" s="9"/>
      <c r="BC48" s="9"/>
      <c r="BD48" s="9"/>
      <c r="BE48" s="9"/>
      <c r="BF48" s="9"/>
      <c r="BG48" s="9"/>
      <c r="BH48" s="9"/>
      <c r="BI48" s="9"/>
      <c r="BJ48" s="9"/>
      <c r="BK48" s="9"/>
      <c r="BL48" s="9"/>
      <c r="BM48" s="9"/>
      <c r="BN48" s="9"/>
      <c r="BO48" s="9"/>
      <c r="BP48" s="9"/>
      <c r="BQ48" s="9"/>
      <c r="BR48" s="9"/>
      <c r="BS48" s="9"/>
      <c r="BT48" s="9"/>
      <c r="BU48" s="9"/>
      <c r="BV48" s="9"/>
      <c r="BW48" s="9"/>
      <c r="BX48" s="9"/>
      <c r="BY48" s="9"/>
      <c r="BZ48" s="9"/>
      <c r="CA48" s="9"/>
      <c r="CB48" s="9"/>
      <c r="CC48" s="9"/>
      <c r="CD48" s="9"/>
      <c r="CE48" s="9"/>
      <c r="CF48" s="9"/>
      <c r="CG48" s="9"/>
      <c r="CH48" s="9"/>
      <c r="CI48" s="9"/>
      <c r="CJ48" s="9"/>
      <c r="CK48" s="9"/>
      <c r="CL48" s="9"/>
      <c r="CM48" s="9"/>
      <c r="CN48" s="9"/>
      <c r="CO48" s="9"/>
      <c r="CP48" s="9"/>
      <c r="CQ48" s="9"/>
      <c r="CR48" s="9"/>
      <c r="CS48" s="9"/>
      <c r="CT48" s="9"/>
      <c r="CU48" s="9"/>
      <c r="CV48" s="9"/>
      <c r="CW48" s="9"/>
      <c r="CX48" s="9"/>
      <c r="CY48" s="9"/>
      <c r="CZ48" s="9"/>
      <c r="DA48" s="9"/>
      <c r="DB48" s="9"/>
      <c r="DC48" s="9"/>
      <c r="DD48" s="9"/>
      <c r="DE48" s="9"/>
      <c r="DF48" s="9"/>
      <c r="DG48" s="9"/>
      <c r="DH48" s="9"/>
      <c r="DI48" s="9"/>
      <c r="DJ48" s="9"/>
      <c r="DK48" s="9"/>
      <c r="DL48" s="9"/>
      <c r="DM48" s="9"/>
      <c r="DN48" s="9"/>
      <c r="DO48" s="9"/>
      <c r="DP48" s="9"/>
      <c r="DQ48" s="9"/>
      <c r="DR48" s="9"/>
      <c r="DS48" s="9"/>
      <c r="DT48" s="9"/>
      <c r="DU48" s="9"/>
      <c r="DV48" s="9"/>
      <c r="DW48" s="9"/>
      <c r="DX48" s="9"/>
      <c r="DY48" s="9"/>
      <c r="DZ48" s="9"/>
      <c r="EA48" s="9"/>
      <c r="EB48" s="9"/>
      <c r="EC48" s="9"/>
      <c r="ED48" s="9"/>
      <c r="EE48" s="9"/>
      <c r="EF48" s="9"/>
      <c r="EG48" s="9"/>
      <c r="EH48" s="9"/>
      <c r="EI48" s="9"/>
      <c r="EJ48" s="9"/>
      <c r="EK48" s="9"/>
      <c r="EL48" s="9"/>
      <c r="EM48" s="9"/>
      <c r="EN48" s="9"/>
      <c r="EO48" s="9"/>
      <c r="EP48" s="9"/>
      <c r="EQ48" s="9"/>
      <c r="ER48" s="9"/>
      <c r="ES48" s="9"/>
      <c r="ET48" s="9"/>
      <c r="EU48" s="9"/>
      <c r="EV48" s="9"/>
      <c r="EW48" s="9"/>
      <c r="EX48" s="9"/>
      <c r="EY48" s="9"/>
      <c r="EZ48" s="9"/>
      <c r="FA48" s="9"/>
      <c r="FB48" s="9"/>
      <c r="FC48" s="9"/>
      <c r="FD48" s="9"/>
      <c r="FE48" s="9"/>
      <c r="FF48" s="9"/>
      <c r="FG48" s="9"/>
      <c r="FH48" s="9"/>
      <c r="FI48" s="9"/>
      <c r="FJ48" s="9"/>
      <c r="FK48" s="9"/>
      <c r="FL48" s="9"/>
      <c r="FM48" s="9"/>
      <c r="FN48" s="9"/>
      <c r="FO48" s="9"/>
      <c r="FP48" s="9"/>
      <c r="FQ48" s="9"/>
      <c r="FR48" s="9"/>
      <c r="FS48" s="9"/>
      <c r="FT48" s="9"/>
      <c r="FU48" s="9"/>
      <c r="FV48" s="9"/>
      <c r="FW48" s="9"/>
      <c r="FX48" s="9"/>
      <c r="FY48" s="9"/>
      <c r="FZ48" s="9"/>
      <c r="GA48" s="9"/>
      <c r="GB48" s="9"/>
      <c r="GC48" s="9"/>
      <c r="GD48" s="9"/>
      <c r="GE48" s="9"/>
      <c r="GF48" s="9"/>
      <c r="GG48" s="9"/>
      <c r="GH48" s="9"/>
      <c r="GI48" s="9"/>
      <c r="GJ48" s="9"/>
      <c r="GK48" s="9"/>
      <c r="GL48" s="9"/>
      <c r="GM48" s="9"/>
      <c r="GN48" s="9"/>
      <c r="GO48" s="9"/>
      <c r="GP48" s="9"/>
      <c r="GQ48" s="9"/>
      <c r="GR48" s="9"/>
      <c r="GS48" s="9"/>
      <c r="GT48" s="9"/>
      <c r="GU48" s="9"/>
      <c r="GV48" s="9"/>
      <c r="GW48" s="9"/>
      <c r="GX48" s="9"/>
      <c r="GY48" s="9"/>
      <c r="GZ48" s="9"/>
      <c r="HA48" s="9"/>
      <c r="HB48" s="9"/>
      <c r="HC48" s="9"/>
      <c r="HD48" s="9"/>
      <c r="HE48" s="9"/>
      <c r="HF48" s="9"/>
      <c r="HG48" s="9"/>
      <c r="HH48" s="9"/>
      <c r="HI48" s="9"/>
      <c r="HJ48" s="9"/>
      <c r="HK48" s="9"/>
      <c r="HL48" s="9"/>
      <c r="HM48" s="9"/>
      <c r="HN48" s="9"/>
      <c r="HO48" s="9"/>
      <c r="HP48" s="9"/>
      <c r="HQ48" s="9"/>
      <c r="HR48" s="9"/>
      <c r="HS48" s="9"/>
      <c r="HT48" s="9"/>
      <c r="HU48" s="9"/>
      <c r="HV48" s="9"/>
      <c r="HW48" s="9"/>
      <c r="HX48" s="9"/>
      <c r="HY48" s="9"/>
      <c r="HZ48" s="9"/>
      <c r="IA48" s="9"/>
      <c r="IB48" s="9"/>
      <c r="IC48" s="9"/>
      <c r="ID48" s="9"/>
      <c r="IE48" s="9"/>
      <c r="IF48" s="9"/>
      <c r="IG48" s="9"/>
      <c r="IH48" s="9"/>
      <c r="II48" s="9"/>
      <c r="IJ48" s="9"/>
      <c r="IK48" s="9"/>
      <c r="IL48" s="9"/>
      <c r="IM48" s="9"/>
    </row>
    <row r="49" spans="8:247" x14ac:dyDescent="0.25">
      <c r="H49" s="9"/>
      <c r="I49" s="9"/>
      <c r="J49" s="9"/>
      <c r="K49" s="9"/>
      <c r="L49" s="9"/>
      <c r="M49" s="9"/>
      <c r="N49" s="9"/>
      <c r="O49" s="9"/>
      <c r="P49" s="9"/>
      <c r="Q49" s="9"/>
      <c r="R49" s="9"/>
      <c r="S49" s="9"/>
      <c r="T49" s="9"/>
      <c r="U49" s="9"/>
      <c r="V49" s="9"/>
      <c r="W49" s="9"/>
      <c r="X49" s="9"/>
      <c r="Y49" s="9"/>
      <c r="Z49" s="9"/>
      <c r="AA49" s="9"/>
      <c r="AB49" s="9"/>
      <c r="AC49" s="9"/>
      <c r="AD49" s="9"/>
      <c r="AE49" s="9"/>
      <c r="AF49" s="9"/>
      <c r="AG49" s="9"/>
      <c r="AH49" s="9"/>
      <c r="AI49" s="9"/>
      <c r="AJ49" s="9"/>
      <c r="AK49" s="9"/>
      <c r="AL49" s="9"/>
      <c r="AM49" s="9"/>
      <c r="AN49" s="9"/>
      <c r="AO49" s="9"/>
      <c r="AP49" s="9"/>
      <c r="AQ49" s="9"/>
      <c r="AR49" s="9"/>
      <c r="AS49" s="9"/>
      <c r="AT49" s="9"/>
      <c r="AU49" s="9"/>
      <c r="AV49" s="9"/>
      <c r="AW49" s="9"/>
      <c r="AX49" s="9"/>
      <c r="AY49" s="9"/>
      <c r="AZ49" s="9"/>
      <c r="BA49" s="9"/>
      <c r="BB49" s="9"/>
      <c r="BC49" s="9"/>
      <c r="BD49" s="9"/>
      <c r="BE49" s="9"/>
      <c r="BF49" s="9"/>
      <c r="BG49" s="9"/>
      <c r="BH49" s="9"/>
      <c r="BI49" s="9"/>
      <c r="BJ49" s="9"/>
      <c r="BK49" s="9"/>
      <c r="BL49" s="9"/>
      <c r="BM49" s="9"/>
      <c r="BN49" s="9"/>
      <c r="BO49" s="9"/>
      <c r="BP49" s="9"/>
      <c r="BQ49" s="9"/>
      <c r="BR49" s="9"/>
      <c r="BS49" s="9"/>
      <c r="BT49" s="9"/>
      <c r="BU49" s="9"/>
      <c r="BV49" s="9"/>
      <c r="BW49" s="9"/>
      <c r="BX49" s="9"/>
      <c r="BY49" s="9"/>
      <c r="BZ49" s="9"/>
      <c r="CA49" s="9"/>
      <c r="CB49" s="9"/>
      <c r="CC49" s="9"/>
      <c r="CD49" s="9"/>
      <c r="CE49" s="9"/>
      <c r="CF49" s="9"/>
      <c r="CG49" s="9"/>
      <c r="CH49" s="9"/>
      <c r="CI49" s="9"/>
      <c r="CJ49" s="9"/>
      <c r="CK49" s="9"/>
      <c r="CL49" s="9"/>
      <c r="CM49" s="9"/>
      <c r="CN49" s="9"/>
      <c r="CO49" s="9"/>
      <c r="CP49" s="9"/>
      <c r="CQ49" s="9"/>
      <c r="CR49" s="9"/>
      <c r="CS49" s="9"/>
      <c r="CT49" s="9"/>
      <c r="CU49" s="9"/>
      <c r="CV49" s="9"/>
      <c r="CW49" s="9"/>
      <c r="CX49" s="9"/>
      <c r="CY49" s="9"/>
      <c r="CZ49" s="9"/>
      <c r="DA49" s="9"/>
      <c r="DB49" s="9"/>
      <c r="DC49" s="9"/>
      <c r="DD49" s="9"/>
      <c r="DE49" s="9"/>
      <c r="DF49" s="9"/>
      <c r="DG49" s="9"/>
      <c r="DH49" s="9"/>
      <c r="DI49" s="9"/>
      <c r="DJ49" s="9"/>
      <c r="DK49" s="9"/>
      <c r="DL49" s="9"/>
      <c r="DM49" s="9"/>
      <c r="DN49" s="9"/>
      <c r="DO49" s="9"/>
      <c r="DP49" s="9"/>
      <c r="DQ49" s="9"/>
      <c r="DR49" s="9"/>
      <c r="DS49" s="9"/>
      <c r="DT49" s="9"/>
      <c r="DU49" s="9"/>
      <c r="DV49" s="9"/>
      <c r="DW49" s="9"/>
      <c r="DX49" s="9"/>
      <c r="DY49" s="9"/>
      <c r="DZ49" s="9"/>
      <c r="EA49" s="9"/>
      <c r="EB49" s="9"/>
      <c r="EC49" s="9"/>
      <c r="ED49" s="9"/>
      <c r="EE49" s="9"/>
      <c r="EF49" s="9"/>
      <c r="EG49" s="9"/>
      <c r="EH49" s="9"/>
      <c r="EI49" s="9"/>
      <c r="EJ49" s="9"/>
      <c r="EK49" s="9"/>
      <c r="EL49" s="9"/>
      <c r="EM49" s="9"/>
      <c r="EN49" s="9"/>
      <c r="EO49" s="9"/>
      <c r="EP49" s="9"/>
      <c r="EQ49" s="9"/>
      <c r="ER49" s="9"/>
      <c r="ES49" s="9"/>
      <c r="ET49" s="9"/>
      <c r="EU49" s="9"/>
      <c r="EV49" s="9"/>
      <c r="EW49" s="9"/>
      <c r="EX49" s="9"/>
      <c r="EY49" s="9"/>
      <c r="EZ49" s="9"/>
      <c r="FA49" s="9"/>
      <c r="FB49" s="9"/>
      <c r="FC49" s="9"/>
      <c r="FD49" s="9"/>
      <c r="FE49" s="9"/>
      <c r="FF49" s="9"/>
      <c r="FG49" s="9"/>
      <c r="FH49" s="9"/>
      <c r="FI49" s="9"/>
      <c r="FJ49" s="9"/>
      <c r="FK49" s="9"/>
      <c r="FL49" s="9"/>
      <c r="FM49" s="9"/>
      <c r="FN49" s="9"/>
      <c r="FO49" s="9"/>
      <c r="FP49" s="9"/>
      <c r="FQ49" s="9"/>
      <c r="FR49" s="9"/>
      <c r="FS49" s="9"/>
      <c r="FT49" s="9"/>
      <c r="FU49" s="9"/>
      <c r="FV49" s="9"/>
      <c r="FW49" s="9"/>
      <c r="FX49" s="9"/>
      <c r="FY49" s="9"/>
      <c r="FZ49" s="9"/>
      <c r="GA49" s="9"/>
      <c r="GB49" s="9"/>
      <c r="GC49" s="9"/>
      <c r="GD49" s="9"/>
      <c r="GE49" s="9"/>
      <c r="GF49" s="9"/>
      <c r="GG49" s="9"/>
      <c r="GH49" s="9"/>
      <c r="GI49" s="9"/>
      <c r="GJ49" s="9"/>
      <c r="GK49" s="9"/>
      <c r="GL49" s="9"/>
      <c r="GM49" s="9"/>
      <c r="GN49" s="9"/>
      <c r="GO49" s="9"/>
      <c r="GP49" s="9"/>
      <c r="GQ49" s="9"/>
      <c r="GR49" s="9"/>
      <c r="GS49" s="9"/>
      <c r="GT49" s="9"/>
      <c r="GU49" s="9"/>
      <c r="GV49" s="9"/>
      <c r="GW49" s="9"/>
      <c r="GX49" s="9"/>
      <c r="GY49" s="9"/>
      <c r="GZ49" s="9"/>
      <c r="HA49" s="9"/>
      <c r="HB49" s="9"/>
      <c r="HC49" s="9"/>
      <c r="HD49" s="9"/>
      <c r="HE49" s="9"/>
      <c r="HF49" s="9"/>
      <c r="HG49" s="9"/>
      <c r="HH49" s="9"/>
      <c r="HI49" s="9"/>
      <c r="HJ49" s="9"/>
      <c r="HK49" s="9"/>
      <c r="HL49" s="9"/>
      <c r="HM49" s="9"/>
      <c r="HN49" s="9"/>
      <c r="HO49" s="9"/>
      <c r="HP49" s="9"/>
      <c r="HQ49" s="9"/>
      <c r="HR49" s="9"/>
      <c r="HS49" s="9"/>
      <c r="HT49" s="9"/>
      <c r="HU49" s="9"/>
      <c r="HV49" s="9"/>
      <c r="HW49" s="9"/>
      <c r="HX49" s="9"/>
      <c r="HY49" s="9"/>
      <c r="HZ49" s="9"/>
      <c r="IA49" s="9"/>
      <c r="IB49" s="9"/>
      <c r="IC49" s="9"/>
      <c r="ID49" s="9"/>
      <c r="IE49" s="9"/>
      <c r="IF49" s="9"/>
      <c r="IG49" s="9"/>
      <c r="IH49" s="9"/>
      <c r="II49" s="9"/>
      <c r="IJ49" s="9"/>
      <c r="IK49" s="9"/>
      <c r="IL49" s="9"/>
      <c r="IM49" s="9"/>
    </row>
    <row r="50" spans="8:247" x14ac:dyDescent="0.25">
      <c r="H50" s="9"/>
      <c r="I50" s="9"/>
      <c r="J50" s="9"/>
      <c r="K50" s="9"/>
      <c r="L50" s="9"/>
      <c r="M50" s="9"/>
      <c r="N50" s="9"/>
      <c r="O50" s="9"/>
      <c r="P50" s="9"/>
      <c r="Q50" s="9"/>
      <c r="R50" s="9"/>
      <c r="S50" s="9"/>
      <c r="T50" s="9"/>
      <c r="U50" s="9"/>
      <c r="V50" s="9"/>
      <c r="W50" s="9"/>
      <c r="X50" s="9"/>
      <c r="Y50" s="9"/>
      <c r="Z50" s="9"/>
      <c r="AA50" s="9"/>
      <c r="AB50" s="9"/>
      <c r="AC50" s="9"/>
      <c r="AD50" s="9"/>
      <c r="AE50" s="9"/>
      <c r="AF50" s="9"/>
      <c r="AG50" s="9"/>
      <c r="AH50" s="9"/>
      <c r="AI50" s="9"/>
      <c r="AJ50" s="9"/>
      <c r="AK50" s="9"/>
      <c r="AL50" s="9"/>
      <c r="AM50" s="9"/>
      <c r="AN50" s="9"/>
      <c r="AO50" s="9"/>
      <c r="AP50" s="9"/>
      <c r="AQ50" s="9"/>
      <c r="AR50" s="9"/>
      <c r="AS50" s="9"/>
      <c r="AT50" s="9"/>
      <c r="AU50" s="9"/>
      <c r="AV50" s="9"/>
      <c r="AW50" s="9"/>
      <c r="AX50" s="9"/>
      <c r="AY50" s="9"/>
      <c r="AZ50" s="9"/>
      <c r="BA50" s="9"/>
      <c r="BB50" s="9"/>
      <c r="BC50" s="9"/>
      <c r="BD50" s="9"/>
      <c r="BE50" s="9"/>
      <c r="BF50" s="9"/>
      <c r="BG50" s="9"/>
      <c r="BH50" s="9"/>
      <c r="BI50" s="9"/>
      <c r="BJ50" s="9"/>
      <c r="BK50" s="9"/>
      <c r="BL50" s="9"/>
      <c r="BM50" s="9"/>
      <c r="BN50" s="9"/>
      <c r="BO50" s="9"/>
      <c r="BP50" s="9"/>
      <c r="BQ50" s="9"/>
      <c r="BR50" s="9"/>
      <c r="BS50" s="9"/>
      <c r="BT50" s="9"/>
      <c r="BU50" s="9"/>
      <c r="BV50" s="9"/>
      <c r="BW50" s="9"/>
      <c r="BX50" s="9"/>
      <c r="BY50" s="9"/>
      <c r="BZ50" s="9"/>
      <c r="CA50" s="9"/>
      <c r="CB50" s="9"/>
      <c r="CC50" s="9"/>
      <c r="CD50" s="9"/>
      <c r="CE50" s="9"/>
      <c r="CF50" s="9"/>
      <c r="CG50" s="9"/>
      <c r="CH50" s="9"/>
      <c r="CI50" s="9"/>
      <c r="CJ50" s="9"/>
      <c r="CK50" s="9"/>
      <c r="CL50" s="9"/>
      <c r="CM50" s="9"/>
      <c r="CN50" s="9"/>
      <c r="CO50" s="9"/>
      <c r="CP50" s="9"/>
      <c r="CQ50" s="9"/>
      <c r="CR50" s="9"/>
      <c r="CS50" s="9"/>
      <c r="CT50" s="9"/>
      <c r="CU50" s="9"/>
      <c r="CV50" s="9"/>
      <c r="CW50" s="9"/>
      <c r="CX50" s="9"/>
      <c r="CY50" s="9"/>
      <c r="CZ50" s="9"/>
      <c r="DA50" s="9"/>
      <c r="DB50" s="9"/>
      <c r="DC50" s="9"/>
      <c r="DD50" s="9"/>
      <c r="DE50" s="9"/>
      <c r="DF50" s="9"/>
      <c r="DG50" s="9"/>
      <c r="DH50" s="9"/>
      <c r="DI50" s="9"/>
      <c r="DJ50" s="9"/>
      <c r="DK50" s="9"/>
      <c r="DL50" s="9"/>
      <c r="DM50" s="9"/>
      <c r="DN50" s="9"/>
      <c r="DO50" s="9"/>
      <c r="DP50" s="9"/>
      <c r="DQ50" s="9"/>
      <c r="DR50" s="9"/>
      <c r="DS50" s="9"/>
      <c r="DT50" s="9"/>
      <c r="DU50" s="9"/>
      <c r="DV50" s="9"/>
      <c r="DW50" s="9"/>
      <c r="DX50" s="9"/>
      <c r="DY50" s="9"/>
      <c r="DZ50" s="9"/>
      <c r="EA50" s="9"/>
      <c r="EB50" s="9"/>
      <c r="EC50" s="9"/>
      <c r="ED50" s="9"/>
      <c r="EE50" s="9"/>
      <c r="EF50" s="9"/>
      <c r="EG50" s="9"/>
      <c r="EH50" s="9"/>
      <c r="EI50" s="9"/>
      <c r="EJ50" s="9"/>
      <c r="EK50" s="9"/>
      <c r="EL50" s="9"/>
      <c r="EM50" s="9"/>
      <c r="EN50" s="9"/>
      <c r="EO50" s="9"/>
      <c r="EP50" s="9"/>
      <c r="EQ50" s="9"/>
      <c r="ER50" s="9"/>
      <c r="ES50" s="9"/>
      <c r="ET50" s="9"/>
      <c r="EU50" s="9"/>
      <c r="EV50" s="9"/>
      <c r="EW50" s="9"/>
      <c r="EX50" s="9"/>
      <c r="EY50" s="9"/>
      <c r="EZ50" s="9"/>
      <c r="FA50" s="9"/>
      <c r="FB50" s="9"/>
      <c r="FC50" s="9"/>
      <c r="FD50" s="9"/>
      <c r="FE50" s="9"/>
      <c r="FF50" s="9"/>
      <c r="FG50" s="9"/>
      <c r="FH50" s="9"/>
      <c r="FI50" s="9"/>
      <c r="FJ50" s="9"/>
      <c r="FK50" s="9"/>
      <c r="FL50" s="9"/>
      <c r="FM50" s="9"/>
      <c r="FN50" s="9"/>
      <c r="FO50" s="9"/>
      <c r="FP50" s="9"/>
      <c r="FQ50" s="9"/>
      <c r="FR50" s="9"/>
      <c r="FS50" s="9"/>
      <c r="FT50" s="9"/>
      <c r="FU50" s="9"/>
      <c r="FV50" s="9"/>
      <c r="FW50" s="9"/>
      <c r="FX50" s="9"/>
      <c r="FY50" s="9"/>
      <c r="FZ50" s="9"/>
      <c r="GA50" s="9"/>
      <c r="GB50" s="9"/>
      <c r="GC50" s="9"/>
      <c r="GD50" s="9"/>
      <c r="GE50" s="9"/>
      <c r="GF50" s="9"/>
      <c r="GG50" s="9"/>
      <c r="GH50" s="9"/>
      <c r="GI50" s="9"/>
      <c r="GJ50" s="9"/>
      <c r="GK50" s="9"/>
      <c r="GL50" s="9"/>
      <c r="GM50" s="9"/>
      <c r="GN50" s="9"/>
      <c r="GO50" s="9"/>
      <c r="GP50" s="9"/>
      <c r="GQ50" s="9"/>
      <c r="GR50" s="9"/>
      <c r="GS50" s="9"/>
      <c r="GT50" s="9"/>
      <c r="GU50" s="9"/>
      <c r="GV50" s="9"/>
      <c r="GW50" s="9"/>
      <c r="GX50" s="9"/>
      <c r="GY50" s="9"/>
      <c r="GZ50" s="9"/>
      <c r="HA50" s="9"/>
      <c r="HB50" s="9"/>
      <c r="HC50" s="9"/>
      <c r="HD50" s="9"/>
      <c r="HE50" s="9"/>
      <c r="HF50" s="9"/>
      <c r="HG50" s="9"/>
      <c r="HH50" s="9"/>
      <c r="HI50" s="9"/>
      <c r="HJ50" s="9"/>
      <c r="HK50" s="9"/>
      <c r="HL50" s="9"/>
      <c r="HM50" s="9"/>
      <c r="HN50" s="9"/>
      <c r="HO50" s="9"/>
      <c r="HP50" s="9"/>
      <c r="HQ50" s="9"/>
      <c r="HR50" s="9"/>
      <c r="HS50" s="9"/>
      <c r="HT50" s="9"/>
      <c r="HU50" s="9"/>
      <c r="HV50" s="9"/>
      <c r="HW50" s="9"/>
      <c r="HX50" s="9"/>
      <c r="HY50" s="9"/>
      <c r="HZ50" s="9"/>
      <c r="IA50" s="9"/>
      <c r="IB50" s="9"/>
      <c r="IC50" s="9"/>
      <c r="ID50" s="9"/>
      <c r="IE50" s="9"/>
      <c r="IF50" s="9"/>
      <c r="IG50" s="9"/>
      <c r="IH50" s="9"/>
      <c r="II50" s="9"/>
      <c r="IJ50" s="9"/>
      <c r="IK50" s="9"/>
      <c r="IL50" s="9"/>
      <c r="IM50" s="9"/>
    </row>
    <row r="51" spans="8:247" x14ac:dyDescent="0.25">
      <c r="H51" s="9"/>
      <c r="I51" s="9"/>
      <c r="J51" s="9"/>
      <c r="K51" s="9"/>
      <c r="L51" s="9"/>
      <c r="M51" s="9"/>
      <c r="N51" s="9"/>
      <c r="O51" s="9"/>
      <c r="P51" s="9"/>
      <c r="Q51" s="9"/>
      <c r="R51" s="9"/>
      <c r="S51" s="9"/>
      <c r="T51" s="9"/>
      <c r="U51" s="9"/>
      <c r="V51" s="9"/>
      <c r="W51" s="9"/>
      <c r="X51" s="9"/>
      <c r="Y51" s="9"/>
      <c r="Z51" s="9"/>
      <c r="AA51" s="9"/>
      <c r="AB51" s="9"/>
      <c r="AC51" s="9"/>
      <c r="AD51" s="9"/>
      <c r="AE51" s="9"/>
      <c r="AF51" s="9"/>
      <c r="AG51" s="9"/>
      <c r="AH51" s="9"/>
      <c r="AI51" s="9"/>
      <c r="AJ51" s="9"/>
      <c r="AK51" s="9"/>
      <c r="AL51" s="9"/>
      <c r="AM51" s="9"/>
      <c r="AN51" s="9"/>
      <c r="AO51" s="9"/>
      <c r="AP51" s="9"/>
      <c r="AQ51" s="9"/>
      <c r="AR51" s="9"/>
      <c r="AS51" s="9"/>
      <c r="AT51" s="9"/>
      <c r="AU51" s="9"/>
      <c r="AV51" s="9"/>
      <c r="AW51" s="9"/>
      <c r="AX51" s="9"/>
      <c r="AY51" s="9"/>
      <c r="AZ51" s="9"/>
      <c r="BA51" s="9"/>
      <c r="BB51" s="9"/>
      <c r="BC51" s="9"/>
      <c r="BD51" s="9"/>
      <c r="BE51" s="9"/>
      <c r="BF51" s="9"/>
      <c r="BG51" s="9"/>
      <c r="BH51" s="9"/>
      <c r="BI51" s="9"/>
      <c r="BJ51" s="9"/>
      <c r="BK51" s="9"/>
      <c r="BL51" s="9"/>
      <c r="BM51" s="9"/>
      <c r="BN51" s="9"/>
      <c r="BO51" s="9"/>
      <c r="BP51" s="9"/>
      <c r="BQ51" s="9"/>
      <c r="BR51" s="9"/>
      <c r="BS51" s="9"/>
      <c r="BT51" s="9"/>
      <c r="BU51" s="9"/>
      <c r="BV51" s="9"/>
      <c r="BW51" s="9"/>
      <c r="BX51" s="9"/>
      <c r="BY51" s="9"/>
      <c r="BZ51" s="9"/>
      <c r="CA51" s="9"/>
      <c r="CB51" s="9"/>
      <c r="CC51" s="9"/>
      <c r="CD51" s="9"/>
      <c r="CE51" s="9"/>
      <c r="CF51" s="9"/>
      <c r="CG51" s="9"/>
      <c r="CH51" s="9"/>
      <c r="CI51" s="9"/>
      <c r="CJ51" s="9"/>
      <c r="CK51" s="9"/>
      <c r="CL51" s="9"/>
      <c r="CM51" s="9"/>
      <c r="CN51" s="9"/>
      <c r="CO51" s="9"/>
      <c r="CP51" s="9"/>
      <c r="CQ51" s="9"/>
      <c r="CR51" s="9"/>
      <c r="CS51" s="9"/>
      <c r="CT51" s="9"/>
      <c r="CU51" s="9"/>
      <c r="CV51" s="9"/>
      <c r="CW51" s="9"/>
      <c r="CX51" s="9"/>
      <c r="CY51" s="9"/>
      <c r="CZ51" s="9"/>
      <c r="DA51" s="9"/>
      <c r="DB51" s="9"/>
      <c r="DC51" s="9"/>
      <c r="DD51" s="9"/>
      <c r="DE51" s="9"/>
      <c r="DF51" s="9"/>
      <c r="DG51" s="9"/>
      <c r="DH51" s="9"/>
      <c r="DI51" s="9"/>
      <c r="DJ51" s="9"/>
      <c r="DK51" s="9"/>
      <c r="DL51" s="9"/>
      <c r="DM51" s="9"/>
      <c r="DN51" s="9"/>
      <c r="DO51" s="9"/>
      <c r="DP51" s="9"/>
      <c r="DQ51" s="9"/>
      <c r="DR51" s="9"/>
      <c r="DS51" s="9"/>
      <c r="DT51" s="9"/>
      <c r="DU51" s="9"/>
      <c r="DV51" s="9"/>
      <c r="DW51" s="9"/>
      <c r="DX51" s="9"/>
      <c r="DY51" s="9"/>
      <c r="DZ51" s="9"/>
      <c r="EA51" s="9"/>
      <c r="EB51" s="9"/>
      <c r="EC51" s="9"/>
      <c r="ED51" s="9"/>
      <c r="EE51" s="9"/>
      <c r="EF51" s="9"/>
      <c r="EG51" s="9"/>
      <c r="EH51" s="9"/>
      <c r="EI51" s="9"/>
      <c r="EJ51" s="9"/>
      <c r="EK51" s="9"/>
      <c r="EL51" s="9"/>
      <c r="EM51" s="9"/>
      <c r="EN51" s="9"/>
      <c r="EO51" s="9"/>
      <c r="EP51" s="9"/>
      <c r="EQ51" s="9"/>
      <c r="ER51" s="9"/>
      <c r="ES51" s="9"/>
      <c r="ET51" s="9"/>
      <c r="EU51" s="9"/>
      <c r="EV51" s="9"/>
      <c r="EW51" s="9"/>
      <c r="EX51" s="9"/>
      <c r="EY51" s="9"/>
      <c r="EZ51" s="9"/>
      <c r="FA51" s="9"/>
      <c r="FB51" s="9"/>
      <c r="FC51" s="9"/>
      <c r="FD51" s="9"/>
      <c r="FE51" s="9"/>
      <c r="FF51" s="9"/>
      <c r="FG51" s="9"/>
      <c r="FH51" s="9"/>
      <c r="FI51" s="9"/>
      <c r="FJ51" s="9"/>
      <c r="FK51" s="9"/>
      <c r="FL51" s="9"/>
      <c r="FM51" s="9"/>
      <c r="FN51" s="9"/>
      <c r="FO51" s="9"/>
      <c r="FP51" s="9"/>
      <c r="FQ51" s="9"/>
      <c r="FR51" s="9"/>
      <c r="FS51" s="9"/>
      <c r="FT51" s="9"/>
      <c r="FU51" s="9"/>
      <c r="FV51" s="9"/>
      <c r="FW51" s="9"/>
      <c r="FX51" s="9"/>
      <c r="FY51" s="9"/>
      <c r="FZ51" s="9"/>
      <c r="GA51" s="9"/>
      <c r="GB51" s="9"/>
      <c r="GC51" s="9"/>
      <c r="GD51" s="9"/>
      <c r="GE51" s="9"/>
      <c r="GF51" s="9"/>
      <c r="GG51" s="9"/>
      <c r="GH51" s="9"/>
      <c r="GI51" s="9"/>
      <c r="GJ51" s="9"/>
      <c r="GK51" s="9"/>
      <c r="GL51" s="9"/>
      <c r="GM51" s="9"/>
      <c r="GN51" s="9"/>
      <c r="GO51" s="9"/>
      <c r="GP51" s="9"/>
      <c r="GQ51" s="9"/>
      <c r="GR51" s="9"/>
      <c r="GS51" s="9"/>
      <c r="GT51" s="9"/>
      <c r="GU51" s="9"/>
      <c r="GV51" s="9"/>
      <c r="GW51" s="9"/>
      <c r="GX51" s="9"/>
      <c r="GY51" s="9"/>
      <c r="GZ51" s="9"/>
      <c r="HA51" s="9"/>
      <c r="HB51" s="9"/>
      <c r="HC51" s="9"/>
      <c r="HD51" s="9"/>
      <c r="HE51" s="9"/>
      <c r="HF51" s="9"/>
      <c r="HG51" s="9"/>
      <c r="HH51" s="9"/>
      <c r="HI51" s="9"/>
      <c r="HJ51" s="9"/>
      <c r="HK51" s="9"/>
      <c r="HL51" s="9"/>
      <c r="HM51" s="9"/>
      <c r="HN51" s="9"/>
      <c r="HO51" s="9"/>
      <c r="HP51" s="9"/>
      <c r="HQ51" s="9"/>
      <c r="HR51" s="9"/>
      <c r="HS51" s="9"/>
      <c r="HT51" s="9"/>
      <c r="HU51" s="9"/>
      <c r="HV51" s="9"/>
      <c r="HW51" s="9"/>
      <c r="HX51" s="9"/>
      <c r="HY51" s="9"/>
      <c r="HZ51" s="9"/>
      <c r="IA51" s="9"/>
      <c r="IB51" s="9"/>
      <c r="IC51" s="9"/>
      <c r="ID51" s="9"/>
      <c r="IE51" s="9"/>
      <c r="IF51" s="9"/>
      <c r="IG51" s="9"/>
      <c r="IH51" s="9"/>
      <c r="II51" s="9"/>
      <c r="IJ51" s="9"/>
      <c r="IK51" s="9"/>
      <c r="IL51" s="9"/>
      <c r="IM51" s="9"/>
    </row>
    <row r="52" spans="8:247" x14ac:dyDescent="0.25">
      <c r="H52" s="3"/>
      <c r="I52" s="13"/>
      <c r="J52" s="13"/>
      <c r="K52" s="2"/>
    </row>
    <row r="53" spans="8:247" x14ac:dyDescent="0.25">
      <c r="H53" s="3"/>
      <c r="I53" s="13"/>
      <c r="J53" s="13"/>
      <c r="K53" s="2"/>
    </row>
    <row r="54" spans="8:247" x14ac:dyDescent="0.25">
      <c r="H54" s="3"/>
      <c r="I54" s="13"/>
      <c r="J54" s="13"/>
      <c r="K54" s="2"/>
    </row>
    <row r="55" spans="8:247" x14ac:dyDescent="0.25">
      <c r="H55" s="3"/>
      <c r="I55" s="13"/>
      <c r="J55" s="13"/>
      <c r="K55" s="2"/>
    </row>
    <row r="56" spans="8:247" x14ac:dyDescent="0.25">
      <c r="H56" s="3"/>
      <c r="I56" s="13"/>
      <c r="J56" s="13"/>
      <c r="K56" s="2"/>
    </row>
    <row r="57" spans="8:247" x14ac:dyDescent="0.25">
      <c r="H57" s="3"/>
      <c r="I57" s="13"/>
      <c r="J57" s="13"/>
      <c r="K57" s="2"/>
    </row>
    <row r="58" spans="8:247" x14ac:dyDescent="0.25">
      <c r="H58" s="3"/>
      <c r="I58" s="13"/>
      <c r="J58" s="13"/>
      <c r="K58" s="2"/>
    </row>
    <row r="59" spans="8:247" x14ac:dyDescent="0.25">
      <c r="H59" s="3"/>
      <c r="I59" s="13"/>
      <c r="J59" s="13"/>
      <c r="K59" s="2"/>
    </row>
    <row r="60" spans="8:247" x14ac:dyDescent="0.25">
      <c r="H60" s="3"/>
      <c r="I60" s="13"/>
      <c r="J60" s="13"/>
      <c r="K60" s="2"/>
    </row>
    <row r="61" spans="8:247" x14ac:dyDescent="0.25">
      <c r="H61" s="3"/>
      <c r="I61" s="13"/>
      <c r="J61" s="13"/>
      <c r="K61" s="2"/>
    </row>
    <row r="62" spans="8:247" x14ac:dyDescent="0.25">
      <c r="H62" s="3"/>
      <c r="I62" s="13"/>
      <c r="J62" s="13"/>
      <c r="K62" s="2"/>
    </row>
    <row r="63" spans="8:247" x14ac:dyDescent="0.25">
      <c r="H63" s="3"/>
      <c r="I63" s="13"/>
      <c r="J63" s="13"/>
      <c r="K63" s="2"/>
    </row>
    <row r="64" spans="8:247" x14ac:dyDescent="0.25">
      <c r="H64" s="3"/>
      <c r="I64" s="13"/>
      <c r="J64" s="13"/>
      <c r="K64" s="2"/>
    </row>
    <row r="65" spans="8:11" x14ac:dyDescent="0.25">
      <c r="H65" s="3"/>
      <c r="I65" s="13"/>
      <c r="J65" s="13"/>
      <c r="K65" s="2"/>
    </row>
    <row r="66" spans="8:11" x14ac:dyDescent="0.25">
      <c r="H66" s="3"/>
      <c r="I66" s="13"/>
      <c r="J66" s="13"/>
      <c r="K66" s="2"/>
    </row>
  </sheetData>
  <mergeCells count="5">
    <mergeCell ref="A25:G25"/>
    <mergeCell ref="B1:G1"/>
    <mergeCell ref="B2:G2"/>
    <mergeCell ref="B3:G3"/>
    <mergeCell ref="B5:G5"/>
  </mergeCells>
  <pageMargins left="0.7" right="0.7" top="0.75" bottom="0.75" header="0.3" footer="0.3"/>
  <pageSetup scale="45" orientation="landscape" r:id="rId1"/>
  <headerFooter>
    <oddFooter>&amp;C&amp;14&amp;P</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pageSetUpPr fitToPage="1"/>
  </sheetPr>
  <dimension ref="A1:L1376"/>
  <sheetViews>
    <sheetView zoomScale="82" zoomScaleNormal="82" workbookViewId="0">
      <pane ySplit="2" topLeftCell="A723" activePane="bottomLeft" state="frozen"/>
      <selection pane="bottomLeft" activeCell="B746" sqref="B746"/>
    </sheetView>
  </sheetViews>
  <sheetFormatPr defaultColWidth="8.85546875" defaultRowHeight="15" x14ac:dyDescent="0.25"/>
  <cols>
    <col min="1" max="1" width="4" style="38" bestFit="1" customWidth="1"/>
    <col min="2" max="2" width="49" style="38" customWidth="1"/>
    <col min="3" max="3" width="18.85546875" style="38" customWidth="1"/>
    <col min="4" max="4" width="21.42578125" style="38" customWidth="1"/>
    <col min="5" max="8" width="13.42578125" style="38" customWidth="1"/>
    <col min="9" max="9" width="12.140625" style="38" customWidth="1"/>
    <col min="10" max="11" width="8.85546875" style="38"/>
    <col min="12" max="12" width="9.5703125" style="38" bestFit="1" customWidth="1"/>
    <col min="13" max="16384" width="8.85546875" style="38"/>
  </cols>
  <sheetData>
    <row r="1" spans="1:9" ht="30" x14ac:dyDescent="0.4">
      <c r="A1" s="48"/>
      <c r="B1" s="74" t="s">
        <v>1360</v>
      </c>
      <c r="C1" s="75"/>
      <c r="D1" s="48"/>
      <c r="E1" s="75"/>
      <c r="F1" s="75"/>
      <c r="G1" s="75"/>
      <c r="H1" s="75"/>
      <c r="I1" s="75"/>
    </row>
    <row r="2" spans="1:9" ht="48.75" customHeight="1" x14ac:dyDescent="0.25">
      <c r="A2" s="30"/>
      <c r="B2" s="31" t="s">
        <v>1053</v>
      </c>
      <c r="C2" s="33" t="s">
        <v>1297</v>
      </c>
      <c r="D2" s="32" t="s">
        <v>594</v>
      </c>
      <c r="E2" s="31" t="s">
        <v>595</v>
      </c>
      <c r="F2" s="32" t="s">
        <v>596</v>
      </c>
      <c r="G2" s="32" t="s">
        <v>597</v>
      </c>
      <c r="H2" s="32" t="s">
        <v>1298</v>
      </c>
      <c r="I2" s="45" t="s">
        <v>1437</v>
      </c>
    </row>
    <row r="3" spans="1:9" x14ac:dyDescent="0.25">
      <c r="A3" s="29"/>
      <c r="B3" s="39" t="s">
        <v>1368</v>
      </c>
      <c r="C3" s="39"/>
      <c r="D3" s="39"/>
      <c r="E3" s="39"/>
      <c r="F3" s="39"/>
      <c r="G3" s="39"/>
      <c r="H3" s="40"/>
      <c r="I3" s="41"/>
    </row>
    <row r="4" spans="1:9" x14ac:dyDescent="0.25">
      <c r="A4" s="26">
        <v>4</v>
      </c>
      <c r="B4" s="27" t="s">
        <v>715</v>
      </c>
      <c r="C4" s="27"/>
      <c r="D4" s="27" t="s">
        <v>276</v>
      </c>
      <c r="E4" s="27" t="s">
        <v>598</v>
      </c>
      <c r="F4" s="27" t="s">
        <v>934</v>
      </c>
      <c r="G4" s="27" t="s">
        <v>599</v>
      </c>
      <c r="H4" s="46">
        <v>1990</v>
      </c>
      <c r="I4" s="28">
        <v>1227</v>
      </c>
    </row>
    <row r="5" spans="1:9" x14ac:dyDescent="0.25">
      <c r="A5" s="26">
        <f>A4+1</f>
        <v>5</v>
      </c>
      <c r="B5" s="27" t="s">
        <v>716</v>
      </c>
      <c r="C5" s="27"/>
      <c r="D5" s="27" t="s">
        <v>277</v>
      </c>
      <c r="E5" s="27" t="s">
        <v>598</v>
      </c>
      <c r="F5" s="27" t="s">
        <v>934</v>
      </c>
      <c r="G5" s="27" t="s">
        <v>599</v>
      </c>
      <c r="H5" s="46">
        <v>1993</v>
      </c>
      <c r="I5" s="28">
        <v>1214</v>
      </c>
    </row>
    <row r="6" spans="1:9" x14ac:dyDescent="0.25">
      <c r="A6" s="26">
        <f t="shared" ref="A6:A69" si="0">A5+1</f>
        <v>6</v>
      </c>
      <c r="B6" s="27" t="s">
        <v>717</v>
      </c>
      <c r="C6" s="27"/>
      <c r="D6" s="27" t="s">
        <v>278</v>
      </c>
      <c r="E6" s="27" t="s">
        <v>600</v>
      </c>
      <c r="F6" s="27" t="s">
        <v>934</v>
      </c>
      <c r="G6" s="27" t="s">
        <v>951</v>
      </c>
      <c r="H6" s="46">
        <v>1988</v>
      </c>
      <c r="I6" s="28">
        <v>1318</v>
      </c>
    </row>
    <row r="7" spans="1:9" x14ac:dyDescent="0.25">
      <c r="A7" s="26">
        <f t="shared" si="0"/>
        <v>7</v>
      </c>
      <c r="B7" s="27" t="s">
        <v>718</v>
      </c>
      <c r="C7" s="27"/>
      <c r="D7" s="27" t="s">
        <v>279</v>
      </c>
      <c r="E7" s="27" t="s">
        <v>600</v>
      </c>
      <c r="F7" s="27" t="s">
        <v>934</v>
      </c>
      <c r="G7" s="27" t="s">
        <v>951</v>
      </c>
      <c r="H7" s="46">
        <v>1989</v>
      </c>
      <c r="I7" s="28">
        <v>1325</v>
      </c>
    </row>
    <row r="8" spans="1:9" x14ac:dyDescent="0.25">
      <c r="A8" s="26">
        <f t="shared" si="0"/>
        <v>8</v>
      </c>
      <c r="B8" s="27" t="s">
        <v>719</v>
      </c>
      <c r="C8" s="27"/>
      <c r="D8" s="27" t="s">
        <v>16</v>
      </c>
      <c r="E8" s="27" t="s">
        <v>602</v>
      </c>
      <c r="F8" s="27" t="s">
        <v>893</v>
      </c>
      <c r="G8" s="27" t="s">
        <v>599</v>
      </c>
      <c r="H8" s="46">
        <v>1971</v>
      </c>
      <c r="I8" s="28">
        <v>606</v>
      </c>
    </row>
    <row r="9" spans="1:9" x14ac:dyDescent="0.25">
      <c r="A9" s="26">
        <f t="shared" si="0"/>
        <v>9</v>
      </c>
      <c r="B9" s="27" t="s">
        <v>720</v>
      </c>
      <c r="C9" s="27"/>
      <c r="D9" s="27" t="s">
        <v>17</v>
      </c>
      <c r="E9" s="27" t="s">
        <v>602</v>
      </c>
      <c r="F9" s="27" t="s">
        <v>893</v>
      </c>
      <c r="G9" s="27" t="s">
        <v>599</v>
      </c>
      <c r="H9" s="46">
        <v>1972</v>
      </c>
      <c r="I9" s="28">
        <v>602</v>
      </c>
    </row>
    <row r="10" spans="1:9" x14ac:dyDescent="0.25">
      <c r="A10" s="26">
        <f t="shared" si="0"/>
        <v>10</v>
      </c>
      <c r="B10" s="27" t="s">
        <v>285</v>
      </c>
      <c r="C10" s="27"/>
      <c r="D10" s="27" t="s">
        <v>284</v>
      </c>
      <c r="E10" s="27" t="s">
        <v>603</v>
      </c>
      <c r="F10" s="27" t="s">
        <v>893</v>
      </c>
      <c r="G10" s="27" t="s">
        <v>601</v>
      </c>
      <c r="H10" s="46">
        <v>1980</v>
      </c>
      <c r="I10" s="28">
        <v>660</v>
      </c>
    </row>
    <row r="11" spans="1:9" x14ac:dyDescent="0.25">
      <c r="A11" s="26">
        <f t="shared" si="0"/>
        <v>11</v>
      </c>
      <c r="B11" s="27" t="s">
        <v>1054</v>
      </c>
      <c r="C11" s="27"/>
      <c r="D11" s="27" t="s">
        <v>286</v>
      </c>
      <c r="E11" s="27" t="s">
        <v>604</v>
      </c>
      <c r="F11" s="27" t="s">
        <v>893</v>
      </c>
      <c r="G11" s="27" t="s">
        <v>601</v>
      </c>
      <c r="H11" s="46">
        <v>1979</v>
      </c>
      <c r="I11" s="28">
        <v>608</v>
      </c>
    </row>
    <row r="12" spans="1:9" x14ac:dyDescent="0.25">
      <c r="A12" s="26">
        <f t="shared" si="0"/>
        <v>12</v>
      </c>
      <c r="B12" s="27" t="s">
        <v>1055</v>
      </c>
      <c r="C12" s="27"/>
      <c r="D12" s="27" t="s">
        <v>287</v>
      </c>
      <c r="E12" s="27" t="s">
        <v>604</v>
      </c>
      <c r="F12" s="27" t="s">
        <v>893</v>
      </c>
      <c r="G12" s="27" t="s">
        <v>601</v>
      </c>
      <c r="H12" s="46">
        <v>1980</v>
      </c>
      <c r="I12" s="28">
        <v>608</v>
      </c>
    </row>
    <row r="13" spans="1:9" x14ac:dyDescent="0.25">
      <c r="A13" s="26">
        <f t="shared" si="0"/>
        <v>13</v>
      </c>
      <c r="B13" s="27" t="s">
        <v>1056</v>
      </c>
      <c r="C13" s="27"/>
      <c r="D13" s="27" t="s">
        <v>288</v>
      </c>
      <c r="E13" s="27" t="s">
        <v>604</v>
      </c>
      <c r="F13" s="27" t="s">
        <v>893</v>
      </c>
      <c r="G13" s="27" t="s">
        <v>601</v>
      </c>
      <c r="H13" s="46">
        <v>1988</v>
      </c>
      <c r="I13" s="28">
        <v>448</v>
      </c>
    </row>
    <row r="14" spans="1:9" x14ac:dyDescent="0.25">
      <c r="A14" s="26">
        <f t="shared" si="0"/>
        <v>14</v>
      </c>
      <c r="B14" s="27" t="s">
        <v>721</v>
      </c>
      <c r="C14" s="27"/>
      <c r="D14" s="27" t="s">
        <v>289</v>
      </c>
      <c r="E14" s="27" t="s">
        <v>605</v>
      </c>
      <c r="F14" s="27" t="s">
        <v>893</v>
      </c>
      <c r="G14" s="27" t="s">
        <v>599</v>
      </c>
      <c r="H14" s="46">
        <v>1983</v>
      </c>
      <c r="I14" s="28">
        <v>470</v>
      </c>
    </row>
    <row r="15" spans="1:9" x14ac:dyDescent="0.25">
      <c r="A15" s="26">
        <f t="shared" si="0"/>
        <v>15</v>
      </c>
      <c r="B15" s="27" t="s">
        <v>722</v>
      </c>
      <c r="C15" s="27"/>
      <c r="D15" s="27" t="s">
        <v>280</v>
      </c>
      <c r="E15" s="27" t="s">
        <v>606</v>
      </c>
      <c r="F15" s="27" t="s">
        <v>893</v>
      </c>
      <c r="G15" s="27" t="s">
        <v>601</v>
      </c>
      <c r="H15" s="46">
        <v>1992</v>
      </c>
      <c r="I15" s="28">
        <v>560</v>
      </c>
    </row>
    <row r="16" spans="1:9" x14ac:dyDescent="0.25">
      <c r="A16" s="26">
        <f t="shared" si="0"/>
        <v>16</v>
      </c>
      <c r="B16" s="27" t="s">
        <v>723</v>
      </c>
      <c r="C16" s="27"/>
      <c r="D16" s="27" t="s">
        <v>281</v>
      </c>
      <c r="E16" s="27" t="s">
        <v>606</v>
      </c>
      <c r="F16" s="27" t="s">
        <v>893</v>
      </c>
      <c r="G16" s="27" t="s">
        <v>601</v>
      </c>
      <c r="H16" s="46">
        <v>2010</v>
      </c>
      <c r="I16" s="28">
        <v>775</v>
      </c>
    </row>
    <row r="17" spans="1:9" x14ac:dyDescent="0.25">
      <c r="A17" s="26">
        <f t="shared" si="0"/>
        <v>17</v>
      </c>
      <c r="B17" s="27" t="s">
        <v>724</v>
      </c>
      <c r="C17" s="27"/>
      <c r="D17" s="27" t="s">
        <v>282</v>
      </c>
      <c r="E17" s="27" t="s">
        <v>606</v>
      </c>
      <c r="F17" s="27" t="s">
        <v>893</v>
      </c>
      <c r="G17" s="27" t="s">
        <v>601</v>
      </c>
      <c r="H17" s="46">
        <v>1977</v>
      </c>
      <c r="I17" s="28">
        <v>420</v>
      </c>
    </row>
    <row r="18" spans="1:9" x14ac:dyDescent="0.25">
      <c r="A18" s="26">
        <f t="shared" si="0"/>
        <v>18</v>
      </c>
      <c r="B18" s="27" t="s">
        <v>725</v>
      </c>
      <c r="C18" s="27"/>
      <c r="D18" s="27" t="s">
        <v>283</v>
      </c>
      <c r="E18" s="27" t="s">
        <v>606</v>
      </c>
      <c r="F18" s="27" t="s">
        <v>893</v>
      </c>
      <c r="G18" s="27" t="s">
        <v>601</v>
      </c>
      <c r="H18" s="46">
        <v>1978</v>
      </c>
      <c r="I18" s="28">
        <v>420</v>
      </c>
    </row>
    <row r="19" spans="1:9" x14ac:dyDescent="0.25">
      <c r="A19" s="26">
        <f t="shared" si="0"/>
        <v>19</v>
      </c>
      <c r="B19" s="27" t="s">
        <v>726</v>
      </c>
      <c r="C19" s="27"/>
      <c r="D19" s="27" t="s">
        <v>18</v>
      </c>
      <c r="E19" s="27" t="s">
        <v>607</v>
      </c>
      <c r="F19" s="27" t="s">
        <v>893</v>
      </c>
      <c r="G19" s="27" t="s">
        <v>599</v>
      </c>
      <c r="H19" s="46">
        <v>1985</v>
      </c>
      <c r="I19" s="28">
        <v>831</v>
      </c>
    </row>
    <row r="20" spans="1:9" x14ac:dyDescent="0.25">
      <c r="A20" s="26">
        <f t="shared" si="0"/>
        <v>20</v>
      </c>
      <c r="B20" s="27" t="s">
        <v>727</v>
      </c>
      <c r="C20" s="27"/>
      <c r="D20" s="27" t="s">
        <v>19</v>
      </c>
      <c r="E20" s="27" t="s">
        <v>607</v>
      </c>
      <c r="F20" s="27" t="s">
        <v>893</v>
      </c>
      <c r="G20" s="27" t="s">
        <v>599</v>
      </c>
      <c r="H20" s="46">
        <v>1986</v>
      </c>
      <c r="I20" s="28">
        <v>858</v>
      </c>
    </row>
    <row r="21" spans="1:9" x14ac:dyDescent="0.25">
      <c r="A21" s="26">
        <f t="shared" si="0"/>
        <v>21</v>
      </c>
      <c r="B21" s="27" t="s">
        <v>1369</v>
      </c>
      <c r="C21" s="27"/>
      <c r="D21" s="27" t="s">
        <v>1370</v>
      </c>
      <c r="E21" s="27" t="s">
        <v>608</v>
      </c>
      <c r="F21" s="27" t="s">
        <v>893</v>
      </c>
      <c r="G21" s="27" t="s">
        <v>599</v>
      </c>
      <c r="H21" s="46">
        <v>1977</v>
      </c>
      <c r="I21" s="28">
        <v>815</v>
      </c>
    </row>
    <row r="22" spans="1:9" x14ac:dyDescent="0.25">
      <c r="A22" s="26">
        <f t="shared" si="0"/>
        <v>22</v>
      </c>
      <c r="B22" s="27" t="s">
        <v>1440</v>
      </c>
      <c r="C22" s="27"/>
      <c r="D22" s="27" t="s">
        <v>20</v>
      </c>
      <c r="E22" s="27" t="s">
        <v>608</v>
      </c>
      <c r="F22" s="27" t="s">
        <v>893</v>
      </c>
      <c r="G22" s="27" t="s">
        <v>599</v>
      </c>
      <c r="H22" s="46">
        <v>1978</v>
      </c>
      <c r="I22" s="28">
        <v>820</v>
      </c>
    </row>
    <row r="23" spans="1:9" x14ac:dyDescent="0.25">
      <c r="A23" s="26">
        <f t="shared" si="0"/>
        <v>23</v>
      </c>
      <c r="B23" s="27" t="s">
        <v>899</v>
      </c>
      <c r="C23" s="27"/>
      <c r="D23" s="27" t="s">
        <v>900</v>
      </c>
      <c r="E23" s="27" t="s">
        <v>608</v>
      </c>
      <c r="F23" s="27" t="s">
        <v>893</v>
      </c>
      <c r="G23" s="27" t="s">
        <v>599</v>
      </c>
      <c r="H23" s="46">
        <v>1979</v>
      </c>
      <c r="I23" s="28">
        <v>820</v>
      </c>
    </row>
    <row r="24" spans="1:9" x14ac:dyDescent="0.25">
      <c r="A24" s="26">
        <f t="shared" si="0"/>
        <v>24</v>
      </c>
      <c r="B24" s="27" t="s">
        <v>901</v>
      </c>
      <c r="C24" s="27"/>
      <c r="D24" s="27" t="s">
        <v>902</v>
      </c>
      <c r="E24" s="27" t="s">
        <v>609</v>
      </c>
      <c r="F24" s="27" t="s">
        <v>893</v>
      </c>
      <c r="G24" s="27" t="s">
        <v>599</v>
      </c>
      <c r="H24" s="46">
        <v>1974</v>
      </c>
      <c r="I24" s="28">
        <v>572</v>
      </c>
    </row>
    <row r="25" spans="1:9" x14ac:dyDescent="0.25">
      <c r="A25" s="26">
        <f t="shared" si="0"/>
        <v>25</v>
      </c>
      <c r="B25" s="27" t="s">
        <v>903</v>
      </c>
      <c r="C25" s="27"/>
      <c r="D25" s="27" t="s">
        <v>904</v>
      </c>
      <c r="E25" s="27" t="s">
        <v>609</v>
      </c>
      <c r="F25" s="27" t="s">
        <v>893</v>
      </c>
      <c r="G25" s="27" t="s">
        <v>599</v>
      </c>
      <c r="H25" s="46">
        <v>1975</v>
      </c>
      <c r="I25" s="28">
        <v>572</v>
      </c>
    </row>
    <row r="26" spans="1:9" x14ac:dyDescent="0.25">
      <c r="A26" s="26">
        <f t="shared" si="0"/>
        <v>26</v>
      </c>
      <c r="B26" s="27" t="s">
        <v>728</v>
      </c>
      <c r="C26" s="27"/>
      <c r="D26" s="27" t="s">
        <v>290</v>
      </c>
      <c r="E26" s="27" t="s">
        <v>609</v>
      </c>
      <c r="F26" s="27" t="s">
        <v>893</v>
      </c>
      <c r="G26" s="27" t="s">
        <v>599</v>
      </c>
      <c r="H26" s="46">
        <v>1978</v>
      </c>
      <c r="I26" s="28">
        <v>795</v>
      </c>
    </row>
    <row r="27" spans="1:9" x14ac:dyDescent="0.25">
      <c r="A27" s="26">
        <f t="shared" si="0"/>
        <v>27</v>
      </c>
      <c r="B27" s="27" t="s">
        <v>729</v>
      </c>
      <c r="C27" s="27"/>
      <c r="D27" s="27" t="s">
        <v>21</v>
      </c>
      <c r="E27" s="27" t="s">
        <v>610</v>
      </c>
      <c r="F27" s="27" t="s">
        <v>893</v>
      </c>
      <c r="G27" s="27" t="s">
        <v>599</v>
      </c>
      <c r="H27" s="46">
        <v>2010</v>
      </c>
      <c r="I27" s="28">
        <v>840</v>
      </c>
    </row>
    <row r="28" spans="1:9" x14ac:dyDescent="0.25">
      <c r="A28" s="26">
        <f t="shared" si="0"/>
        <v>28</v>
      </c>
      <c r="B28" s="27" t="s">
        <v>730</v>
      </c>
      <c r="C28" s="27"/>
      <c r="D28" s="27" t="s">
        <v>22</v>
      </c>
      <c r="E28" s="27" t="s">
        <v>610</v>
      </c>
      <c r="F28" s="27" t="s">
        <v>893</v>
      </c>
      <c r="G28" s="27" t="s">
        <v>599</v>
      </c>
      <c r="H28" s="46">
        <v>2011</v>
      </c>
      <c r="I28" s="28">
        <v>825</v>
      </c>
    </row>
    <row r="29" spans="1:9" x14ac:dyDescent="0.25">
      <c r="A29" s="26">
        <f t="shared" si="0"/>
        <v>29</v>
      </c>
      <c r="B29" s="27" t="s">
        <v>731</v>
      </c>
      <c r="C29" s="27"/>
      <c r="D29" s="27" t="s">
        <v>5</v>
      </c>
      <c r="E29" s="27" t="s">
        <v>611</v>
      </c>
      <c r="F29" s="27" t="s">
        <v>893</v>
      </c>
      <c r="G29" s="27" t="s">
        <v>612</v>
      </c>
      <c r="H29" s="46">
        <v>1986</v>
      </c>
      <c r="I29" s="28">
        <v>650</v>
      </c>
    </row>
    <row r="30" spans="1:9" x14ac:dyDescent="0.25">
      <c r="A30" s="26">
        <f t="shared" si="0"/>
        <v>30</v>
      </c>
      <c r="B30" s="27" t="s">
        <v>732</v>
      </c>
      <c r="C30" s="27"/>
      <c r="D30" s="27" t="s">
        <v>1371</v>
      </c>
      <c r="E30" s="27" t="s">
        <v>613</v>
      </c>
      <c r="F30" s="27" t="s">
        <v>893</v>
      </c>
      <c r="G30" s="27" t="s">
        <v>601</v>
      </c>
      <c r="H30" s="46">
        <v>1982</v>
      </c>
      <c r="I30" s="28">
        <v>391</v>
      </c>
    </row>
    <row r="31" spans="1:9" x14ac:dyDescent="0.25">
      <c r="A31" s="26">
        <f t="shared" si="0"/>
        <v>31</v>
      </c>
      <c r="B31" s="27" t="s">
        <v>733</v>
      </c>
      <c r="C31" s="27"/>
      <c r="D31" s="27" t="s">
        <v>23</v>
      </c>
      <c r="E31" s="27" t="s">
        <v>614</v>
      </c>
      <c r="F31" s="27" t="s">
        <v>893</v>
      </c>
      <c r="G31" s="27" t="s">
        <v>601</v>
      </c>
      <c r="H31" s="46">
        <v>2010</v>
      </c>
      <c r="I31" s="28">
        <v>600</v>
      </c>
    </row>
    <row r="32" spans="1:9" x14ac:dyDescent="0.25">
      <c r="A32" s="26">
        <f t="shared" si="0"/>
        <v>32</v>
      </c>
      <c r="B32" s="27" t="s">
        <v>734</v>
      </c>
      <c r="C32" s="27"/>
      <c r="D32" s="27" t="s">
        <v>457</v>
      </c>
      <c r="E32" s="27" t="s">
        <v>615</v>
      </c>
      <c r="F32" s="27" t="s">
        <v>893</v>
      </c>
      <c r="G32" s="27" t="s">
        <v>599</v>
      </c>
      <c r="H32" s="46">
        <v>2013</v>
      </c>
      <c r="I32" s="28">
        <v>970</v>
      </c>
    </row>
    <row r="33" spans="1:9" x14ac:dyDescent="0.25">
      <c r="A33" s="26">
        <f t="shared" si="0"/>
        <v>33</v>
      </c>
      <c r="B33" s="27" t="s">
        <v>735</v>
      </c>
      <c r="C33" s="27"/>
      <c r="D33" s="27" t="s">
        <v>24</v>
      </c>
      <c r="E33" s="27" t="s">
        <v>610</v>
      </c>
      <c r="F33" s="27" t="s">
        <v>893</v>
      </c>
      <c r="G33" s="27" t="s">
        <v>599</v>
      </c>
      <c r="H33" s="46">
        <v>1990</v>
      </c>
      <c r="I33" s="28">
        <v>158</v>
      </c>
    </row>
    <row r="34" spans="1:9" x14ac:dyDescent="0.25">
      <c r="A34" s="26">
        <f t="shared" si="0"/>
        <v>34</v>
      </c>
      <c r="B34" s="27" t="s">
        <v>736</v>
      </c>
      <c r="C34" s="27"/>
      <c r="D34" s="27" t="s">
        <v>25</v>
      </c>
      <c r="E34" s="27" t="s">
        <v>610</v>
      </c>
      <c r="F34" s="27" t="s">
        <v>893</v>
      </c>
      <c r="G34" s="27" t="s">
        <v>599</v>
      </c>
      <c r="H34" s="46">
        <v>1991</v>
      </c>
      <c r="I34" s="28">
        <v>158</v>
      </c>
    </row>
    <row r="35" spans="1:9" x14ac:dyDescent="0.25">
      <c r="A35" s="26">
        <f t="shared" si="0"/>
        <v>35</v>
      </c>
      <c r="B35" s="27" t="s">
        <v>737</v>
      </c>
      <c r="C35" s="27"/>
      <c r="D35" s="27" t="s">
        <v>6</v>
      </c>
      <c r="E35" s="27" t="s">
        <v>616</v>
      </c>
      <c r="F35" s="27" t="s">
        <v>893</v>
      </c>
      <c r="G35" s="27" t="s">
        <v>617</v>
      </c>
      <c r="H35" s="46">
        <v>1977</v>
      </c>
      <c r="I35" s="28">
        <v>659</v>
      </c>
    </row>
    <row r="36" spans="1:9" x14ac:dyDescent="0.25">
      <c r="A36" s="26">
        <f t="shared" si="0"/>
        <v>36</v>
      </c>
      <c r="B36" s="27" t="s">
        <v>738</v>
      </c>
      <c r="C36" s="27"/>
      <c r="D36" s="27" t="s">
        <v>7</v>
      </c>
      <c r="E36" s="27" t="s">
        <v>616</v>
      </c>
      <c r="F36" s="27" t="s">
        <v>893</v>
      </c>
      <c r="G36" s="27" t="s">
        <v>617</v>
      </c>
      <c r="H36" s="46">
        <v>1978</v>
      </c>
      <c r="I36" s="28">
        <v>658</v>
      </c>
    </row>
    <row r="37" spans="1:9" x14ac:dyDescent="0.25">
      <c r="A37" s="26">
        <f t="shared" si="0"/>
        <v>37</v>
      </c>
      <c r="B37" s="27" t="s">
        <v>739</v>
      </c>
      <c r="C37" s="27"/>
      <c r="D37" s="27" t="s">
        <v>8</v>
      </c>
      <c r="E37" s="27" t="s">
        <v>616</v>
      </c>
      <c r="F37" s="27" t="s">
        <v>893</v>
      </c>
      <c r="G37" s="27" t="s">
        <v>617</v>
      </c>
      <c r="H37" s="46">
        <v>1980</v>
      </c>
      <c r="I37" s="28">
        <v>577</v>
      </c>
    </row>
    <row r="38" spans="1:9" x14ac:dyDescent="0.25">
      <c r="A38" s="26">
        <f t="shared" si="0"/>
        <v>38</v>
      </c>
      <c r="B38" s="27" t="s">
        <v>740</v>
      </c>
      <c r="C38" s="27"/>
      <c r="D38" s="27" t="s">
        <v>9</v>
      </c>
      <c r="E38" s="27" t="s">
        <v>616</v>
      </c>
      <c r="F38" s="27" t="s">
        <v>893</v>
      </c>
      <c r="G38" s="27" t="s">
        <v>617</v>
      </c>
      <c r="H38" s="46">
        <v>1982</v>
      </c>
      <c r="I38" s="28">
        <v>610</v>
      </c>
    </row>
    <row r="39" spans="1:9" x14ac:dyDescent="0.25">
      <c r="A39" s="26">
        <f t="shared" si="0"/>
        <v>39</v>
      </c>
      <c r="B39" s="27" t="s">
        <v>1087</v>
      </c>
      <c r="C39" s="27"/>
      <c r="D39" s="27" t="s">
        <v>41</v>
      </c>
      <c r="E39" s="27" t="s">
        <v>606</v>
      </c>
      <c r="F39" s="27" t="s">
        <v>551</v>
      </c>
      <c r="G39" s="27" t="s">
        <v>601</v>
      </c>
      <c r="H39" s="46">
        <v>2000</v>
      </c>
      <c r="I39" s="28">
        <v>149</v>
      </c>
    </row>
    <row r="40" spans="1:9" x14ac:dyDescent="0.25">
      <c r="A40" s="26">
        <f t="shared" si="0"/>
        <v>40</v>
      </c>
      <c r="B40" s="27" t="s">
        <v>1088</v>
      </c>
      <c r="C40" s="27"/>
      <c r="D40" s="27" t="s">
        <v>42</v>
      </c>
      <c r="E40" s="27" t="s">
        <v>606</v>
      </c>
      <c r="F40" s="27" t="s">
        <v>551</v>
      </c>
      <c r="G40" s="27" t="s">
        <v>601</v>
      </c>
      <c r="H40" s="46">
        <v>2000</v>
      </c>
      <c r="I40" s="28">
        <v>149</v>
      </c>
    </row>
    <row r="41" spans="1:9" x14ac:dyDescent="0.25">
      <c r="A41" s="26">
        <f t="shared" si="0"/>
        <v>41</v>
      </c>
      <c r="B41" s="27" t="s">
        <v>1089</v>
      </c>
      <c r="C41" s="27"/>
      <c r="D41" s="27" t="s">
        <v>300</v>
      </c>
      <c r="E41" s="27" t="s">
        <v>606</v>
      </c>
      <c r="F41" s="27" t="s">
        <v>551</v>
      </c>
      <c r="G41" s="27" t="s">
        <v>601</v>
      </c>
      <c r="H41" s="46">
        <v>2000</v>
      </c>
      <c r="I41" s="28">
        <v>160</v>
      </c>
    </row>
    <row r="42" spans="1:9" x14ac:dyDescent="0.25">
      <c r="A42" s="26">
        <f t="shared" si="0"/>
        <v>42</v>
      </c>
      <c r="B42" s="27" t="s">
        <v>1090</v>
      </c>
      <c r="C42" s="27"/>
      <c r="D42" s="27" t="s">
        <v>34</v>
      </c>
      <c r="E42" s="27" t="s">
        <v>618</v>
      </c>
      <c r="F42" s="27" t="s">
        <v>551</v>
      </c>
      <c r="G42" s="27" t="s">
        <v>951</v>
      </c>
      <c r="H42" s="46">
        <v>2010</v>
      </c>
      <c r="I42" s="28">
        <v>161</v>
      </c>
    </row>
    <row r="43" spans="1:9" x14ac:dyDescent="0.25">
      <c r="A43" s="26">
        <f t="shared" si="0"/>
        <v>43</v>
      </c>
      <c r="B43" s="27" t="s">
        <v>1091</v>
      </c>
      <c r="C43" s="27"/>
      <c r="D43" s="27" t="s">
        <v>35</v>
      </c>
      <c r="E43" s="27" t="s">
        <v>618</v>
      </c>
      <c r="F43" s="27" t="s">
        <v>551</v>
      </c>
      <c r="G43" s="27" t="s">
        <v>951</v>
      </c>
      <c r="H43" s="46">
        <v>2010</v>
      </c>
      <c r="I43" s="28">
        <v>161</v>
      </c>
    </row>
    <row r="44" spans="1:9" x14ac:dyDescent="0.25">
      <c r="A44" s="26">
        <f t="shared" si="0"/>
        <v>44</v>
      </c>
      <c r="B44" s="27" t="s">
        <v>1092</v>
      </c>
      <c r="C44" s="27"/>
      <c r="D44" s="27" t="s">
        <v>33</v>
      </c>
      <c r="E44" s="27" t="s">
        <v>618</v>
      </c>
      <c r="F44" s="27" t="s">
        <v>551</v>
      </c>
      <c r="G44" s="27" t="s">
        <v>951</v>
      </c>
      <c r="H44" s="46">
        <v>1976</v>
      </c>
      <c r="I44" s="28">
        <v>322</v>
      </c>
    </row>
    <row r="45" spans="1:9" x14ac:dyDescent="0.25">
      <c r="A45" s="26">
        <f t="shared" si="0"/>
        <v>45</v>
      </c>
      <c r="B45" s="27" t="s">
        <v>470</v>
      </c>
      <c r="C45" s="27"/>
      <c r="D45" s="27" t="s">
        <v>36</v>
      </c>
      <c r="E45" s="27" t="s">
        <v>619</v>
      </c>
      <c r="F45" s="27" t="s">
        <v>551</v>
      </c>
      <c r="G45" s="27" t="s">
        <v>601</v>
      </c>
      <c r="H45" s="46">
        <v>2002</v>
      </c>
      <c r="I45" s="28">
        <v>157</v>
      </c>
    </row>
    <row r="46" spans="1:9" x14ac:dyDescent="0.25">
      <c r="A46" s="26">
        <f t="shared" si="0"/>
        <v>46</v>
      </c>
      <c r="B46" s="27" t="s">
        <v>471</v>
      </c>
      <c r="C46" s="27"/>
      <c r="D46" s="27" t="s">
        <v>37</v>
      </c>
      <c r="E46" s="27" t="s">
        <v>619</v>
      </c>
      <c r="F46" s="27" t="s">
        <v>551</v>
      </c>
      <c r="G46" s="27" t="s">
        <v>601</v>
      </c>
      <c r="H46" s="46">
        <v>2002</v>
      </c>
      <c r="I46" s="28">
        <v>157</v>
      </c>
    </row>
    <row r="47" spans="1:9" x14ac:dyDescent="0.25">
      <c r="A47" s="26">
        <f t="shared" si="0"/>
        <v>47</v>
      </c>
      <c r="B47" s="27" t="s">
        <v>741</v>
      </c>
      <c r="C47" s="27"/>
      <c r="D47" s="27" t="s">
        <v>297</v>
      </c>
      <c r="E47" s="27" t="s">
        <v>619</v>
      </c>
      <c r="F47" s="27" t="s">
        <v>551</v>
      </c>
      <c r="G47" s="27" t="s">
        <v>601</v>
      </c>
      <c r="H47" s="46">
        <v>2002</v>
      </c>
      <c r="I47" s="28">
        <v>236</v>
      </c>
    </row>
    <row r="48" spans="1:9" x14ac:dyDescent="0.25">
      <c r="A48" s="26">
        <f t="shared" si="0"/>
        <v>48</v>
      </c>
      <c r="B48" s="27" t="s">
        <v>1093</v>
      </c>
      <c r="C48" s="27"/>
      <c r="D48" s="27" t="s">
        <v>38</v>
      </c>
      <c r="E48" s="27" t="s">
        <v>620</v>
      </c>
      <c r="F48" s="27" t="s">
        <v>551</v>
      </c>
      <c r="G48" s="27" t="s">
        <v>599</v>
      </c>
      <c r="H48" s="46">
        <v>2000</v>
      </c>
      <c r="I48" s="28">
        <v>161.80000000000001</v>
      </c>
    </row>
    <row r="49" spans="1:9" x14ac:dyDescent="0.25">
      <c r="A49" s="26">
        <f t="shared" si="0"/>
        <v>49</v>
      </c>
      <c r="B49" s="27" t="s">
        <v>1094</v>
      </c>
      <c r="C49" s="27"/>
      <c r="D49" s="27" t="s">
        <v>298</v>
      </c>
      <c r="E49" s="27" t="s">
        <v>620</v>
      </c>
      <c r="F49" s="27" t="s">
        <v>551</v>
      </c>
      <c r="G49" s="27" t="s">
        <v>599</v>
      </c>
      <c r="H49" s="46">
        <v>2001</v>
      </c>
      <c r="I49" s="28">
        <v>83.6</v>
      </c>
    </row>
    <row r="50" spans="1:9" x14ac:dyDescent="0.25">
      <c r="A50" s="26">
        <f t="shared" si="0"/>
        <v>50</v>
      </c>
      <c r="B50" s="27" t="s">
        <v>1095</v>
      </c>
      <c r="C50" s="27"/>
      <c r="D50" s="27" t="s">
        <v>39</v>
      </c>
      <c r="E50" s="27" t="s">
        <v>620</v>
      </c>
      <c r="F50" s="27" t="s">
        <v>551</v>
      </c>
      <c r="G50" s="27" t="s">
        <v>599</v>
      </c>
      <c r="H50" s="46">
        <v>2000</v>
      </c>
      <c r="I50" s="28">
        <v>161.80000000000001</v>
      </c>
    </row>
    <row r="51" spans="1:9" x14ac:dyDescent="0.25">
      <c r="A51" s="26">
        <f t="shared" si="0"/>
        <v>51</v>
      </c>
      <c r="B51" s="27" t="s">
        <v>1096</v>
      </c>
      <c r="C51" s="27"/>
      <c r="D51" s="27" t="s">
        <v>40</v>
      </c>
      <c r="E51" s="27" t="s">
        <v>620</v>
      </c>
      <c r="F51" s="27" t="s">
        <v>551</v>
      </c>
      <c r="G51" s="27" t="s">
        <v>599</v>
      </c>
      <c r="H51" s="46">
        <v>2001</v>
      </c>
      <c r="I51" s="28">
        <v>160.6</v>
      </c>
    </row>
    <row r="52" spans="1:9" x14ac:dyDescent="0.25">
      <c r="A52" s="26">
        <f t="shared" si="0"/>
        <v>52</v>
      </c>
      <c r="B52" s="27" t="s">
        <v>1097</v>
      </c>
      <c r="C52" s="27"/>
      <c r="D52" s="27" t="s">
        <v>299</v>
      </c>
      <c r="E52" s="27" t="s">
        <v>620</v>
      </c>
      <c r="F52" s="27" t="s">
        <v>551</v>
      </c>
      <c r="G52" s="27" t="s">
        <v>599</v>
      </c>
      <c r="H52" s="46">
        <v>2009</v>
      </c>
      <c r="I52" s="28">
        <v>222.4</v>
      </c>
    </row>
    <row r="53" spans="1:9" x14ac:dyDescent="0.25">
      <c r="A53" s="26">
        <f t="shared" si="0"/>
        <v>53</v>
      </c>
      <c r="B53" s="27" t="s">
        <v>472</v>
      </c>
      <c r="C53" s="27"/>
      <c r="D53" s="27" t="s">
        <v>50</v>
      </c>
      <c r="E53" s="27" t="s">
        <v>621</v>
      </c>
      <c r="F53" s="27" t="s">
        <v>551</v>
      </c>
      <c r="G53" s="27" t="s">
        <v>617</v>
      </c>
      <c r="H53" s="46">
        <v>2003</v>
      </c>
      <c r="I53" s="28">
        <v>169</v>
      </c>
    </row>
    <row r="54" spans="1:9" x14ac:dyDescent="0.25">
      <c r="A54" s="26">
        <f t="shared" si="0"/>
        <v>54</v>
      </c>
      <c r="B54" s="27" t="s">
        <v>473</v>
      </c>
      <c r="C54" s="27"/>
      <c r="D54" s="27" t="s">
        <v>51</v>
      </c>
      <c r="E54" s="27" t="s">
        <v>621</v>
      </c>
      <c r="F54" s="27" t="s">
        <v>551</v>
      </c>
      <c r="G54" s="27" t="s">
        <v>617</v>
      </c>
      <c r="H54" s="46">
        <v>2003</v>
      </c>
      <c r="I54" s="28">
        <v>169</v>
      </c>
    </row>
    <row r="55" spans="1:9" x14ac:dyDescent="0.25">
      <c r="A55" s="26">
        <f t="shared" si="0"/>
        <v>55</v>
      </c>
      <c r="B55" s="27" t="s">
        <v>474</v>
      </c>
      <c r="C55" s="27"/>
      <c r="D55" s="27" t="s">
        <v>52</v>
      </c>
      <c r="E55" s="27" t="s">
        <v>621</v>
      </c>
      <c r="F55" s="27" t="s">
        <v>551</v>
      </c>
      <c r="G55" s="27" t="s">
        <v>617</v>
      </c>
      <c r="H55" s="46">
        <v>2003</v>
      </c>
      <c r="I55" s="28">
        <v>270</v>
      </c>
    </row>
    <row r="56" spans="1:9" x14ac:dyDescent="0.25">
      <c r="A56" s="26">
        <f t="shared" si="0"/>
        <v>56</v>
      </c>
      <c r="B56" s="27" t="s">
        <v>1098</v>
      </c>
      <c r="C56" s="27"/>
      <c r="D56" s="27" t="s">
        <v>91</v>
      </c>
      <c r="E56" s="27" t="s">
        <v>622</v>
      </c>
      <c r="F56" s="27" t="s">
        <v>551</v>
      </c>
      <c r="G56" s="27" t="s">
        <v>612</v>
      </c>
      <c r="H56" s="46">
        <v>1987</v>
      </c>
      <c r="I56" s="28">
        <v>77</v>
      </c>
    </row>
    <row r="57" spans="1:9" x14ac:dyDescent="0.25">
      <c r="A57" s="26">
        <f t="shared" si="0"/>
        <v>57</v>
      </c>
      <c r="B57" s="27" t="s">
        <v>1099</v>
      </c>
      <c r="C57" s="27"/>
      <c r="D57" s="27" t="s">
        <v>92</v>
      </c>
      <c r="E57" s="27" t="s">
        <v>622</v>
      </c>
      <c r="F57" s="27" t="s">
        <v>551</v>
      </c>
      <c r="G57" s="27" t="s">
        <v>612</v>
      </c>
      <c r="H57" s="46">
        <v>1987</v>
      </c>
      <c r="I57" s="28">
        <v>77</v>
      </c>
    </row>
    <row r="58" spans="1:9" x14ac:dyDescent="0.25">
      <c r="A58" s="26">
        <f t="shared" si="0"/>
        <v>58</v>
      </c>
      <c r="B58" s="27" t="s">
        <v>1100</v>
      </c>
      <c r="C58" s="27"/>
      <c r="D58" s="27" t="s">
        <v>93</v>
      </c>
      <c r="E58" s="27" t="s">
        <v>622</v>
      </c>
      <c r="F58" s="27" t="s">
        <v>551</v>
      </c>
      <c r="G58" s="27" t="s">
        <v>612</v>
      </c>
      <c r="H58" s="46">
        <v>1988</v>
      </c>
      <c r="I58" s="28">
        <v>71</v>
      </c>
    </row>
    <row r="59" spans="1:9" x14ac:dyDescent="0.25">
      <c r="A59" s="26">
        <f t="shared" si="0"/>
        <v>59</v>
      </c>
      <c r="B59" s="27" t="s">
        <v>1101</v>
      </c>
      <c r="C59" s="27"/>
      <c r="D59" s="27" t="s">
        <v>63</v>
      </c>
      <c r="E59" s="27" t="s">
        <v>623</v>
      </c>
      <c r="F59" s="27" t="s">
        <v>551</v>
      </c>
      <c r="G59" s="27" t="s">
        <v>617</v>
      </c>
      <c r="H59" s="46">
        <v>2009</v>
      </c>
      <c r="I59" s="28">
        <v>168</v>
      </c>
    </row>
    <row r="60" spans="1:9" x14ac:dyDescent="0.25">
      <c r="A60" s="26">
        <f t="shared" si="0"/>
        <v>60</v>
      </c>
      <c r="B60" s="27" t="s">
        <v>1102</v>
      </c>
      <c r="C60" s="27"/>
      <c r="D60" s="27" t="s">
        <v>64</v>
      </c>
      <c r="E60" s="27" t="s">
        <v>623</v>
      </c>
      <c r="F60" s="27" t="s">
        <v>551</v>
      </c>
      <c r="G60" s="27" t="s">
        <v>617</v>
      </c>
      <c r="H60" s="46">
        <v>2009</v>
      </c>
      <c r="I60" s="28">
        <v>168</v>
      </c>
    </row>
    <row r="61" spans="1:9" x14ac:dyDescent="0.25">
      <c r="A61" s="26">
        <f t="shared" si="0"/>
        <v>61</v>
      </c>
      <c r="B61" s="27" t="s">
        <v>1103</v>
      </c>
      <c r="C61" s="27"/>
      <c r="D61" s="27" t="s">
        <v>65</v>
      </c>
      <c r="E61" s="27" t="s">
        <v>623</v>
      </c>
      <c r="F61" s="27" t="s">
        <v>551</v>
      </c>
      <c r="G61" s="27" t="s">
        <v>617</v>
      </c>
      <c r="H61" s="46">
        <v>2009</v>
      </c>
      <c r="I61" s="28">
        <v>182</v>
      </c>
    </row>
    <row r="62" spans="1:9" x14ac:dyDescent="0.25">
      <c r="A62" s="26">
        <f t="shared" si="0"/>
        <v>62</v>
      </c>
      <c r="B62" s="27" t="s">
        <v>475</v>
      </c>
      <c r="C62" s="27"/>
      <c r="D62" s="27" t="s">
        <v>55</v>
      </c>
      <c r="E62" s="27" t="s">
        <v>624</v>
      </c>
      <c r="F62" s="27" t="s">
        <v>551</v>
      </c>
      <c r="G62" s="27" t="s">
        <v>601</v>
      </c>
      <c r="H62" s="46">
        <v>2007</v>
      </c>
      <c r="I62" s="28">
        <v>74</v>
      </c>
    </row>
    <row r="63" spans="1:9" x14ac:dyDescent="0.25">
      <c r="A63" s="26">
        <f t="shared" si="0"/>
        <v>63</v>
      </c>
      <c r="B63" s="27" t="s">
        <v>476</v>
      </c>
      <c r="C63" s="27"/>
      <c r="D63" s="27" t="s">
        <v>56</v>
      </c>
      <c r="E63" s="27" t="s">
        <v>624</v>
      </c>
      <c r="F63" s="27" t="s">
        <v>551</v>
      </c>
      <c r="G63" s="27" t="s">
        <v>601</v>
      </c>
      <c r="H63" s="46">
        <v>2007</v>
      </c>
      <c r="I63" s="28">
        <v>67</v>
      </c>
    </row>
    <row r="64" spans="1:9" x14ac:dyDescent="0.25">
      <c r="A64" s="26">
        <f t="shared" si="0"/>
        <v>64</v>
      </c>
      <c r="B64" s="27" t="s">
        <v>479</v>
      </c>
      <c r="C64" s="27"/>
      <c r="D64" s="27" t="s">
        <v>59</v>
      </c>
      <c r="E64" s="27" t="s">
        <v>624</v>
      </c>
      <c r="F64" s="27" t="s">
        <v>551</v>
      </c>
      <c r="G64" s="27" t="s">
        <v>601</v>
      </c>
      <c r="H64" s="46">
        <v>2007</v>
      </c>
      <c r="I64" s="28">
        <v>100</v>
      </c>
    </row>
    <row r="65" spans="1:9" x14ac:dyDescent="0.25">
      <c r="A65" s="26">
        <f t="shared" si="0"/>
        <v>65</v>
      </c>
      <c r="B65" s="27" t="s">
        <v>477</v>
      </c>
      <c r="C65" s="27"/>
      <c r="D65" s="27" t="s">
        <v>57</v>
      </c>
      <c r="E65" s="27" t="s">
        <v>624</v>
      </c>
      <c r="F65" s="27" t="s">
        <v>551</v>
      </c>
      <c r="G65" s="27" t="s">
        <v>601</v>
      </c>
      <c r="H65" s="46">
        <v>2008</v>
      </c>
      <c r="I65" s="28">
        <v>73</v>
      </c>
    </row>
    <row r="66" spans="1:9" x14ac:dyDescent="0.25">
      <c r="A66" s="26">
        <f t="shared" si="0"/>
        <v>66</v>
      </c>
      <c r="B66" s="27" t="s">
        <v>478</v>
      </c>
      <c r="C66" s="27"/>
      <c r="D66" s="27" t="s">
        <v>58</v>
      </c>
      <c r="E66" s="27" t="s">
        <v>624</v>
      </c>
      <c r="F66" s="27" t="s">
        <v>551</v>
      </c>
      <c r="G66" s="27" t="s">
        <v>601</v>
      </c>
      <c r="H66" s="46">
        <v>2008</v>
      </c>
      <c r="I66" s="28">
        <v>68</v>
      </c>
    </row>
    <row r="67" spans="1:9" x14ac:dyDescent="0.25">
      <c r="A67" s="26">
        <f t="shared" si="0"/>
        <v>67</v>
      </c>
      <c r="B67" s="27" t="s">
        <v>480</v>
      </c>
      <c r="C67" s="27"/>
      <c r="D67" s="27" t="s">
        <v>60</v>
      </c>
      <c r="E67" s="27" t="s">
        <v>624</v>
      </c>
      <c r="F67" s="27" t="s">
        <v>551</v>
      </c>
      <c r="G67" s="27" t="s">
        <v>601</v>
      </c>
      <c r="H67" s="46">
        <v>2008</v>
      </c>
      <c r="I67" s="28">
        <v>105</v>
      </c>
    </row>
    <row r="68" spans="1:9" x14ac:dyDescent="0.25">
      <c r="A68" s="26">
        <f t="shared" si="0"/>
        <v>68</v>
      </c>
      <c r="B68" s="27" t="s">
        <v>481</v>
      </c>
      <c r="C68" s="27"/>
      <c r="D68" s="27" t="s">
        <v>66</v>
      </c>
      <c r="E68" s="27" t="s">
        <v>625</v>
      </c>
      <c r="F68" s="27" t="s">
        <v>551</v>
      </c>
      <c r="G68" s="27" t="s">
        <v>617</v>
      </c>
      <c r="H68" s="46">
        <v>2008</v>
      </c>
      <c r="I68" s="28">
        <v>169</v>
      </c>
    </row>
    <row r="69" spans="1:9" x14ac:dyDescent="0.25">
      <c r="A69" s="26">
        <f t="shared" si="0"/>
        <v>69</v>
      </c>
      <c r="B69" s="27" t="s">
        <v>482</v>
      </c>
      <c r="C69" s="27"/>
      <c r="D69" s="27" t="s">
        <v>67</v>
      </c>
      <c r="E69" s="27" t="s">
        <v>625</v>
      </c>
      <c r="F69" s="27" t="s">
        <v>551</v>
      </c>
      <c r="G69" s="27" t="s">
        <v>617</v>
      </c>
      <c r="H69" s="46">
        <v>2008</v>
      </c>
      <c r="I69" s="28">
        <v>175</v>
      </c>
    </row>
    <row r="70" spans="1:9" x14ac:dyDescent="0.25">
      <c r="A70" s="26">
        <f t="shared" ref="A70:A133" si="1">A69+1</f>
        <v>70</v>
      </c>
      <c r="B70" s="27" t="s">
        <v>483</v>
      </c>
      <c r="C70" s="27"/>
      <c r="D70" s="27" t="s">
        <v>68</v>
      </c>
      <c r="E70" s="27" t="s">
        <v>625</v>
      </c>
      <c r="F70" s="27" t="s">
        <v>551</v>
      </c>
      <c r="G70" s="27" t="s">
        <v>617</v>
      </c>
      <c r="H70" s="46">
        <v>2008</v>
      </c>
      <c r="I70" s="28">
        <v>176</v>
      </c>
    </row>
    <row r="71" spans="1:9" x14ac:dyDescent="0.25">
      <c r="A71" s="26">
        <f t="shared" si="1"/>
        <v>71</v>
      </c>
      <c r="B71" s="27" t="s">
        <v>484</v>
      </c>
      <c r="C71" s="27"/>
      <c r="D71" s="27" t="s">
        <v>69</v>
      </c>
      <c r="E71" s="27" t="s">
        <v>625</v>
      </c>
      <c r="F71" s="27" t="s">
        <v>551</v>
      </c>
      <c r="G71" s="27" t="s">
        <v>617</v>
      </c>
      <c r="H71" s="46">
        <v>2008</v>
      </c>
      <c r="I71" s="28">
        <v>146</v>
      </c>
    </row>
    <row r="72" spans="1:9" x14ac:dyDescent="0.25">
      <c r="A72" s="26">
        <f t="shared" si="1"/>
        <v>72</v>
      </c>
      <c r="B72" s="27" t="s">
        <v>485</v>
      </c>
      <c r="C72" s="27"/>
      <c r="D72" s="27" t="s">
        <v>77</v>
      </c>
      <c r="E72" s="27" t="s">
        <v>625</v>
      </c>
      <c r="F72" s="27" t="s">
        <v>551</v>
      </c>
      <c r="G72" s="27" t="s">
        <v>617</v>
      </c>
      <c r="H72" s="46">
        <v>2002</v>
      </c>
      <c r="I72" s="28">
        <v>190</v>
      </c>
    </row>
    <row r="73" spans="1:9" x14ac:dyDescent="0.25">
      <c r="A73" s="26">
        <f t="shared" si="1"/>
        <v>73</v>
      </c>
      <c r="B73" s="27" t="s">
        <v>486</v>
      </c>
      <c r="C73" s="27"/>
      <c r="D73" s="27" t="s">
        <v>78</v>
      </c>
      <c r="E73" s="27" t="s">
        <v>625</v>
      </c>
      <c r="F73" s="27" t="s">
        <v>551</v>
      </c>
      <c r="G73" s="27" t="s">
        <v>617</v>
      </c>
      <c r="H73" s="46">
        <v>2002</v>
      </c>
      <c r="I73" s="28">
        <v>202</v>
      </c>
    </row>
    <row r="74" spans="1:9" x14ac:dyDescent="0.25">
      <c r="A74" s="26">
        <f t="shared" si="1"/>
        <v>74</v>
      </c>
      <c r="B74" s="27" t="s">
        <v>487</v>
      </c>
      <c r="C74" s="27"/>
      <c r="D74" s="27" t="s">
        <v>79</v>
      </c>
      <c r="E74" s="27" t="s">
        <v>625</v>
      </c>
      <c r="F74" s="27" t="s">
        <v>551</v>
      </c>
      <c r="G74" s="27" t="s">
        <v>617</v>
      </c>
      <c r="H74" s="46">
        <v>2002</v>
      </c>
      <c r="I74" s="28">
        <v>190</v>
      </c>
    </row>
    <row r="75" spans="1:9" x14ac:dyDescent="0.25">
      <c r="A75" s="26">
        <f t="shared" si="1"/>
        <v>75</v>
      </c>
      <c r="B75" s="27" t="s">
        <v>488</v>
      </c>
      <c r="C75" s="27"/>
      <c r="D75" s="27" t="s">
        <v>80</v>
      </c>
      <c r="E75" s="27" t="s">
        <v>625</v>
      </c>
      <c r="F75" s="27" t="s">
        <v>551</v>
      </c>
      <c r="G75" s="27" t="s">
        <v>617</v>
      </c>
      <c r="H75" s="46">
        <v>2002</v>
      </c>
      <c r="I75" s="28">
        <v>202</v>
      </c>
    </row>
    <row r="76" spans="1:9" x14ac:dyDescent="0.25">
      <c r="A76" s="26">
        <f t="shared" si="1"/>
        <v>76</v>
      </c>
      <c r="B76" s="27" t="s">
        <v>489</v>
      </c>
      <c r="C76" s="27"/>
      <c r="D76" s="27" t="s">
        <v>301</v>
      </c>
      <c r="E76" s="27" t="s">
        <v>625</v>
      </c>
      <c r="F76" s="27" t="s">
        <v>551</v>
      </c>
      <c r="G76" s="27" t="s">
        <v>617</v>
      </c>
      <c r="H76" s="46">
        <v>2002</v>
      </c>
      <c r="I76" s="28">
        <v>290</v>
      </c>
    </row>
    <row r="77" spans="1:9" x14ac:dyDescent="0.25">
      <c r="A77" s="26">
        <f t="shared" si="1"/>
        <v>77</v>
      </c>
      <c r="B77" s="27" t="s">
        <v>742</v>
      </c>
      <c r="C77" s="27"/>
      <c r="D77" s="27" t="s">
        <v>743</v>
      </c>
      <c r="E77" s="27" t="s">
        <v>625</v>
      </c>
      <c r="F77" s="27" t="s">
        <v>551</v>
      </c>
      <c r="G77" s="27" t="s">
        <v>617</v>
      </c>
      <c r="H77" s="46">
        <v>2014</v>
      </c>
      <c r="I77" s="28">
        <v>174</v>
      </c>
    </row>
    <row r="78" spans="1:9" x14ac:dyDescent="0.25">
      <c r="A78" s="26">
        <f t="shared" si="1"/>
        <v>78</v>
      </c>
      <c r="B78" s="27" t="s">
        <v>491</v>
      </c>
      <c r="C78" s="27"/>
      <c r="D78" s="27" t="s">
        <v>89</v>
      </c>
      <c r="E78" s="27" t="s">
        <v>626</v>
      </c>
      <c r="F78" s="27" t="s">
        <v>551</v>
      </c>
      <c r="G78" s="27" t="s">
        <v>599</v>
      </c>
      <c r="H78" s="46">
        <v>2002</v>
      </c>
      <c r="I78" s="28">
        <v>240</v>
      </c>
    </row>
    <row r="79" spans="1:9" x14ac:dyDescent="0.25">
      <c r="A79" s="26">
        <f t="shared" si="1"/>
        <v>79</v>
      </c>
      <c r="B79" s="27" t="s">
        <v>490</v>
      </c>
      <c r="C79" s="27"/>
      <c r="D79" s="27" t="s">
        <v>90</v>
      </c>
      <c r="E79" s="27" t="s">
        <v>626</v>
      </c>
      <c r="F79" s="27" t="s">
        <v>551</v>
      </c>
      <c r="G79" s="27" t="s">
        <v>599</v>
      </c>
      <c r="H79" s="46">
        <v>2002</v>
      </c>
      <c r="I79" s="28">
        <v>124</v>
      </c>
    </row>
    <row r="80" spans="1:9" x14ac:dyDescent="0.25">
      <c r="A80" s="26">
        <f t="shared" si="1"/>
        <v>80</v>
      </c>
      <c r="B80" s="27" t="s">
        <v>695</v>
      </c>
      <c r="C80" s="27"/>
      <c r="D80" s="27" t="s">
        <v>696</v>
      </c>
      <c r="E80" s="27" t="s">
        <v>661</v>
      </c>
      <c r="F80" s="27" t="s">
        <v>551</v>
      </c>
      <c r="G80" s="27" t="s">
        <v>601</v>
      </c>
      <c r="H80" s="46">
        <v>2014</v>
      </c>
      <c r="I80" s="28">
        <v>176</v>
      </c>
    </row>
    <row r="81" spans="1:9" x14ac:dyDescent="0.25">
      <c r="A81" s="26">
        <f t="shared" si="1"/>
        <v>81</v>
      </c>
      <c r="B81" s="27" t="s">
        <v>697</v>
      </c>
      <c r="C81" s="27"/>
      <c r="D81" s="27" t="s">
        <v>698</v>
      </c>
      <c r="E81" s="27" t="s">
        <v>661</v>
      </c>
      <c r="F81" s="27" t="s">
        <v>551</v>
      </c>
      <c r="G81" s="27" t="s">
        <v>601</v>
      </c>
      <c r="H81" s="46">
        <v>2014</v>
      </c>
      <c r="I81" s="28">
        <v>176</v>
      </c>
    </row>
    <row r="82" spans="1:9" x14ac:dyDescent="0.25">
      <c r="A82" s="26">
        <f t="shared" si="1"/>
        <v>82</v>
      </c>
      <c r="B82" s="27" t="s">
        <v>699</v>
      </c>
      <c r="C82" s="27"/>
      <c r="D82" s="27" t="s">
        <v>700</v>
      </c>
      <c r="E82" s="27" t="s">
        <v>661</v>
      </c>
      <c r="F82" s="27" t="s">
        <v>551</v>
      </c>
      <c r="G82" s="27" t="s">
        <v>601</v>
      </c>
      <c r="H82" s="46">
        <v>2014</v>
      </c>
      <c r="I82" s="28">
        <v>189</v>
      </c>
    </row>
    <row r="83" spans="1:9" x14ac:dyDescent="0.25">
      <c r="A83" s="26">
        <f t="shared" si="1"/>
        <v>83</v>
      </c>
      <c r="B83" s="27" t="s">
        <v>492</v>
      </c>
      <c r="C83" s="27"/>
      <c r="D83" s="27" t="s">
        <v>98</v>
      </c>
      <c r="E83" s="27" t="s">
        <v>627</v>
      </c>
      <c r="F83" s="27" t="s">
        <v>551</v>
      </c>
      <c r="G83" s="27" t="s">
        <v>599</v>
      </c>
      <c r="H83" s="46">
        <v>2003</v>
      </c>
      <c r="I83" s="28">
        <v>178</v>
      </c>
    </row>
    <row r="84" spans="1:9" x14ac:dyDescent="0.25">
      <c r="A84" s="26">
        <f t="shared" si="1"/>
        <v>84</v>
      </c>
      <c r="B84" s="27" t="s">
        <v>493</v>
      </c>
      <c r="C84" s="27"/>
      <c r="D84" s="27" t="s">
        <v>99</v>
      </c>
      <c r="E84" s="27" t="s">
        <v>627</v>
      </c>
      <c r="F84" s="27" t="s">
        <v>551</v>
      </c>
      <c r="G84" s="27" t="s">
        <v>599</v>
      </c>
      <c r="H84" s="46">
        <v>2003</v>
      </c>
      <c r="I84" s="28">
        <v>170</v>
      </c>
    </row>
    <row r="85" spans="1:9" x14ac:dyDescent="0.25">
      <c r="A85" s="26">
        <f t="shared" si="1"/>
        <v>85</v>
      </c>
      <c r="B85" s="27" t="s">
        <v>494</v>
      </c>
      <c r="C85" s="27"/>
      <c r="D85" s="27" t="s">
        <v>100</v>
      </c>
      <c r="E85" s="27" t="s">
        <v>627</v>
      </c>
      <c r="F85" s="27" t="s">
        <v>551</v>
      </c>
      <c r="G85" s="27" t="s">
        <v>599</v>
      </c>
      <c r="H85" s="46">
        <v>2003</v>
      </c>
      <c r="I85" s="28">
        <v>170</v>
      </c>
    </row>
    <row r="86" spans="1:9" x14ac:dyDescent="0.25">
      <c r="A86" s="26">
        <f t="shared" si="1"/>
        <v>86</v>
      </c>
      <c r="B86" s="27" t="s">
        <v>495</v>
      </c>
      <c r="C86" s="27"/>
      <c r="D86" s="27" t="s">
        <v>101</v>
      </c>
      <c r="E86" s="27" t="s">
        <v>627</v>
      </c>
      <c r="F86" s="27" t="s">
        <v>551</v>
      </c>
      <c r="G86" s="27" t="s">
        <v>599</v>
      </c>
      <c r="H86" s="46">
        <v>2003</v>
      </c>
      <c r="I86" s="28">
        <v>178</v>
      </c>
    </row>
    <row r="87" spans="1:9" x14ac:dyDescent="0.25">
      <c r="A87" s="26">
        <f t="shared" si="1"/>
        <v>87</v>
      </c>
      <c r="B87" s="27" t="s">
        <v>496</v>
      </c>
      <c r="C87" s="27"/>
      <c r="D87" s="27" t="s">
        <v>102</v>
      </c>
      <c r="E87" s="27" t="s">
        <v>627</v>
      </c>
      <c r="F87" s="27" t="s">
        <v>551</v>
      </c>
      <c r="G87" s="27" t="s">
        <v>599</v>
      </c>
      <c r="H87" s="46">
        <v>2003</v>
      </c>
      <c r="I87" s="28">
        <v>170</v>
      </c>
    </row>
    <row r="88" spans="1:9" x14ac:dyDescent="0.25">
      <c r="A88" s="26">
        <f t="shared" si="1"/>
        <v>88</v>
      </c>
      <c r="B88" s="27" t="s">
        <v>497</v>
      </c>
      <c r="C88" s="27"/>
      <c r="D88" s="27" t="s">
        <v>103</v>
      </c>
      <c r="E88" s="27" t="s">
        <v>627</v>
      </c>
      <c r="F88" s="27" t="s">
        <v>551</v>
      </c>
      <c r="G88" s="27" t="s">
        <v>599</v>
      </c>
      <c r="H88" s="46">
        <v>2003</v>
      </c>
      <c r="I88" s="28">
        <v>170</v>
      </c>
    </row>
    <row r="89" spans="1:9" x14ac:dyDescent="0.25">
      <c r="A89" s="26">
        <f t="shared" si="1"/>
        <v>89</v>
      </c>
      <c r="B89" s="27" t="s">
        <v>498</v>
      </c>
      <c r="C89" s="27"/>
      <c r="D89" s="27" t="s">
        <v>104</v>
      </c>
      <c r="E89" s="27" t="s">
        <v>627</v>
      </c>
      <c r="F89" s="27" t="s">
        <v>551</v>
      </c>
      <c r="G89" s="27" t="s">
        <v>599</v>
      </c>
      <c r="H89" s="46">
        <v>2003</v>
      </c>
      <c r="I89" s="28">
        <v>420</v>
      </c>
    </row>
    <row r="90" spans="1:9" x14ac:dyDescent="0.25">
      <c r="A90" s="26">
        <f t="shared" si="1"/>
        <v>90</v>
      </c>
      <c r="B90" s="27" t="s">
        <v>499</v>
      </c>
      <c r="C90" s="27"/>
      <c r="D90" s="27" t="s">
        <v>105</v>
      </c>
      <c r="E90" s="27" t="s">
        <v>627</v>
      </c>
      <c r="F90" s="27" t="s">
        <v>551</v>
      </c>
      <c r="G90" s="27" t="s">
        <v>599</v>
      </c>
      <c r="H90" s="46">
        <v>2003</v>
      </c>
      <c r="I90" s="28">
        <v>420</v>
      </c>
    </row>
    <row r="91" spans="1:9" x14ac:dyDescent="0.25">
      <c r="A91" s="26">
        <f t="shared" si="1"/>
        <v>91</v>
      </c>
      <c r="B91" s="27" t="s">
        <v>500</v>
      </c>
      <c r="C91" s="27"/>
      <c r="D91" s="27" t="s">
        <v>94</v>
      </c>
      <c r="E91" s="27" t="s">
        <v>602</v>
      </c>
      <c r="F91" s="27" t="s">
        <v>551</v>
      </c>
      <c r="G91" s="27" t="s">
        <v>599</v>
      </c>
      <c r="H91" s="46">
        <v>2002</v>
      </c>
      <c r="I91" s="28">
        <v>156.19999999999999</v>
      </c>
    </row>
    <row r="92" spans="1:9" x14ac:dyDescent="0.25">
      <c r="A92" s="26">
        <f t="shared" si="1"/>
        <v>92</v>
      </c>
      <c r="B92" s="27" t="s">
        <v>501</v>
      </c>
      <c r="C92" s="27"/>
      <c r="D92" s="27" t="s">
        <v>95</v>
      </c>
      <c r="E92" s="27" t="s">
        <v>602</v>
      </c>
      <c r="F92" s="27" t="s">
        <v>551</v>
      </c>
      <c r="G92" s="27" t="s">
        <v>599</v>
      </c>
      <c r="H92" s="46">
        <v>2002</v>
      </c>
      <c r="I92" s="28">
        <v>156.19999999999999</v>
      </c>
    </row>
    <row r="93" spans="1:9" x14ac:dyDescent="0.25">
      <c r="A93" s="26">
        <f t="shared" si="1"/>
        <v>93</v>
      </c>
      <c r="B93" s="27" t="s">
        <v>502</v>
      </c>
      <c r="C93" s="27"/>
      <c r="D93" s="27" t="s">
        <v>303</v>
      </c>
      <c r="E93" s="27" t="s">
        <v>602</v>
      </c>
      <c r="F93" s="27" t="s">
        <v>551</v>
      </c>
      <c r="G93" s="27" t="s">
        <v>599</v>
      </c>
      <c r="H93" s="46">
        <v>2002</v>
      </c>
      <c r="I93" s="28">
        <v>178</v>
      </c>
    </row>
    <row r="94" spans="1:9" x14ac:dyDescent="0.25">
      <c r="A94" s="26">
        <f t="shared" si="1"/>
        <v>94</v>
      </c>
      <c r="B94" s="27" t="s">
        <v>503</v>
      </c>
      <c r="C94" s="27"/>
      <c r="D94" s="27" t="s">
        <v>96</v>
      </c>
      <c r="E94" s="27" t="s">
        <v>602</v>
      </c>
      <c r="F94" s="27" t="s">
        <v>551</v>
      </c>
      <c r="G94" s="27" t="s">
        <v>599</v>
      </c>
      <c r="H94" s="46">
        <v>2002</v>
      </c>
      <c r="I94" s="28">
        <v>156.5</v>
      </c>
    </row>
    <row r="95" spans="1:9" x14ac:dyDescent="0.25">
      <c r="A95" s="26">
        <f t="shared" si="1"/>
        <v>95</v>
      </c>
      <c r="B95" s="27" t="s">
        <v>504</v>
      </c>
      <c r="C95" s="27"/>
      <c r="D95" s="27" t="s">
        <v>97</v>
      </c>
      <c r="E95" s="27" t="s">
        <v>602</v>
      </c>
      <c r="F95" s="27" t="s">
        <v>551</v>
      </c>
      <c r="G95" s="27" t="s">
        <v>599</v>
      </c>
      <c r="H95" s="46">
        <v>2002</v>
      </c>
      <c r="I95" s="28">
        <v>156.5</v>
      </c>
    </row>
    <row r="96" spans="1:9" x14ac:dyDescent="0.25">
      <c r="A96" s="26">
        <f t="shared" si="1"/>
        <v>96</v>
      </c>
      <c r="B96" s="27" t="s">
        <v>505</v>
      </c>
      <c r="C96" s="27"/>
      <c r="D96" s="27" t="s">
        <v>304</v>
      </c>
      <c r="E96" s="27" t="s">
        <v>602</v>
      </c>
      <c r="F96" s="27" t="s">
        <v>551</v>
      </c>
      <c r="G96" s="27" t="s">
        <v>599</v>
      </c>
      <c r="H96" s="46">
        <v>2002</v>
      </c>
      <c r="I96" s="28">
        <v>177.1</v>
      </c>
    </row>
    <row r="97" spans="1:9" x14ac:dyDescent="0.25">
      <c r="A97" s="26">
        <f t="shared" si="1"/>
        <v>97</v>
      </c>
      <c r="B97" s="27" t="s">
        <v>1104</v>
      </c>
      <c r="C97" s="27"/>
      <c r="D97" s="27" t="s">
        <v>117</v>
      </c>
      <c r="E97" s="27" t="s">
        <v>629</v>
      </c>
      <c r="F97" s="27" t="s">
        <v>551</v>
      </c>
      <c r="G97" s="27" t="s">
        <v>601</v>
      </c>
      <c r="H97" s="46">
        <v>2000</v>
      </c>
      <c r="I97" s="28">
        <v>158</v>
      </c>
    </row>
    <row r="98" spans="1:9" x14ac:dyDescent="0.25">
      <c r="A98" s="26">
        <f t="shared" si="1"/>
        <v>98</v>
      </c>
      <c r="B98" s="27" t="s">
        <v>1105</v>
      </c>
      <c r="C98" s="27"/>
      <c r="D98" s="27" t="s">
        <v>118</v>
      </c>
      <c r="E98" s="27" t="s">
        <v>629</v>
      </c>
      <c r="F98" s="27" t="s">
        <v>551</v>
      </c>
      <c r="G98" s="27" t="s">
        <v>601</v>
      </c>
      <c r="H98" s="46">
        <v>2000</v>
      </c>
      <c r="I98" s="28">
        <v>158</v>
      </c>
    </row>
    <row r="99" spans="1:9" x14ac:dyDescent="0.25">
      <c r="A99" s="26">
        <f t="shared" si="1"/>
        <v>99</v>
      </c>
      <c r="B99" s="27" t="s">
        <v>1106</v>
      </c>
      <c r="C99" s="27"/>
      <c r="D99" s="27" t="s">
        <v>119</v>
      </c>
      <c r="E99" s="27" t="s">
        <v>629</v>
      </c>
      <c r="F99" s="27" t="s">
        <v>551</v>
      </c>
      <c r="G99" s="27" t="s">
        <v>601</v>
      </c>
      <c r="H99" s="46">
        <v>2000</v>
      </c>
      <c r="I99" s="28">
        <v>158</v>
      </c>
    </row>
    <row r="100" spans="1:9" x14ac:dyDescent="0.25">
      <c r="A100" s="26">
        <f t="shared" si="1"/>
        <v>100</v>
      </c>
      <c r="B100" s="27" t="s">
        <v>1107</v>
      </c>
      <c r="C100" s="27"/>
      <c r="D100" s="27" t="s">
        <v>120</v>
      </c>
      <c r="E100" s="27" t="s">
        <v>629</v>
      </c>
      <c r="F100" s="27" t="s">
        <v>551</v>
      </c>
      <c r="G100" s="27" t="s">
        <v>601</v>
      </c>
      <c r="H100" s="46">
        <v>2000</v>
      </c>
      <c r="I100" s="28">
        <v>158</v>
      </c>
    </row>
    <row r="101" spans="1:9" x14ac:dyDescent="0.25">
      <c r="A101" s="26">
        <f t="shared" si="1"/>
        <v>101</v>
      </c>
      <c r="B101" s="27" t="s">
        <v>1108</v>
      </c>
      <c r="C101" s="27"/>
      <c r="D101" s="27" t="s">
        <v>121</v>
      </c>
      <c r="E101" s="27" t="s">
        <v>629</v>
      </c>
      <c r="F101" s="27" t="s">
        <v>551</v>
      </c>
      <c r="G101" s="27" t="s">
        <v>601</v>
      </c>
      <c r="H101" s="46">
        <v>2000</v>
      </c>
      <c r="I101" s="28">
        <v>200</v>
      </c>
    </row>
    <row r="102" spans="1:9" x14ac:dyDescent="0.25">
      <c r="A102" s="26">
        <f t="shared" si="1"/>
        <v>102</v>
      </c>
      <c r="B102" s="27" t="s">
        <v>1109</v>
      </c>
      <c r="C102" s="27"/>
      <c r="D102" s="27" t="s">
        <v>122</v>
      </c>
      <c r="E102" s="27" t="s">
        <v>629</v>
      </c>
      <c r="F102" s="27" t="s">
        <v>551</v>
      </c>
      <c r="G102" s="27" t="s">
        <v>601</v>
      </c>
      <c r="H102" s="46">
        <v>2000</v>
      </c>
      <c r="I102" s="28">
        <v>200</v>
      </c>
    </row>
    <row r="103" spans="1:9" x14ac:dyDescent="0.25">
      <c r="A103" s="26">
        <f t="shared" si="1"/>
        <v>103</v>
      </c>
      <c r="B103" s="27" t="s">
        <v>506</v>
      </c>
      <c r="C103" s="27"/>
      <c r="D103" s="27" t="s">
        <v>123</v>
      </c>
      <c r="E103" s="27" t="s">
        <v>630</v>
      </c>
      <c r="F103" s="27" t="s">
        <v>551</v>
      </c>
      <c r="G103" s="27" t="s">
        <v>601</v>
      </c>
      <c r="H103" s="46">
        <v>2002</v>
      </c>
      <c r="I103" s="28">
        <v>220</v>
      </c>
    </row>
    <row r="104" spans="1:9" x14ac:dyDescent="0.25">
      <c r="A104" s="26">
        <f t="shared" si="1"/>
        <v>104</v>
      </c>
      <c r="B104" s="27" t="s">
        <v>507</v>
      </c>
      <c r="C104" s="27"/>
      <c r="D104" s="27" t="s">
        <v>124</v>
      </c>
      <c r="E104" s="27" t="s">
        <v>630</v>
      </c>
      <c r="F104" s="27" t="s">
        <v>551</v>
      </c>
      <c r="G104" s="27" t="s">
        <v>601</v>
      </c>
      <c r="H104" s="46">
        <v>2002</v>
      </c>
      <c r="I104" s="28">
        <v>220</v>
      </c>
    </row>
    <row r="105" spans="1:9" x14ac:dyDescent="0.25">
      <c r="A105" s="26">
        <f t="shared" si="1"/>
        <v>105</v>
      </c>
      <c r="B105" s="27" t="s">
        <v>508</v>
      </c>
      <c r="C105" s="27"/>
      <c r="D105" s="27" t="s">
        <v>125</v>
      </c>
      <c r="E105" s="27" t="s">
        <v>630</v>
      </c>
      <c r="F105" s="27" t="s">
        <v>551</v>
      </c>
      <c r="G105" s="27" t="s">
        <v>601</v>
      </c>
      <c r="H105" s="46">
        <v>2002</v>
      </c>
      <c r="I105" s="28">
        <v>228</v>
      </c>
    </row>
    <row r="106" spans="1:9" x14ac:dyDescent="0.25">
      <c r="A106" s="26">
        <f t="shared" si="1"/>
        <v>106</v>
      </c>
      <c r="B106" s="27" t="s">
        <v>509</v>
      </c>
      <c r="C106" s="27"/>
      <c r="D106" s="27" t="s">
        <v>126</v>
      </c>
      <c r="E106" s="27" t="s">
        <v>630</v>
      </c>
      <c r="F106" s="27" t="s">
        <v>551</v>
      </c>
      <c r="G106" s="27" t="s">
        <v>601</v>
      </c>
      <c r="H106" s="46">
        <v>2002</v>
      </c>
      <c r="I106" s="28">
        <v>228</v>
      </c>
    </row>
    <row r="107" spans="1:9" x14ac:dyDescent="0.25">
      <c r="A107" s="26">
        <f t="shared" si="1"/>
        <v>107</v>
      </c>
      <c r="B107" s="27" t="s">
        <v>1110</v>
      </c>
      <c r="C107" s="27"/>
      <c r="D107" s="27" t="s">
        <v>87</v>
      </c>
      <c r="E107" s="27" t="s">
        <v>628</v>
      </c>
      <c r="F107" s="27" t="s">
        <v>551</v>
      </c>
      <c r="G107" s="27" t="s">
        <v>601</v>
      </c>
      <c r="H107" s="46">
        <v>2000</v>
      </c>
      <c r="I107" s="28">
        <v>143</v>
      </c>
    </row>
    <row r="108" spans="1:9" x14ac:dyDescent="0.25">
      <c r="A108" s="26">
        <f t="shared" si="1"/>
        <v>108</v>
      </c>
      <c r="B108" s="27" t="s">
        <v>1111</v>
      </c>
      <c r="C108" s="27"/>
      <c r="D108" s="27" t="s">
        <v>88</v>
      </c>
      <c r="E108" s="27" t="s">
        <v>628</v>
      </c>
      <c r="F108" s="27" t="s">
        <v>551</v>
      </c>
      <c r="G108" s="27" t="s">
        <v>601</v>
      </c>
      <c r="H108" s="46">
        <v>2000</v>
      </c>
      <c r="I108" s="28">
        <v>143</v>
      </c>
    </row>
    <row r="109" spans="1:9" x14ac:dyDescent="0.25">
      <c r="A109" s="26">
        <f t="shared" si="1"/>
        <v>109</v>
      </c>
      <c r="B109" s="27" t="s">
        <v>1112</v>
      </c>
      <c r="C109" s="27"/>
      <c r="D109" s="27" t="s">
        <v>302</v>
      </c>
      <c r="E109" s="27" t="s">
        <v>628</v>
      </c>
      <c r="F109" s="27" t="s">
        <v>551</v>
      </c>
      <c r="G109" s="27" t="s">
        <v>601</v>
      </c>
      <c r="H109" s="46">
        <v>2000</v>
      </c>
      <c r="I109" s="28">
        <v>172</v>
      </c>
    </row>
    <row r="110" spans="1:9" x14ac:dyDescent="0.25">
      <c r="A110" s="26">
        <f t="shared" si="1"/>
        <v>110</v>
      </c>
      <c r="B110" s="27" t="s">
        <v>510</v>
      </c>
      <c r="C110" s="27"/>
      <c r="D110" s="27" t="s">
        <v>130</v>
      </c>
      <c r="E110" s="27" t="s">
        <v>631</v>
      </c>
      <c r="F110" s="27" t="s">
        <v>551</v>
      </c>
      <c r="G110" s="27" t="s">
        <v>599</v>
      </c>
      <c r="H110" s="46">
        <v>2005</v>
      </c>
      <c r="I110" s="28">
        <v>150</v>
      </c>
    </row>
    <row r="111" spans="1:9" x14ac:dyDescent="0.25">
      <c r="A111" s="26">
        <f t="shared" si="1"/>
        <v>111</v>
      </c>
      <c r="B111" s="27" t="s">
        <v>511</v>
      </c>
      <c r="C111" s="27"/>
      <c r="D111" s="27" t="s">
        <v>131</v>
      </c>
      <c r="E111" s="27" t="s">
        <v>631</v>
      </c>
      <c r="F111" s="27" t="s">
        <v>551</v>
      </c>
      <c r="G111" s="27" t="s">
        <v>599</v>
      </c>
      <c r="H111" s="46">
        <v>2005</v>
      </c>
      <c r="I111" s="28">
        <v>150</v>
      </c>
    </row>
    <row r="112" spans="1:9" x14ac:dyDescent="0.25">
      <c r="A112" s="26">
        <f t="shared" si="1"/>
        <v>112</v>
      </c>
      <c r="B112" s="27" t="s">
        <v>512</v>
      </c>
      <c r="C112" s="27"/>
      <c r="D112" s="27" t="s">
        <v>305</v>
      </c>
      <c r="E112" s="27" t="s">
        <v>631</v>
      </c>
      <c r="F112" s="27" t="s">
        <v>551</v>
      </c>
      <c r="G112" s="27" t="s">
        <v>599</v>
      </c>
      <c r="H112" s="46">
        <v>2005</v>
      </c>
      <c r="I112" s="28">
        <v>285</v>
      </c>
    </row>
    <row r="113" spans="1:9" x14ac:dyDescent="0.25">
      <c r="A113" s="26">
        <f t="shared" si="1"/>
        <v>113</v>
      </c>
      <c r="B113" s="27" t="s">
        <v>513</v>
      </c>
      <c r="C113" s="27"/>
      <c r="D113" s="27" t="s">
        <v>132</v>
      </c>
      <c r="E113" s="27" t="s">
        <v>631</v>
      </c>
      <c r="F113" s="27" t="s">
        <v>551</v>
      </c>
      <c r="G113" s="27" t="s">
        <v>599</v>
      </c>
      <c r="H113" s="46">
        <v>2011</v>
      </c>
      <c r="I113" s="28">
        <v>150</v>
      </c>
    </row>
    <row r="114" spans="1:9" x14ac:dyDescent="0.25">
      <c r="A114" s="26">
        <f t="shared" si="1"/>
        <v>114</v>
      </c>
      <c r="B114" s="27" t="s">
        <v>514</v>
      </c>
      <c r="C114" s="27"/>
      <c r="D114" s="27" t="s">
        <v>133</v>
      </c>
      <c r="E114" s="27" t="s">
        <v>631</v>
      </c>
      <c r="F114" s="27" t="s">
        <v>551</v>
      </c>
      <c r="G114" s="27" t="s">
        <v>599</v>
      </c>
      <c r="H114" s="46">
        <v>2011</v>
      </c>
      <c r="I114" s="28">
        <v>150</v>
      </c>
    </row>
    <row r="115" spans="1:9" x14ac:dyDescent="0.25">
      <c r="A115" s="26">
        <f t="shared" si="1"/>
        <v>115</v>
      </c>
      <c r="B115" s="27" t="s">
        <v>515</v>
      </c>
      <c r="C115" s="27"/>
      <c r="D115" s="27" t="s">
        <v>306</v>
      </c>
      <c r="E115" s="27" t="s">
        <v>631</v>
      </c>
      <c r="F115" s="27" t="s">
        <v>551</v>
      </c>
      <c r="G115" s="27" t="s">
        <v>599</v>
      </c>
      <c r="H115" s="46">
        <v>2011</v>
      </c>
      <c r="I115" s="28">
        <v>285</v>
      </c>
    </row>
    <row r="116" spans="1:9" x14ac:dyDescent="0.25">
      <c r="A116" s="26">
        <f t="shared" si="1"/>
        <v>116</v>
      </c>
      <c r="B116" s="27" t="s">
        <v>516</v>
      </c>
      <c r="C116" s="27"/>
      <c r="D116" s="27" t="s">
        <v>230</v>
      </c>
      <c r="E116" s="27" t="s">
        <v>632</v>
      </c>
      <c r="F116" s="27" t="s">
        <v>551</v>
      </c>
      <c r="G116" s="27" t="s">
        <v>599</v>
      </c>
      <c r="H116" s="46">
        <v>1997</v>
      </c>
      <c r="I116" s="28">
        <v>163</v>
      </c>
    </row>
    <row r="117" spans="1:9" x14ac:dyDescent="0.25">
      <c r="A117" s="26">
        <f t="shared" si="1"/>
        <v>117</v>
      </c>
      <c r="B117" s="27" t="s">
        <v>517</v>
      </c>
      <c r="C117" s="27"/>
      <c r="D117" s="27" t="s">
        <v>312</v>
      </c>
      <c r="E117" s="27" t="s">
        <v>632</v>
      </c>
      <c r="F117" s="27" t="s">
        <v>551</v>
      </c>
      <c r="G117" s="27" t="s">
        <v>599</v>
      </c>
      <c r="H117" s="46">
        <v>1997</v>
      </c>
      <c r="I117" s="28">
        <v>106</v>
      </c>
    </row>
    <row r="118" spans="1:9" x14ac:dyDescent="0.25">
      <c r="A118" s="26">
        <f t="shared" si="1"/>
        <v>118</v>
      </c>
      <c r="B118" s="27" t="s">
        <v>1113</v>
      </c>
      <c r="C118" s="27"/>
      <c r="D118" s="27" t="s">
        <v>144</v>
      </c>
      <c r="E118" s="27" t="s">
        <v>633</v>
      </c>
      <c r="F118" s="27" t="s">
        <v>551</v>
      </c>
      <c r="G118" s="27" t="s">
        <v>599</v>
      </c>
      <c r="H118" s="46">
        <v>2000</v>
      </c>
      <c r="I118" s="28">
        <v>171</v>
      </c>
    </row>
    <row r="119" spans="1:9" x14ac:dyDescent="0.25">
      <c r="A119" s="26">
        <f t="shared" si="1"/>
        <v>119</v>
      </c>
      <c r="B119" s="27" t="s">
        <v>1114</v>
      </c>
      <c r="C119" s="27"/>
      <c r="D119" s="27" t="s">
        <v>145</v>
      </c>
      <c r="E119" s="27" t="s">
        <v>633</v>
      </c>
      <c r="F119" s="27" t="s">
        <v>551</v>
      </c>
      <c r="G119" s="27" t="s">
        <v>599</v>
      </c>
      <c r="H119" s="46">
        <v>2000</v>
      </c>
      <c r="I119" s="28">
        <v>161</v>
      </c>
    </row>
    <row r="120" spans="1:9" x14ac:dyDescent="0.25">
      <c r="A120" s="26">
        <f t="shared" si="1"/>
        <v>120</v>
      </c>
      <c r="B120" s="27" t="s">
        <v>1115</v>
      </c>
      <c r="C120" s="27"/>
      <c r="D120" s="27" t="s">
        <v>146</v>
      </c>
      <c r="E120" s="27" t="s">
        <v>633</v>
      </c>
      <c r="F120" s="27" t="s">
        <v>551</v>
      </c>
      <c r="G120" s="27" t="s">
        <v>599</v>
      </c>
      <c r="H120" s="46">
        <v>2000</v>
      </c>
      <c r="I120" s="28">
        <v>161</v>
      </c>
    </row>
    <row r="121" spans="1:9" x14ac:dyDescent="0.25">
      <c r="A121" s="26">
        <f t="shared" si="1"/>
        <v>121</v>
      </c>
      <c r="B121" s="27" t="s">
        <v>1116</v>
      </c>
      <c r="C121" s="27"/>
      <c r="D121" s="27" t="s">
        <v>147</v>
      </c>
      <c r="E121" s="27" t="s">
        <v>633</v>
      </c>
      <c r="F121" s="27" t="s">
        <v>551</v>
      </c>
      <c r="G121" s="27" t="s">
        <v>599</v>
      </c>
      <c r="H121" s="46">
        <v>2000</v>
      </c>
      <c r="I121" s="28">
        <v>166</v>
      </c>
    </row>
    <row r="122" spans="1:9" x14ac:dyDescent="0.25">
      <c r="A122" s="26">
        <f t="shared" si="1"/>
        <v>122</v>
      </c>
      <c r="B122" s="27" t="s">
        <v>1117</v>
      </c>
      <c r="C122" s="27"/>
      <c r="D122" s="27" t="s">
        <v>148</v>
      </c>
      <c r="E122" s="27" t="s">
        <v>633</v>
      </c>
      <c r="F122" s="27" t="s">
        <v>551</v>
      </c>
      <c r="G122" s="27" t="s">
        <v>599</v>
      </c>
      <c r="H122" s="46">
        <v>2000</v>
      </c>
      <c r="I122" s="28">
        <v>204</v>
      </c>
    </row>
    <row r="123" spans="1:9" x14ac:dyDescent="0.25">
      <c r="A123" s="26">
        <f t="shared" si="1"/>
        <v>123</v>
      </c>
      <c r="B123" s="27" t="s">
        <v>1118</v>
      </c>
      <c r="C123" s="27"/>
      <c r="D123" s="27" t="s">
        <v>149</v>
      </c>
      <c r="E123" s="27" t="s">
        <v>633</v>
      </c>
      <c r="F123" s="27" t="s">
        <v>551</v>
      </c>
      <c r="G123" s="27" t="s">
        <v>599</v>
      </c>
      <c r="H123" s="46">
        <v>2000</v>
      </c>
      <c r="I123" s="28">
        <v>204</v>
      </c>
    </row>
    <row r="124" spans="1:9" x14ac:dyDescent="0.25">
      <c r="A124" s="26">
        <f t="shared" si="1"/>
        <v>124</v>
      </c>
      <c r="B124" s="27" t="s">
        <v>1119</v>
      </c>
      <c r="C124" s="27"/>
      <c r="D124" s="27" t="s">
        <v>141</v>
      </c>
      <c r="E124" s="27" t="s">
        <v>619</v>
      </c>
      <c r="F124" s="27" t="s">
        <v>551</v>
      </c>
      <c r="G124" s="27" t="s">
        <v>601</v>
      </c>
      <c r="H124" s="46">
        <v>2001</v>
      </c>
      <c r="I124" s="28">
        <v>183</v>
      </c>
    </row>
    <row r="125" spans="1:9" x14ac:dyDescent="0.25">
      <c r="A125" s="26">
        <f t="shared" si="1"/>
        <v>125</v>
      </c>
      <c r="B125" s="27" t="s">
        <v>1120</v>
      </c>
      <c r="C125" s="27"/>
      <c r="D125" s="27" t="s">
        <v>142</v>
      </c>
      <c r="E125" s="27" t="s">
        <v>619</v>
      </c>
      <c r="F125" s="27" t="s">
        <v>551</v>
      </c>
      <c r="G125" s="27" t="s">
        <v>601</v>
      </c>
      <c r="H125" s="46">
        <v>2001</v>
      </c>
      <c r="I125" s="28">
        <v>175</v>
      </c>
    </row>
    <row r="126" spans="1:9" x14ac:dyDescent="0.25">
      <c r="A126" s="26">
        <f t="shared" si="1"/>
        <v>126</v>
      </c>
      <c r="B126" s="27" t="s">
        <v>1121</v>
      </c>
      <c r="C126" s="27"/>
      <c r="D126" s="27" t="s">
        <v>143</v>
      </c>
      <c r="E126" s="27" t="s">
        <v>619</v>
      </c>
      <c r="F126" s="27" t="s">
        <v>551</v>
      </c>
      <c r="G126" s="27" t="s">
        <v>601</v>
      </c>
      <c r="H126" s="46">
        <v>2001</v>
      </c>
      <c r="I126" s="28">
        <v>192</v>
      </c>
    </row>
    <row r="127" spans="1:9" x14ac:dyDescent="0.25">
      <c r="A127" s="26">
        <f t="shared" si="1"/>
        <v>127</v>
      </c>
      <c r="B127" s="27" t="s">
        <v>1122</v>
      </c>
      <c r="C127" s="27"/>
      <c r="D127" s="27" t="s">
        <v>169</v>
      </c>
      <c r="E127" s="27" t="s">
        <v>628</v>
      </c>
      <c r="F127" s="27" t="s">
        <v>551</v>
      </c>
      <c r="G127" s="27" t="s">
        <v>601</v>
      </c>
      <c r="H127" s="46">
        <v>2001</v>
      </c>
      <c r="I127" s="28">
        <v>213.6</v>
      </c>
    </row>
    <row r="128" spans="1:9" x14ac:dyDescent="0.25">
      <c r="A128" s="26">
        <f t="shared" si="1"/>
        <v>128</v>
      </c>
      <c r="B128" s="27" t="s">
        <v>1123</v>
      </c>
      <c r="C128" s="27"/>
      <c r="D128" s="27" t="s">
        <v>170</v>
      </c>
      <c r="E128" s="27" t="s">
        <v>628</v>
      </c>
      <c r="F128" s="27" t="s">
        <v>551</v>
      </c>
      <c r="G128" s="27" t="s">
        <v>601</v>
      </c>
      <c r="H128" s="46">
        <v>2001</v>
      </c>
      <c r="I128" s="28">
        <v>213.6</v>
      </c>
    </row>
    <row r="129" spans="1:9" x14ac:dyDescent="0.25">
      <c r="A129" s="26">
        <f t="shared" si="1"/>
        <v>129</v>
      </c>
      <c r="B129" s="27" t="s">
        <v>1124</v>
      </c>
      <c r="C129" s="27"/>
      <c r="D129" s="27" t="s">
        <v>307</v>
      </c>
      <c r="E129" s="27" t="s">
        <v>628</v>
      </c>
      <c r="F129" s="27" t="s">
        <v>551</v>
      </c>
      <c r="G129" s="27" t="s">
        <v>601</v>
      </c>
      <c r="H129" s="46">
        <v>2001</v>
      </c>
      <c r="I129" s="28">
        <v>255.5</v>
      </c>
    </row>
    <row r="130" spans="1:9" x14ac:dyDescent="0.25">
      <c r="A130" s="26">
        <f t="shared" si="1"/>
        <v>130</v>
      </c>
      <c r="B130" s="27" t="s">
        <v>1125</v>
      </c>
      <c r="C130" s="27"/>
      <c r="D130" s="27" t="s">
        <v>153</v>
      </c>
      <c r="E130" s="27" t="s">
        <v>626</v>
      </c>
      <c r="F130" s="27" t="s">
        <v>551</v>
      </c>
      <c r="G130" s="27" t="s">
        <v>599</v>
      </c>
      <c r="H130" s="46">
        <v>2001</v>
      </c>
      <c r="I130" s="28">
        <v>235</v>
      </c>
    </row>
    <row r="131" spans="1:9" x14ac:dyDescent="0.25">
      <c r="A131" s="26">
        <f t="shared" si="1"/>
        <v>131</v>
      </c>
      <c r="B131" s="27" t="s">
        <v>1126</v>
      </c>
      <c r="C131" s="27"/>
      <c r="D131" s="27" t="s">
        <v>154</v>
      </c>
      <c r="E131" s="27" t="s">
        <v>626</v>
      </c>
      <c r="F131" s="27" t="s">
        <v>551</v>
      </c>
      <c r="G131" s="27" t="s">
        <v>599</v>
      </c>
      <c r="H131" s="46">
        <v>2001</v>
      </c>
      <c r="I131" s="28">
        <v>235</v>
      </c>
    </row>
    <row r="132" spans="1:9" x14ac:dyDescent="0.25">
      <c r="A132" s="26">
        <f t="shared" si="1"/>
        <v>132</v>
      </c>
      <c r="B132" s="27" t="s">
        <v>1127</v>
      </c>
      <c r="C132" s="27"/>
      <c r="D132" s="27" t="s">
        <v>155</v>
      </c>
      <c r="E132" s="27" t="s">
        <v>626</v>
      </c>
      <c r="F132" s="27" t="s">
        <v>551</v>
      </c>
      <c r="G132" s="27" t="s">
        <v>599</v>
      </c>
      <c r="H132" s="46">
        <v>2001</v>
      </c>
      <c r="I132" s="28">
        <v>235</v>
      </c>
    </row>
    <row r="133" spans="1:9" x14ac:dyDescent="0.25">
      <c r="A133" s="26">
        <f t="shared" si="1"/>
        <v>133</v>
      </c>
      <c r="B133" s="27" t="s">
        <v>1128</v>
      </c>
      <c r="C133" s="27"/>
      <c r="D133" s="27" t="s">
        <v>156</v>
      </c>
      <c r="E133" s="27" t="s">
        <v>626</v>
      </c>
      <c r="F133" s="27" t="s">
        <v>551</v>
      </c>
      <c r="G133" s="27" t="s">
        <v>599</v>
      </c>
      <c r="H133" s="46">
        <v>2001</v>
      </c>
      <c r="I133" s="28">
        <v>235</v>
      </c>
    </row>
    <row r="134" spans="1:9" x14ac:dyDescent="0.25">
      <c r="A134" s="26">
        <f t="shared" ref="A134:A197" si="2">A133+1</f>
        <v>134</v>
      </c>
      <c r="B134" s="27" t="s">
        <v>1129</v>
      </c>
      <c r="C134" s="27"/>
      <c r="D134" s="27" t="s">
        <v>0</v>
      </c>
      <c r="E134" s="27" t="s">
        <v>626</v>
      </c>
      <c r="F134" s="27" t="s">
        <v>551</v>
      </c>
      <c r="G134" s="27" t="s">
        <v>599</v>
      </c>
      <c r="H134" s="46">
        <v>2002</v>
      </c>
      <c r="I134" s="28">
        <v>252</v>
      </c>
    </row>
    <row r="135" spans="1:9" x14ac:dyDescent="0.25">
      <c r="A135" s="26">
        <f t="shared" si="2"/>
        <v>135</v>
      </c>
      <c r="B135" s="27" t="s">
        <v>1130</v>
      </c>
      <c r="C135" s="27"/>
      <c r="D135" s="27" t="s">
        <v>157</v>
      </c>
      <c r="E135" s="27" t="s">
        <v>626</v>
      </c>
      <c r="F135" s="27" t="s">
        <v>551</v>
      </c>
      <c r="G135" s="27" t="s">
        <v>599</v>
      </c>
      <c r="H135" s="46">
        <v>2002</v>
      </c>
      <c r="I135" s="28">
        <v>252</v>
      </c>
    </row>
    <row r="136" spans="1:9" x14ac:dyDescent="0.25">
      <c r="A136" s="26">
        <f t="shared" si="2"/>
        <v>136</v>
      </c>
      <c r="B136" s="27" t="s">
        <v>1131</v>
      </c>
      <c r="C136" s="27"/>
      <c r="D136" s="27" t="s">
        <v>172</v>
      </c>
      <c r="E136" s="27" t="s">
        <v>618</v>
      </c>
      <c r="F136" s="27" t="s">
        <v>551</v>
      </c>
      <c r="G136" s="27" t="s">
        <v>951</v>
      </c>
      <c r="H136" s="46">
        <v>2010</v>
      </c>
      <c r="I136" s="28">
        <v>161</v>
      </c>
    </row>
    <row r="137" spans="1:9" x14ac:dyDescent="0.25">
      <c r="A137" s="26">
        <f t="shared" si="2"/>
        <v>137</v>
      </c>
      <c r="B137" s="27" t="s">
        <v>1132</v>
      </c>
      <c r="C137" s="27"/>
      <c r="D137" s="27" t="s">
        <v>173</v>
      </c>
      <c r="E137" s="27" t="s">
        <v>618</v>
      </c>
      <c r="F137" s="27" t="s">
        <v>551</v>
      </c>
      <c r="G137" s="27" t="s">
        <v>951</v>
      </c>
      <c r="H137" s="46">
        <v>2010</v>
      </c>
      <c r="I137" s="28">
        <v>161</v>
      </c>
    </row>
    <row r="138" spans="1:9" x14ac:dyDescent="0.25">
      <c r="A138" s="26">
        <f t="shared" si="2"/>
        <v>138</v>
      </c>
      <c r="B138" s="27" t="s">
        <v>1133</v>
      </c>
      <c r="C138" s="27"/>
      <c r="D138" s="27" t="s">
        <v>171</v>
      </c>
      <c r="E138" s="27" t="s">
        <v>618</v>
      </c>
      <c r="F138" s="27" t="s">
        <v>551</v>
      </c>
      <c r="G138" s="27" t="s">
        <v>951</v>
      </c>
      <c r="H138" s="46">
        <v>1972</v>
      </c>
      <c r="I138" s="28">
        <v>322</v>
      </c>
    </row>
    <row r="139" spans="1:9" x14ac:dyDescent="0.25">
      <c r="A139" s="26">
        <f t="shared" si="2"/>
        <v>139</v>
      </c>
      <c r="B139" s="27" t="s">
        <v>1134</v>
      </c>
      <c r="C139" s="27"/>
      <c r="D139" s="27" t="s">
        <v>174</v>
      </c>
      <c r="E139" s="27" t="s">
        <v>634</v>
      </c>
      <c r="F139" s="27" t="s">
        <v>551</v>
      </c>
      <c r="G139" s="27" t="s">
        <v>612</v>
      </c>
      <c r="H139" s="46">
        <v>2001</v>
      </c>
      <c r="I139" s="28">
        <v>156.30000000000001</v>
      </c>
    </row>
    <row r="140" spans="1:9" x14ac:dyDescent="0.25">
      <c r="A140" s="26">
        <f t="shared" si="2"/>
        <v>140</v>
      </c>
      <c r="B140" s="27" t="s">
        <v>1135</v>
      </c>
      <c r="C140" s="27"/>
      <c r="D140" s="27" t="s">
        <v>175</v>
      </c>
      <c r="E140" s="27" t="s">
        <v>634</v>
      </c>
      <c r="F140" s="27" t="s">
        <v>551</v>
      </c>
      <c r="G140" s="27" t="s">
        <v>612</v>
      </c>
      <c r="H140" s="46">
        <v>2001</v>
      </c>
      <c r="I140" s="28">
        <v>149.9</v>
      </c>
    </row>
    <row r="141" spans="1:9" x14ac:dyDescent="0.25">
      <c r="A141" s="26">
        <f t="shared" si="2"/>
        <v>141</v>
      </c>
      <c r="B141" s="27" t="s">
        <v>1136</v>
      </c>
      <c r="C141" s="27"/>
      <c r="D141" s="27" t="s">
        <v>176</v>
      </c>
      <c r="E141" s="27" t="s">
        <v>634</v>
      </c>
      <c r="F141" s="27" t="s">
        <v>551</v>
      </c>
      <c r="G141" s="27" t="s">
        <v>612</v>
      </c>
      <c r="H141" s="46">
        <v>2001</v>
      </c>
      <c r="I141" s="28">
        <v>152.4</v>
      </c>
    </row>
    <row r="142" spans="1:9" x14ac:dyDescent="0.25">
      <c r="A142" s="26">
        <f t="shared" si="2"/>
        <v>142</v>
      </c>
      <c r="B142" s="27" t="s">
        <v>1137</v>
      </c>
      <c r="C142" s="27"/>
      <c r="D142" s="27" t="s">
        <v>177</v>
      </c>
      <c r="E142" s="27" t="s">
        <v>634</v>
      </c>
      <c r="F142" s="27" t="s">
        <v>551</v>
      </c>
      <c r="G142" s="27" t="s">
        <v>612</v>
      </c>
      <c r="H142" s="46">
        <v>2001</v>
      </c>
      <c r="I142" s="28">
        <v>150.69999999999999</v>
      </c>
    </row>
    <row r="143" spans="1:9" x14ac:dyDescent="0.25">
      <c r="A143" s="26">
        <f t="shared" si="2"/>
        <v>143</v>
      </c>
      <c r="B143" s="27" t="s">
        <v>1138</v>
      </c>
      <c r="C143" s="27"/>
      <c r="D143" s="27" t="s">
        <v>178</v>
      </c>
      <c r="E143" s="27" t="s">
        <v>634</v>
      </c>
      <c r="F143" s="27" t="s">
        <v>551</v>
      </c>
      <c r="G143" s="27" t="s">
        <v>612</v>
      </c>
      <c r="H143" s="46">
        <v>2001</v>
      </c>
      <c r="I143" s="28">
        <v>207.2</v>
      </c>
    </row>
    <row r="144" spans="1:9" x14ac:dyDescent="0.25">
      <c r="A144" s="26">
        <f t="shared" si="2"/>
        <v>144</v>
      </c>
      <c r="B144" s="27" t="s">
        <v>1139</v>
      </c>
      <c r="C144" s="27"/>
      <c r="D144" s="27" t="s">
        <v>179</v>
      </c>
      <c r="E144" s="27" t="s">
        <v>634</v>
      </c>
      <c r="F144" s="27" t="s">
        <v>551</v>
      </c>
      <c r="G144" s="27" t="s">
        <v>612</v>
      </c>
      <c r="H144" s="46">
        <v>2001</v>
      </c>
      <c r="I144" s="28">
        <v>207.2</v>
      </c>
    </row>
    <row r="145" spans="1:9" x14ac:dyDescent="0.25">
      <c r="A145" s="26">
        <f t="shared" si="2"/>
        <v>145</v>
      </c>
      <c r="B145" s="27" t="s">
        <v>1140</v>
      </c>
      <c r="C145" s="27"/>
      <c r="D145" s="27" t="s">
        <v>701</v>
      </c>
      <c r="E145" s="27" t="s">
        <v>662</v>
      </c>
      <c r="F145" s="27" t="s">
        <v>551</v>
      </c>
      <c r="G145" s="27" t="s">
        <v>599</v>
      </c>
      <c r="H145" s="46">
        <v>2014</v>
      </c>
      <c r="I145" s="28">
        <v>218.5</v>
      </c>
    </row>
    <row r="146" spans="1:9" x14ac:dyDescent="0.25">
      <c r="A146" s="26">
        <f t="shared" si="2"/>
        <v>146</v>
      </c>
      <c r="B146" s="27" t="s">
        <v>1141</v>
      </c>
      <c r="C146" s="27"/>
      <c r="D146" s="27" t="s">
        <v>702</v>
      </c>
      <c r="E146" s="27" t="s">
        <v>662</v>
      </c>
      <c r="F146" s="27" t="s">
        <v>551</v>
      </c>
      <c r="G146" s="27" t="s">
        <v>599</v>
      </c>
      <c r="H146" s="46">
        <v>2014</v>
      </c>
      <c r="I146" s="28">
        <v>218.5</v>
      </c>
    </row>
    <row r="147" spans="1:9" x14ac:dyDescent="0.25">
      <c r="A147" s="26">
        <f t="shared" si="2"/>
        <v>147</v>
      </c>
      <c r="B147" s="27" t="s">
        <v>1142</v>
      </c>
      <c r="C147" s="27"/>
      <c r="D147" s="27" t="s">
        <v>703</v>
      </c>
      <c r="E147" s="27" t="s">
        <v>662</v>
      </c>
      <c r="F147" s="27" t="s">
        <v>551</v>
      </c>
      <c r="G147" s="27" t="s">
        <v>599</v>
      </c>
      <c r="H147" s="46">
        <v>2014</v>
      </c>
      <c r="I147" s="28">
        <v>353.1</v>
      </c>
    </row>
    <row r="148" spans="1:9" x14ac:dyDescent="0.25">
      <c r="A148" s="26">
        <f t="shared" si="2"/>
        <v>148</v>
      </c>
      <c r="B148" s="27" t="s">
        <v>1143</v>
      </c>
      <c r="C148" s="27"/>
      <c r="D148" s="27" t="s">
        <v>704</v>
      </c>
      <c r="E148" s="27" t="s">
        <v>705</v>
      </c>
      <c r="F148" s="27" t="s">
        <v>551</v>
      </c>
      <c r="G148" s="27" t="s">
        <v>599</v>
      </c>
      <c r="H148" s="46">
        <v>2014</v>
      </c>
      <c r="I148" s="28">
        <v>218.5</v>
      </c>
    </row>
    <row r="149" spans="1:9" x14ac:dyDescent="0.25">
      <c r="A149" s="26">
        <f t="shared" si="2"/>
        <v>149</v>
      </c>
      <c r="B149" s="27" t="s">
        <v>1144</v>
      </c>
      <c r="C149" s="27"/>
      <c r="D149" s="27" t="s">
        <v>706</v>
      </c>
      <c r="E149" s="27" t="s">
        <v>705</v>
      </c>
      <c r="F149" s="27" t="s">
        <v>551</v>
      </c>
      <c r="G149" s="27" t="s">
        <v>599</v>
      </c>
      <c r="H149" s="46">
        <v>2014</v>
      </c>
      <c r="I149" s="28">
        <v>218.5</v>
      </c>
    </row>
    <row r="150" spans="1:9" x14ac:dyDescent="0.25">
      <c r="A150" s="26">
        <f t="shared" si="2"/>
        <v>150</v>
      </c>
      <c r="B150" s="27" t="s">
        <v>1145</v>
      </c>
      <c r="C150" s="27"/>
      <c r="D150" s="27" t="s">
        <v>707</v>
      </c>
      <c r="E150" s="27" t="s">
        <v>705</v>
      </c>
      <c r="F150" s="27" t="s">
        <v>551</v>
      </c>
      <c r="G150" s="27" t="s">
        <v>599</v>
      </c>
      <c r="H150" s="46">
        <v>2014</v>
      </c>
      <c r="I150" s="28">
        <v>353.1</v>
      </c>
    </row>
    <row r="151" spans="1:9" x14ac:dyDescent="0.25">
      <c r="A151" s="26">
        <f t="shared" si="2"/>
        <v>151</v>
      </c>
      <c r="B151" s="27" t="s">
        <v>1146</v>
      </c>
      <c r="C151" s="27"/>
      <c r="D151" s="27" t="s">
        <v>1009</v>
      </c>
      <c r="E151" s="27" t="s">
        <v>705</v>
      </c>
      <c r="F151" s="27" t="s">
        <v>551</v>
      </c>
      <c r="G151" s="27" t="s">
        <v>599</v>
      </c>
      <c r="H151" s="46">
        <v>2015</v>
      </c>
      <c r="I151" s="28">
        <v>218.5</v>
      </c>
    </row>
    <row r="152" spans="1:9" x14ac:dyDescent="0.25">
      <c r="A152" s="26">
        <f t="shared" si="2"/>
        <v>152</v>
      </c>
      <c r="B152" s="27" t="s">
        <v>1147</v>
      </c>
      <c r="C152" s="27"/>
      <c r="D152" s="27" t="s">
        <v>1010</v>
      </c>
      <c r="E152" s="27" t="s">
        <v>705</v>
      </c>
      <c r="F152" s="27" t="s">
        <v>551</v>
      </c>
      <c r="G152" s="27" t="s">
        <v>599</v>
      </c>
      <c r="H152" s="46">
        <v>2015</v>
      </c>
      <c r="I152" s="28">
        <v>218.5</v>
      </c>
    </row>
    <row r="153" spans="1:9" x14ac:dyDescent="0.25">
      <c r="A153" s="26">
        <f t="shared" si="2"/>
        <v>153</v>
      </c>
      <c r="B153" s="27" t="s">
        <v>1148</v>
      </c>
      <c r="C153" s="27"/>
      <c r="D153" s="27" t="s">
        <v>1011</v>
      </c>
      <c r="E153" s="27" t="s">
        <v>705</v>
      </c>
      <c r="F153" s="27" t="s">
        <v>551</v>
      </c>
      <c r="G153" s="27" t="s">
        <v>599</v>
      </c>
      <c r="H153" s="46">
        <v>2015</v>
      </c>
      <c r="I153" s="28">
        <v>353.1</v>
      </c>
    </row>
    <row r="154" spans="1:9" x14ac:dyDescent="0.25">
      <c r="A154" s="26">
        <f t="shared" si="2"/>
        <v>154</v>
      </c>
      <c r="B154" s="27" t="s">
        <v>518</v>
      </c>
      <c r="C154" s="27"/>
      <c r="D154" s="27" t="s">
        <v>250</v>
      </c>
      <c r="E154" s="27" t="s">
        <v>633</v>
      </c>
      <c r="F154" s="27" t="s">
        <v>551</v>
      </c>
      <c r="G154" s="27" t="s">
        <v>599</v>
      </c>
      <c r="H154" s="46">
        <v>1989</v>
      </c>
      <c r="I154" s="28">
        <v>86</v>
      </c>
    </row>
    <row r="155" spans="1:9" x14ac:dyDescent="0.25">
      <c r="A155" s="26">
        <f t="shared" si="2"/>
        <v>155</v>
      </c>
      <c r="B155" s="27" t="s">
        <v>519</v>
      </c>
      <c r="C155" s="27"/>
      <c r="D155" s="27" t="s">
        <v>251</v>
      </c>
      <c r="E155" s="27" t="s">
        <v>633</v>
      </c>
      <c r="F155" s="27" t="s">
        <v>551</v>
      </c>
      <c r="G155" s="27" t="s">
        <v>599</v>
      </c>
      <c r="H155" s="46">
        <v>1989</v>
      </c>
      <c r="I155" s="28">
        <v>86</v>
      </c>
    </row>
    <row r="156" spans="1:9" x14ac:dyDescent="0.25">
      <c r="A156" s="26">
        <f t="shared" si="2"/>
        <v>156</v>
      </c>
      <c r="B156" s="27" t="s">
        <v>520</v>
      </c>
      <c r="C156" s="27"/>
      <c r="D156" s="27" t="s">
        <v>313</v>
      </c>
      <c r="E156" s="27" t="s">
        <v>633</v>
      </c>
      <c r="F156" s="27" t="s">
        <v>551</v>
      </c>
      <c r="G156" s="27" t="s">
        <v>599</v>
      </c>
      <c r="H156" s="46">
        <v>1990</v>
      </c>
      <c r="I156" s="28">
        <v>87</v>
      </c>
    </row>
    <row r="157" spans="1:9" x14ac:dyDescent="0.25">
      <c r="A157" s="26">
        <f t="shared" si="2"/>
        <v>157</v>
      </c>
      <c r="B157" s="27" t="s">
        <v>1149</v>
      </c>
      <c r="C157" s="27"/>
      <c r="D157" s="27" t="s">
        <v>192</v>
      </c>
      <c r="E157" s="27" t="s">
        <v>625</v>
      </c>
      <c r="F157" s="27" t="s">
        <v>551</v>
      </c>
      <c r="G157" s="27" t="s">
        <v>617</v>
      </c>
      <c r="H157" s="46">
        <v>2000</v>
      </c>
      <c r="I157" s="28">
        <v>170</v>
      </c>
    </row>
    <row r="158" spans="1:9" x14ac:dyDescent="0.25">
      <c r="A158" s="26">
        <f t="shared" si="2"/>
        <v>158</v>
      </c>
      <c r="B158" s="27" t="s">
        <v>1150</v>
      </c>
      <c r="C158" s="27"/>
      <c r="D158" s="27" t="s">
        <v>193</v>
      </c>
      <c r="E158" s="27" t="s">
        <v>625</v>
      </c>
      <c r="F158" s="27" t="s">
        <v>551</v>
      </c>
      <c r="G158" s="27" t="s">
        <v>617</v>
      </c>
      <c r="H158" s="46">
        <v>2000</v>
      </c>
      <c r="I158" s="28">
        <v>170</v>
      </c>
    </row>
    <row r="159" spans="1:9" x14ac:dyDescent="0.25">
      <c r="A159" s="26">
        <f t="shared" si="2"/>
        <v>159</v>
      </c>
      <c r="B159" s="27" t="s">
        <v>1151</v>
      </c>
      <c r="C159" s="27"/>
      <c r="D159" s="27" t="s">
        <v>308</v>
      </c>
      <c r="E159" s="27" t="s">
        <v>625</v>
      </c>
      <c r="F159" s="27" t="s">
        <v>551</v>
      </c>
      <c r="G159" s="27" t="s">
        <v>617</v>
      </c>
      <c r="H159" s="46">
        <v>2000</v>
      </c>
      <c r="I159" s="28">
        <v>168</v>
      </c>
    </row>
    <row r="160" spans="1:9" x14ac:dyDescent="0.25">
      <c r="A160" s="26">
        <f t="shared" si="2"/>
        <v>160</v>
      </c>
      <c r="B160" s="27" t="s">
        <v>521</v>
      </c>
      <c r="C160" s="27"/>
      <c r="D160" s="27" t="s">
        <v>194</v>
      </c>
      <c r="E160" s="27" t="s">
        <v>634</v>
      </c>
      <c r="F160" s="27" t="s">
        <v>551</v>
      </c>
      <c r="G160" s="27" t="s">
        <v>612</v>
      </c>
      <c r="H160" s="46">
        <v>2007</v>
      </c>
      <c r="I160" s="28">
        <v>80</v>
      </c>
    </row>
    <row r="161" spans="1:9" x14ac:dyDescent="0.25">
      <c r="A161" s="26">
        <f t="shared" si="2"/>
        <v>161</v>
      </c>
      <c r="B161" s="27" t="s">
        <v>522</v>
      </c>
      <c r="C161" s="27"/>
      <c r="D161" s="27" t="s">
        <v>195</v>
      </c>
      <c r="E161" s="27" t="s">
        <v>634</v>
      </c>
      <c r="F161" s="27" t="s">
        <v>551</v>
      </c>
      <c r="G161" s="27" t="s">
        <v>612</v>
      </c>
      <c r="H161" s="46">
        <v>2007</v>
      </c>
      <c r="I161" s="28">
        <v>80</v>
      </c>
    </row>
    <row r="162" spans="1:9" x14ac:dyDescent="0.25">
      <c r="A162" s="26">
        <f t="shared" si="2"/>
        <v>162</v>
      </c>
      <c r="B162" s="27" t="s">
        <v>525</v>
      </c>
      <c r="C162" s="27"/>
      <c r="D162" s="27" t="s">
        <v>198</v>
      </c>
      <c r="E162" s="27" t="s">
        <v>634</v>
      </c>
      <c r="F162" s="27" t="s">
        <v>551</v>
      </c>
      <c r="G162" s="27" t="s">
        <v>612</v>
      </c>
      <c r="H162" s="46">
        <v>2007</v>
      </c>
      <c r="I162" s="28">
        <v>98</v>
      </c>
    </row>
    <row r="163" spans="1:9" x14ac:dyDescent="0.25">
      <c r="A163" s="26">
        <f t="shared" si="2"/>
        <v>163</v>
      </c>
      <c r="B163" s="27" t="s">
        <v>523</v>
      </c>
      <c r="C163" s="27"/>
      <c r="D163" s="27" t="s">
        <v>196</v>
      </c>
      <c r="E163" s="27" t="s">
        <v>634</v>
      </c>
      <c r="F163" s="27" t="s">
        <v>551</v>
      </c>
      <c r="G163" s="27" t="s">
        <v>612</v>
      </c>
      <c r="H163" s="46">
        <v>2008</v>
      </c>
      <c r="I163" s="28">
        <v>80</v>
      </c>
    </row>
    <row r="164" spans="1:9" x14ac:dyDescent="0.25">
      <c r="A164" s="26">
        <f t="shared" si="2"/>
        <v>164</v>
      </c>
      <c r="B164" s="27" t="s">
        <v>524</v>
      </c>
      <c r="C164" s="27"/>
      <c r="D164" s="27" t="s">
        <v>197</v>
      </c>
      <c r="E164" s="27" t="s">
        <v>634</v>
      </c>
      <c r="F164" s="27" t="s">
        <v>551</v>
      </c>
      <c r="G164" s="27" t="s">
        <v>612</v>
      </c>
      <c r="H164" s="46">
        <v>2008</v>
      </c>
      <c r="I164" s="28">
        <v>80</v>
      </c>
    </row>
    <row r="165" spans="1:9" x14ac:dyDescent="0.25">
      <c r="A165" s="26">
        <f t="shared" si="2"/>
        <v>165</v>
      </c>
      <c r="B165" s="27" t="s">
        <v>526</v>
      </c>
      <c r="C165" s="27"/>
      <c r="D165" s="27" t="s">
        <v>199</v>
      </c>
      <c r="E165" s="27" t="s">
        <v>634</v>
      </c>
      <c r="F165" s="27" t="s">
        <v>551</v>
      </c>
      <c r="G165" s="27" t="s">
        <v>612</v>
      </c>
      <c r="H165" s="46">
        <v>2008</v>
      </c>
      <c r="I165" s="28">
        <v>98</v>
      </c>
    </row>
    <row r="166" spans="1:9" x14ac:dyDescent="0.25">
      <c r="A166" s="26">
        <f t="shared" si="2"/>
        <v>166</v>
      </c>
      <c r="B166" s="27" t="s">
        <v>1152</v>
      </c>
      <c r="C166" s="27"/>
      <c r="D166" s="27" t="s">
        <v>205</v>
      </c>
      <c r="E166" s="27" t="s">
        <v>629</v>
      </c>
      <c r="F166" s="27" t="s">
        <v>551</v>
      </c>
      <c r="G166" s="27" t="s">
        <v>601</v>
      </c>
      <c r="H166" s="46">
        <v>2002</v>
      </c>
      <c r="I166" s="28">
        <v>162</v>
      </c>
    </row>
    <row r="167" spans="1:9" x14ac:dyDescent="0.25">
      <c r="A167" s="26">
        <f t="shared" si="2"/>
        <v>167</v>
      </c>
      <c r="B167" s="27" t="s">
        <v>1153</v>
      </c>
      <c r="C167" s="27"/>
      <c r="D167" s="27" t="s">
        <v>206</v>
      </c>
      <c r="E167" s="27" t="s">
        <v>629</v>
      </c>
      <c r="F167" s="27" t="s">
        <v>551</v>
      </c>
      <c r="G167" s="27" t="s">
        <v>601</v>
      </c>
      <c r="H167" s="46">
        <v>2002</v>
      </c>
      <c r="I167" s="28">
        <v>162</v>
      </c>
    </row>
    <row r="168" spans="1:9" x14ac:dyDescent="0.25">
      <c r="A168" s="26">
        <f t="shared" si="2"/>
        <v>168</v>
      </c>
      <c r="B168" s="27" t="s">
        <v>1154</v>
      </c>
      <c r="C168" s="27"/>
      <c r="D168" s="27" t="s">
        <v>207</v>
      </c>
      <c r="E168" s="27" t="s">
        <v>629</v>
      </c>
      <c r="F168" s="27" t="s">
        <v>551</v>
      </c>
      <c r="G168" s="27" t="s">
        <v>601</v>
      </c>
      <c r="H168" s="46">
        <v>2002</v>
      </c>
      <c r="I168" s="28">
        <v>162</v>
      </c>
    </row>
    <row r="169" spans="1:9" x14ac:dyDescent="0.25">
      <c r="A169" s="26">
        <f t="shared" si="2"/>
        <v>169</v>
      </c>
      <c r="B169" s="27" t="s">
        <v>1155</v>
      </c>
      <c r="C169" s="27"/>
      <c r="D169" s="27" t="s">
        <v>310</v>
      </c>
      <c r="E169" s="27" t="s">
        <v>629</v>
      </c>
      <c r="F169" s="27" t="s">
        <v>551</v>
      </c>
      <c r="G169" s="27" t="s">
        <v>601</v>
      </c>
      <c r="H169" s="46">
        <v>2002</v>
      </c>
      <c r="I169" s="28">
        <v>323</v>
      </c>
    </row>
    <row r="170" spans="1:9" x14ac:dyDescent="0.25">
      <c r="A170" s="26">
        <f t="shared" si="2"/>
        <v>170</v>
      </c>
      <c r="B170" s="27" t="s">
        <v>1156</v>
      </c>
      <c r="C170" s="27"/>
      <c r="D170" s="27" t="s">
        <v>202</v>
      </c>
      <c r="E170" s="27" t="s">
        <v>257</v>
      </c>
      <c r="F170" s="27" t="s">
        <v>551</v>
      </c>
      <c r="G170" s="27" t="s">
        <v>601</v>
      </c>
      <c r="H170" s="46">
        <v>2003</v>
      </c>
      <c r="I170" s="28">
        <v>50</v>
      </c>
    </row>
    <row r="171" spans="1:9" x14ac:dyDescent="0.25">
      <c r="A171" s="26">
        <f t="shared" si="2"/>
        <v>171</v>
      </c>
      <c r="B171" s="27" t="s">
        <v>1157</v>
      </c>
      <c r="C171" s="27"/>
      <c r="D171" s="27" t="s">
        <v>203</v>
      </c>
      <c r="E171" s="27" t="s">
        <v>257</v>
      </c>
      <c r="F171" s="27" t="s">
        <v>551</v>
      </c>
      <c r="G171" s="27" t="s">
        <v>601</v>
      </c>
      <c r="H171" s="46">
        <v>2003</v>
      </c>
      <c r="I171" s="28">
        <v>51</v>
      </c>
    </row>
    <row r="172" spans="1:9" x14ac:dyDescent="0.25">
      <c r="A172" s="26">
        <f t="shared" si="2"/>
        <v>172</v>
      </c>
      <c r="B172" s="27" t="s">
        <v>1158</v>
      </c>
      <c r="C172" s="27"/>
      <c r="D172" s="27" t="s">
        <v>204</v>
      </c>
      <c r="E172" s="27" t="s">
        <v>257</v>
      </c>
      <c r="F172" s="27" t="s">
        <v>551</v>
      </c>
      <c r="G172" s="27" t="s">
        <v>601</v>
      </c>
      <c r="H172" s="46">
        <v>2003</v>
      </c>
      <c r="I172" s="28">
        <v>50</v>
      </c>
    </row>
    <row r="173" spans="1:9" x14ac:dyDescent="0.25">
      <c r="A173" s="26">
        <f t="shared" si="2"/>
        <v>173</v>
      </c>
      <c r="B173" s="27" t="s">
        <v>1159</v>
      </c>
      <c r="C173" s="27"/>
      <c r="D173" s="27" t="s">
        <v>309</v>
      </c>
      <c r="E173" s="27" t="s">
        <v>257</v>
      </c>
      <c r="F173" s="27" t="s">
        <v>551</v>
      </c>
      <c r="G173" s="27" t="s">
        <v>601</v>
      </c>
      <c r="H173" s="46">
        <v>2003</v>
      </c>
      <c r="I173" s="28">
        <v>40</v>
      </c>
    </row>
    <row r="174" spans="1:9" x14ac:dyDescent="0.25">
      <c r="A174" s="26">
        <f t="shared" si="2"/>
        <v>174</v>
      </c>
      <c r="B174" s="27" t="s">
        <v>527</v>
      </c>
      <c r="C174" s="27"/>
      <c r="D174" s="27" t="s">
        <v>208</v>
      </c>
      <c r="E174" s="27" t="s">
        <v>635</v>
      </c>
      <c r="F174" s="27" t="s">
        <v>551</v>
      </c>
      <c r="G174" s="27" t="s">
        <v>601</v>
      </c>
      <c r="H174" s="46">
        <v>2004</v>
      </c>
      <c r="I174" s="28">
        <v>160</v>
      </c>
    </row>
    <row r="175" spans="1:9" x14ac:dyDescent="0.25">
      <c r="A175" s="26">
        <f t="shared" si="2"/>
        <v>175</v>
      </c>
      <c r="B175" s="27" t="s">
        <v>528</v>
      </c>
      <c r="C175" s="27"/>
      <c r="D175" s="27" t="s">
        <v>209</v>
      </c>
      <c r="E175" s="27" t="s">
        <v>635</v>
      </c>
      <c r="F175" s="27" t="s">
        <v>551</v>
      </c>
      <c r="G175" s="27" t="s">
        <v>601</v>
      </c>
      <c r="H175" s="46">
        <v>2004</v>
      </c>
      <c r="I175" s="28">
        <v>150</v>
      </c>
    </row>
    <row r="176" spans="1:9" x14ac:dyDescent="0.25">
      <c r="A176" s="26">
        <f t="shared" si="2"/>
        <v>176</v>
      </c>
      <c r="B176" s="27" t="s">
        <v>1160</v>
      </c>
      <c r="C176" s="27"/>
      <c r="D176" s="27" t="s">
        <v>311</v>
      </c>
      <c r="E176" s="27" t="s">
        <v>636</v>
      </c>
      <c r="F176" s="27" t="s">
        <v>551</v>
      </c>
      <c r="G176" s="27" t="s">
        <v>951</v>
      </c>
      <c r="H176" s="46">
        <v>1962</v>
      </c>
      <c r="I176" s="28">
        <v>20</v>
      </c>
    </row>
    <row r="177" spans="1:9" x14ac:dyDescent="0.25">
      <c r="A177" s="26">
        <f t="shared" si="2"/>
        <v>177</v>
      </c>
      <c r="B177" s="27" t="s">
        <v>1161</v>
      </c>
      <c r="C177" s="27"/>
      <c r="D177" s="27" t="s">
        <v>219</v>
      </c>
      <c r="E177" s="27" t="s">
        <v>636</v>
      </c>
      <c r="F177" s="27" t="s">
        <v>551</v>
      </c>
      <c r="G177" s="27" t="s">
        <v>951</v>
      </c>
      <c r="H177" s="46">
        <v>1996</v>
      </c>
      <c r="I177" s="28">
        <v>40</v>
      </c>
    </row>
    <row r="178" spans="1:9" x14ac:dyDescent="0.25">
      <c r="A178" s="26">
        <f t="shared" si="2"/>
        <v>178</v>
      </c>
      <c r="B178" s="27" t="s">
        <v>1162</v>
      </c>
      <c r="C178" s="27"/>
      <c r="D178" s="27" t="s">
        <v>234</v>
      </c>
      <c r="E178" s="27" t="s">
        <v>625</v>
      </c>
      <c r="F178" s="27" t="s">
        <v>551</v>
      </c>
      <c r="G178" s="27" t="s">
        <v>617</v>
      </c>
      <c r="H178" s="46">
        <v>1972</v>
      </c>
      <c r="I178" s="28">
        <v>57</v>
      </c>
    </row>
    <row r="179" spans="1:9" x14ac:dyDescent="0.25">
      <c r="A179" s="26">
        <f t="shared" si="2"/>
        <v>179</v>
      </c>
      <c r="B179" s="27" t="s">
        <v>1163</v>
      </c>
      <c r="C179" s="27"/>
      <c r="D179" s="27" t="s">
        <v>235</v>
      </c>
      <c r="E179" s="27" t="s">
        <v>625</v>
      </c>
      <c r="F179" s="27" t="s">
        <v>551</v>
      </c>
      <c r="G179" s="27" t="s">
        <v>617</v>
      </c>
      <c r="H179" s="46">
        <v>1972</v>
      </c>
      <c r="I179" s="28">
        <v>57</v>
      </c>
    </row>
    <row r="180" spans="1:9" x14ac:dyDescent="0.25">
      <c r="A180" s="26">
        <f t="shared" si="2"/>
        <v>180</v>
      </c>
      <c r="B180" s="27" t="s">
        <v>1164</v>
      </c>
      <c r="C180" s="27"/>
      <c r="D180" s="27" t="s">
        <v>236</v>
      </c>
      <c r="E180" s="27" t="s">
        <v>625</v>
      </c>
      <c r="F180" s="27" t="s">
        <v>551</v>
      </c>
      <c r="G180" s="27" t="s">
        <v>617</v>
      </c>
      <c r="H180" s="46">
        <v>1972</v>
      </c>
      <c r="I180" s="28">
        <v>57</v>
      </c>
    </row>
    <row r="181" spans="1:9" x14ac:dyDescent="0.25">
      <c r="A181" s="26">
        <f t="shared" si="2"/>
        <v>181</v>
      </c>
      <c r="B181" s="27" t="s">
        <v>1165</v>
      </c>
      <c r="C181" s="27"/>
      <c r="D181" s="27" t="s">
        <v>237</v>
      </c>
      <c r="E181" s="27" t="s">
        <v>625</v>
      </c>
      <c r="F181" s="27" t="s">
        <v>551</v>
      </c>
      <c r="G181" s="27" t="s">
        <v>617</v>
      </c>
      <c r="H181" s="46">
        <v>1972</v>
      </c>
      <c r="I181" s="28">
        <v>57</v>
      </c>
    </row>
    <row r="182" spans="1:9" x14ac:dyDescent="0.25">
      <c r="A182" s="26">
        <f t="shared" si="2"/>
        <v>182</v>
      </c>
      <c r="B182" s="27" t="s">
        <v>1166</v>
      </c>
      <c r="C182" s="27"/>
      <c r="D182" s="27" t="s">
        <v>248</v>
      </c>
      <c r="E182" s="27" t="s">
        <v>625</v>
      </c>
      <c r="F182" s="27" t="s">
        <v>551</v>
      </c>
      <c r="G182" s="27" t="s">
        <v>617</v>
      </c>
      <c r="H182" s="46">
        <v>1974</v>
      </c>
      <c r="I182" s="28">
        <v>104</v>
      </c>
    </row>
    <row r="183" spans="1:9" x14ac:dyDescent="0.25">
      <c r="A183" s="26">
        <f t="shared" si="2"/>
        <v>183</v>
      </c>
      <c r="B183" s="27" t="s">
        <v>1167</v>
      </c>
      <c r="C183" s="27"/>
      <c r="D183" s="27" t="s">
        <v>238</v>
      </c>
      <c r="E183" s="27" t="s">
        <v>625</v>
      </c>
      <c r="F183" s="27" t="s">
        <v>551</v>
      </c>
      <c r="G183" s="27" t="s">
        <v>617</v>
      </c>
      <c r="H183" s="46">
        <v>1972</v>
      </c>
      <c r="I183" s="28">
        <v>57</v>
      </c>
    </row>
    <row r="184" spans="1:9" x14ac:dyDescent="0.25">
      <c r="A184" s="26">
        <f t="shared" si="2"/>
        <v>184</v>
      </c>
      <c r="B184" s="27" t="s">
        <v>1168</v>
      </c>
      <c r="C184" s="27"/>
      <c r="D184" s="27" t="s">
        <v>239</v>
      </c>
      <c r="E184" s="27" t="s">
        <v>625</v>
      </c>
      <c r="F184" s="27" t="s">
        <v>551</v>
      </c>
      <c r="G184" s="27" t="s">
        <v>617</v>
      </c>
      <c r="H184" s="46">
        <v>1972</v>
      </c>
      <c r="I184" s="28">
        <v>57</v>
      </c>
    </row>
    <row r="185" spans="1:9" x14ac:dyDescent="0.25">
      <c r="A185" s="26">
        <f t="shared" si="2"/>
        <v>185</v>
      </c>
      <c r="B185" s="27" t="s">
        <v>1169</v>
      </c>
      <c r="C185" s="27"/>
      <c r="D185" s="27" t="s">
        <v>240</v>
      </c>
      <c r="E185" s="27" t="s">
        <v>625</v>
      </c>
      <c r="F185" s="27" t="s">
        <v>551</v>
      </c>
      <c r="G185" s="27" t="s">
        <v>617</v>
      </c>
      <c r="H185" s="46">
        <v>1974</v>
      </c>
      <c r="I185" s="28">
        <v>57</v>
      </c>
    </row>
    <row r="186" spans="1:9" x14ac:dyDescent="0.25">
      <c r="A186" s="26">
        <f t="shared" si="2"/>
        <v>186</v>
      </c>
      <c r="B186" s="27" t="s">
        <v>1170</v>
      </c>
      <c r="C186" s="27"/>
      <c r="D186" s="27" t="s">
        <v>241</v>
      </c>
      <c r="E186" s="27" t="s">
        <v>625</v>
      </c>
      <c r="F186" s="27" t="s">
        <v>551</v>
      </c>
      <c r="G186" s="27" t="s">
        <v>617</v>
      </c>
      <c r="H186" s="46">
        <v>1974</v>
      </c>
      <c r="I186" s="28">
        <v>57</v>
      </c>
    </row>
    <row r="187" spans="1:9" x14ac:dyDescent="0.25">
      <c r="A187" s="26">
        <f t="shared" si="2"/>
        <v>187</v>
      </c>
      <c r="B187" s="27" t="s">
        <v>1171</v>
      </c>
      <c r="C187" s="27"/>
      <c r="D187" s="27" t="s">
        <v>249</v>
      </c>
      <c r="E187" s="27" t="s">
        <v>625</v>
      </c>
      <c r="F187" s="27" t="s">
        <v>551</v>
      </c>
      <c r="G187" s="27" t="s">
        <v>617</v>
      </c>
      <c r="H187" s="46">
        <v>1974</v>
      </c>
      <c r="I187" s="28">
        <v>104</v>
      </c>
    </row>
    <row r="188" spans="1:9" x14ac:dyDescent="0.25">
      <c r="A188" s="26">
        <f t="shared" si="2"/>
        <v>188</v>
      </c>
      <c r="B188" s="27" t="s">
        <v>1172</v>
      </c>
      <c r="C188" s="27"/>
      <c r="D188" s="27" t="s">
        <v>253</v>
      </c>
      <c r="E188" s="27" t="s">
        <v>637</v>
      </c>
      <c r="F188" s="27" t="s">
        <v>551</v>
      </c>
      <c r="G188" s="27" t="s">
        <v>617</v>
      </c>
      <c r="H188" s="46">
        <v>2000</v>
      </c>
      <c r="I188" s="28">
        <v>100.6</v>
      </c>
    </row>
    <row r="189" spans="1:9" x14ac:dyDescent="0.25">
      <c r="A189" s="26">
        <f t="shared" si="2"/>
        <v>189</v>
      </c>
      <c r="B189" s="27" t="s">
        <v>1173</v>
      </c>
      <c r="C189" s="27"/>
      <c r="D189" s="27" t="s">
        <v>254</v>
      </c>
      <c r="E189" s="27" t="s">
        <v>637</v>
      </c>
      <c r="F189" s="27" t="s">
        <v>551</v>
      </c>
      <c r="G189" s="27" t="s">
        <v>617</v>
      </c>
      <c r="H189" s="46">
        <v>2000</v>
      </c>
      <c r="I189" s="28">
        <v>100.6</v>
      </c>
    </row>
    <row r="190" spans="1:9" x14ac:dyDescent="0.25">
      <c r="A190" s="26">
        <f t="shared" si="2"/>
        <v>190</v>
      </c>
      <c r="B190" s="27" t="s">
        <v>1174</v>
      </c>
      <c r="C190" s="27"/>
      <c r="D190" s="27" t="s">
        <v>255</v>
      </c>
      <c r="E190" s="27" t="s">
        <v>637</v>
      </c>
      <c r="F190" s="27" t="s">
        <v>551</v>
      </c>
      <c r="G190" s="27" t="s">
        <v>617</v>
      </c>
      <c r="H190" s="46">
        <v>2000</v>
      </c>
      <c r="I190" s="28">
        <v>100.6</v>
      </c>
    </row>
    <row r="191" spans="1:9" x14ac:dyDescent="0.25">
      <c r="A191" s="26">
        <f t="shared" si="2"/>
        <v>191</v>
      </c>
      <c r="B191" s="27" t="s">
        <v>1175</v>
      </c>
      <c r="C191" s="27"/>
      <c r="D191" s="27" t="s">
        <v>314</v>
      </c>
      <c r="E191" s="27" t="s">
        <v>637</v>
      </c>
      <c r="F191" s="27" t="s">
        <v>551</v>
      </c>
      <c r="G191" s="27" t="s">
        <v>617</v>
      </c>
      <c r="H191" s="46">
        <v>2000</v>
      </c>
      <c r="I191" s="28">
        <v>131.5</v>
      </c>
    </row>
    <row r="192" spans="1:9" x14ac:dyDescent="0.25">
      <c r="A192" s="26">
        <f t="shared" si="2"/>
        <v>192</v>
      </c>
      <c r="B192" s="27" t="s">
        <v>1176</v>
      </c>
      <c r="C192" s="27"/>
      <c r="D192" s="27" t="s">
        <v>256</v>
      </c>
      <c r="E192" s="27" t="s">
        <v>257</v>
      </c>
      <c r="F192" s="27" t="s">
        <v>551</v>
      </c>
      <c r="G192" s="27" t="s">
        <v>601</v>
      </c>
      <c r="H192" s="46">
        <v>2009</v>
      </c>
      <c r="I192" s="28">
        <v>171</v>
      </c>
    </row>
    <row r="193" spans="1:9" x14ac:dyDescent="0.25">
      <c r="A193" s="26">
        <f t="shared" si="2"/>
        <v>193</v>
      </c>
      <c r="B193" s="27" t="s">
        <v>1177</v>
      </c>
      <c r="C193" s="27"/>
      <c r="D193" s="27" t="s">
        <v>315</v>
      </c>
      <c r="E193" s="27" t="s">
        <v>257</v>
      </c>
      <c r="F193" s="27" t="s">
        <v>551</v>
      </c>
      <c r="G193" s="27" t="s">
        <v>601</v>
      </c>
      <c r="H193" s="46">
        <v>1963</v>
      </c>
      <c r="I193" s="28">
        <v>132</v>
      </c>
    </row>
    <row r="194" spans="1:9" x14ac:dyDescent="0.25">
      <c r="A194" s="26">
        <f t="shared" si="2"/>
        <v>194</v>
      </c>
      <c r="B194" s="27" t="s">
        <v>529</v>
      </c>
      <c r="C194" s="27"/>
      <c r="D194" s="27" t="s">
        <v>266</v>
      </c>
      <c r="E194" s="27" t="s">
        <v>638</v>
      </c>
      <c r="F194" s="27" t="s">
        <v>551</v>
      </c>
      <c r="G194" s="27" t="s">
        <v>612</v>
      </c>
      <c r="H194" s="46">
        <v>1987</v>
      </c>
      <c r="I194" s="28">
        <v>20</v>
      </c>
    </row>
    <row r="195" spans="1:9" x14ac:dyDescent="0.25">
      <c r="A195" s="26">
        <f t="shared" si="2"/>
        <v>195</v>
      </c>
      <c r="B195" s="27" t="s">
        <v>530</v>
      </c>
      <c r="C195" s="27"/>
      <c r="D195" s="27" t="s">
        <v>267</v>
      </c>
      <c r="E195" s="27" t="s">
        <v>638</v>
      </c>
      <c r="F195" s="27" t="s">
        <v>551</v>
      </c>
      <c r="G195" s="27" t="s">
        <v>612</v>
      </c>
      <c r="H195" s="46">
        <v>1987</v>
      </c>
      <c r="I195" s="28">
        <v>20</v>
      </c>
    </row>
    <row r="196" spans="1:9" x14ac:dyDescent="0.25">
      <c r="A196" s="26">
        <f t="shared" si="2"/>
        <v>196</v>
      </c>
      <c r="B196" s="27" t="s">
        <v>531</v>
      </c>
      <c r="C196" s="27"/>
      <c r="D196" s="27" t="s">
        <v>268</v>
      </c>
      <c r="E196" s="27" t="s">
        <v>638</v>
      </c>
      <c r="F196" s="27" t="s">
        <v>551</v>
      </c>
      <c r="G196" s="27" t="s">
        <v>612</v>
      </c>
      <c r="H196" s="46">
        <v>1987</v>
      </c>
      <c r="I196" s="28">
        <v>20</v>
      </c>
    </row>
    <row r="197" spans="1:9" x14ac:dyDescent="0.25">
      <c r="A197" s="26">
        <f t="shared" si="2"/>
        <v>197</v>
      </c>
      <c r="B197" s="27" t="s">
        <v>532</v>
      </c>
      <c r="C197" s="27"/>
      <c r="D197" s="27" t="s">
        <v>316</v>
      </c>
      <c r="E197" s="27" t="s">
        <v>638</v>
      </c>
      <c r="F197" s="27" t="s">
        <v>551</v>
      </c>
      <c r="G197" s="27" t="s">
        <v>612</v>
      </c>
      <c r="H197" s="46">
        <v>1987</v>
      </c>
      <c r="I197" s="28">
        <v>17</v>
      </c>
    </row>
    <row r="198" spans="1:9" x14ac:dyDescent="0.25">
      <c r="A198" s="26">
        <f t="shared" ref="A198:A261" si="3">A197+1</f>
        <v>198</v>
      </c>
      <c r="B198" s="27" t="s">
        <v>533</v>
      </c>
      <c r="C198" s="27"/>
      <c r="D198" s="27" t="s">
        <v>263</v>
      </c>
      <c r="E198" s="27" t="s">
        <v>639</v>
      </c>
      <c r="F198" s="27" t="s">
        <v>551</v>
      </c>
      <c r="G198" s="27" t="s">
        <v>599</v>
      </c>
      <c r="H198" s="46">
        <v>2004</v>
      </c>
      <c r="I198" s="28">
        <v>212</v>
      </c>
    </row>
    <row r="199" spans="1:9" x14ac:dyDescent="0.25">
      <c r="A199" s="26">
        <f t="shared" si="3"/>
        <v>199</v>
      </c>
      <c r="B199" s="27" t="s">
        <v>534</v>
      </c>
      <c r="C199" s="27"/>
      <c r="D199" s="27" t="s">
        <v>264</v>
      </c>
      <c r="E199" s="27" t="s">
        <v>639</v>
      </c>
      <c r="F199" s="27" t="s">
        <v>551</v>
      </c>
      <c r="G199" s="27" t="s">
        <v>599</v>
      </c>
      <c r="H199" s="46">
        <v>2004</v>
      </c>
      <c r="I199" s="28">
        <v>212</v>
      </c>
    </row>
    <row r="200" spans="1:9" x14ac:dyDescent="0.25">
      <c r="A200" s="26">
        <f t="shared" si="3"/>
        <v>200</v>
      </c>
      <c r="B200" s="27" t="s">
        <v>535</v>
      </c>
      <c r="C200" s="27"/>
      <c r="D200" s="27" t="s">
        <v>265</v>
      </c>
      <c r="E200" s="27" t="s">
        <v>639</v>
      </c>
      <c r="F200" s="27" t="s">
        <v>551</v>
      </c>
      <c r="G200" s="27" t="s">
        <v>599</v>
      </c>
      <c r="H200" s="46">
        <v>2004</v>
      </c>
      <c r="I200" s="28">
        <v>241</v>
      </c>
    </row>
    <row r="201" spans="1:9" x14ac:dyDescent="0.25">
      <c r="A201" s="26">
        <f t="shared" si="3"/>
        <v>201</v>
      </c>
      <c r="B201" s="27" t="s">
        <v>536</v>
      </c>
      <c r="C201" s="27"/>
      <c r="D201" s="27" t="s">
        <v>269</v>
      </c>
      <c r="E201" s="27" t="s">
        <v>640</v>
      </c>
      <c r="F201" s="27" t="s">
        <v>551</v>
      </c>
      <c r="G201" s="27" t="s">
        <v>599</v>
      </c>
      <c r="H201" s="46">
        <v>2002</v>
      </c>
      <c r="I201" s="28">
        <v>227</v>
      </c>
    </row>
    <row r="202" spans="1:9" x14ac:dyDescent="0.25">
      <c r="A202" s="26">
        <f t="shared" si="3"/>
        <v>202</v>
      </c>
      <c r="B202" s="27" t="s">
        <v>537</v>
      </c>
      <c r="C202" s="27"/>
      <c r="D202" s="27" t="s">
        <v>270</v>
      </c>
      <c r="E202" s="27" t="s">
        <v>640</v>
      </c>
      <c r="F202" s="27" t="s">
        <v>551</v>
      </c>
      <c r="G202" s="27" t="s">
        <v>599</v>
      </c>
      <c r="H202" s="46">
        <v>2002</v>
      </c>
      <c r="I202" s="28">
        <v>227</v>
      </c>
    </row>
    <row r="203" spans="1:9" x14ac:dyDescent="0.25">
      <c r="A203" s="26">
        <f t="shared" si="3"/>
        <v>203</v>
      </c>
      <c r="B203" s="27" t="s">
        <v>538</v>
      </c>
      <c r="C203" s="27"/>
      <c r="D203" s="27" t="s">
        <v>317</v>
      </c>
      <c r="E203" s="27" t="s">
        <v>640</v>
      </c>
      <c r="F203" s="27" t="s">
        <v>551</v>
      </c>
      <c r="G203" s="27" t="s">
        <v>599</v>
      </c>
      <c r="H203" s="46">
        <v>2002</v>
      </c>
      <c r="I203" s="28">
        <v>286</v>
      </c>
    </row>
    <row r="204" spans="1:9" x14ac:dyDescent="0.25">
      <c r="A204" s="26">
        <f t="shared" si="3"/>
        <v>204</v>
      </c>
      <c r="B204" s="27" t="s">
        <v>952</v>
      </c>
      <c r="C204" s="27"/>
      <c r="D204" s="27" t="s">
        <v>27</v>
      </c>
      <c r="E204" s="27" t="s">
        <v>641</v>
      </c>
      <c r="F204" s="27" t="s">
        <v>551</v>
      </c>
      <c r="G204" s="27" t="s">
        <v>599</v>
      </c>
      <c r="H204" s="46">
        <v>1973</v>
      </c>
      <c r="I204" s="28">
        <v>19</v>
      </c>
    </row>
    <row r="205" spans="1:9" x14ac:dyDescent="0.25">
      <c r="A205" s="26">
        <f t="shared" si="3"/>
        <v>205</v>
      </c>
      <c r="B205" s="27" t="s">
        <v>744</v>
      </c>
      <c r="C205" s="27"/>
      <c r="D205" s="27" t="s">
        <v>71</v>
      </c>
      <c r="E205" s="27" t="s">
        <v>641</v>
      </c>
      <c r="F205" s="27" t="s">
        <v>551</v>
      </c>
      <c r="G205" s="27" t="s">
        <v>599</v>
      </c>
      <c r="H205" s="46">
        <v>2004</v>
      </c>
      <c r="I205" s="28">
        <v>46.5</v>
      </c>
    </row>
    <row r="206" spans="1:9" x14ac:dyDescent="0.25">
      <c r="A206" s="26">
        <f t="shared" si="3"/>
        <v>206</v>
      </c>
      <c r="B206" s="27" t="s">
        <v>745</v>
      </c>
      <c r="C206" s="27"/>
      <c r="D206" s="27" t="s">
        <v>72</v>
      </c>
      <c r="E206" s="27" t="s">
        <v>641</v>
      </c>
      <c r="F206" s="27" t="s">
        <v>551</v>
      </c>
      <c r="G206" s="27" t="s">
        <v>599</v>
      </c>
      <c r="H206" s="46">
        <v>2010</v>
      </c>
      <c r="I206" s="28">
        <v>48.5</v>
      </c>
    </row>
    <row r="207" spans="1:9" x14ac:dyDescent="0.25">
      <c r="A207" s="26">
        <f t="shared" si="3"/>
        <v>207</v>
      </c>
      <c r="B207" s="27" t="s">
        <v>746</v>
      </c>
      <c r="C207" s="27"/>
      <c r="D207" s="27" t="s">
        <v>83</v>
      </c>
      <c r="E207" s="27" t="s">
        <v>635</v>
      </c>
      <c r="F207" s="27" t="s">
        <v>551</v>
      </c>
      <c r="G207" s="27" t="s">
        <v>601</v>
      </c>
      <c r="H207" s="46">
        <v>1989</v>
      </c>
      <c r="I207" s="28">
        <v>50</v>
      </c>
    </row>
    <row r="208" spans="1:9" x14ac:dyDescent="0.25">
      <c r="A208" s="26">
        <f t="shared" si="3"/>
        <v>208</v>
      </c>
      <c r="B208" s="27" t="s">
        <v>747</v>
      </c>
      <c r="C208" s="27"/>
      <c r="D208" s="27" t="s">
        <v>84</v>
      </c>
      <c r="E208" s="27" t="s">
        <v>635</v>
      </c>
      <c r="F208" s="27" t="s">
        <v>551</v>
      </c>
      <c r="G208" s="27" t="s">
        <v>601</v>
      </c>
      <c r="H208" s="46">
        <v>1989</v>
      </c>
      <c r="I208" s="28">
        <v>50</v>
      </c>
    </row>
    <row r="209" spans="1:9" x14ac:dyDescent="0.25">
      <c r="A209" s="26">
        <f t="shared" si="3"/>
        <v>209</v>
      </c>
      <c r="B209" s="27" t="s">
        <v>748</v>
      </c>
      <c r="C209" s="27"/>
      <c r="D209" s="27" t="s">
        <v>85</v>
      </c>
      <c r="E209" s="27" t="s">
        <v>635</v>
      </c>
      <c r="F209" s="27" t="s">
        <v>551</v>
      </c>
      <c r="G209" s="27" t="s">
        <v>601</v>
      </c>
      <c r="H209" s="46">
        <v>1989</v>
      </c>
      <c r="I209" s="28">
        <v>50</v>
      </c>
    </row>
    <row r="210" spans="1:9" x14ac:dyDescent="0.25">
      <c r="A210" s="26">
        <f t="shared" si="3"/>
        <v>210</v>
      </c>
      <c r="B210" s="27" t="s">
        <v>749</v>
      </c>
      <c r="C210" s="27"/>
      <c r="D210" s="27" t="s">
        <v>86</v>
      </c>
      <c r="E210" s="27" t="s">
        <v>635</v>
      </c>
      <c r="F210" s="27" t="s">
        <v>551</v>
      </c>
      <c r="G210" s="27" t="s">
        <v>601</v>
      </c>
      <c r="H210" s="46">
        <v>1989</v>
      </c>
      <c r="I210" s="28">
        <v>50</v>
      </c>
    </row>
    <row r="211" spans="1:9" x14ac:dyDescent="0.25">
      <c r="A211" s="26">
        <f t="shared" si="3"/>
        <v>211</v>
      </c>
      <c r="B211" s="27" t="s">
        <v>750</v>
      </c>
      <c r="C211" s="27"/>
      <c r="D211" s="27" t="s">
        <v>73</v>
      </c>
      <c r="E211" s="27" t="s">
        <v>640</v>
      </c>
      <c r="F211" s="27" t="s">
        <v>551</v>
      </c>
      <c r="G211" s="27" t="s">
        <v>599</v>
      </c>
      <c r="H211" s="46">
        <v>1990</v>
      </c>
      <c r="I211" s="28">
        <v>75</v>
      </c>
    </row>
    <row r="212" spans="1:9" x14ac:dyDescent="0.25">
      <c r="A212" s="26">
        <f t="shared" si="3"/>
        <v>212</v>
      </c>
      <c r="B212" s="27" t="s">
        <v>751</v>
      </c>
      <c r="C212" s="27"/>
      <c r="D212" s="27" t="s">
        <v>74</v>
      </c>
      <c r="E212" s="27" t="s">
        <v>640</v>
      </c>
      <c r="F212" s="27" t="s">
        <v>551</v>
      </c>
      <c r="G212" s="27" t="s">
        <v>599</v>
      </c>
      <c r="H212" s="46">
        <v>1990</v>
      </c>
      <c r="I212" s="28">
        <v>74</v>
      </c>
    </row>
    <row r="213" spans="1:9" x14ac:dyDescent="0.25">
      <c r="A213" s="26">
        <f t="shared" si="3"/>
        <v>213</v>
      </c>
      <c r="B213" s="27" t="s">
        <v>752</v>
      </c>
      <c r="C213" s="27"/>
      <c r="D213" s="27" t="s">
        <v>75</v>
      </c>
      <c r="E213" s="27" t="s">
        <v>640</v>
      </c>
      <c r="F213" s="27" t="s">
        <v>551</v>
      </c>
      <c r="G213" s="27" t="s">
        <v>599</v>
      </c>
      <c r="H213" s="46">
        <v>1990</v>
      </c>
      <c r="I213" s="28">
        <v>73</v>
      </c>
    </row>
    <row r="214" spans="1:9" x14ac:dyDescent="0.25">
      <c r="A214" s="26">
        <f t="shared" si="3"/>
        <v>214</v>
      </c>
      <c r="B214" s="27" t="s">
        <v>753</v>
      </c>
      <c r="C214" s="27"/>
      <c r="D214" s="27" t="s">
        <v>76</v>
      </c>
      <c r="E214" s="27" t="s">
        <v>640</v>
      </c>
      <c r="F214" s="27" t="s">
        <v>551</v>
      </c>
      <c r="G214" s="27" t="s">
        <v>599</v>
      </c>
      <c r="H214" s="46">
        <v>1990</v>
      </c>
      <c r="I214" s="28">
        <v>72</v>
      </c>
    </row>
    <row r="215" spans="1:9" x14ac:dyDescent="0.25">
      <c r="A215" s="26">
        <f t="shared" si="3"/>
        <v>215</v>
      </c>
      <c r="B215" s="27" t="s">
        <v>1302</v>
      </c>
      <c r="C215" s="27"/>
      <c r="D215" s="27" t="s">
        <v>1303</v>
      </c>
      <c r="E215" s="27" t="s">
        <v>634</v>
      </c>
      <c r="F215" s="27" t="s">
        <v>551</v>
      </c>
      <c r="G215" s="27" t="s">
        <v>612</v>
      </c>
      <c r="H215" s="46">
        <v>2015</v>
      </c>
      <c r="I215" s="28">
        <v>153.6</v>
      </c>
    </row>
    <row r="216" spans="1:9" x14ac:dyDescent="0.25">
      <c r="A216" s="26">
        <f t="shared" si="3"/>
        <v>216</v>
      </c>
      <c r="B216" s="27" t="s">
        <v>1304</v>
      </c>
      <c r="C216" s="27"/>
      <c r="D216" s="27" t="s">
        <v>1305</v>
      </c>
      <c r="E216" s="27" t="s">
        <v>634</v>
      </c>
      <c r="F216" s="27" t="s">
        <v>551</v>
      </c>
      <c r="G216" s="27" t="s">
        <v>612</v>
      </c>
      <c r="H216" s="46">
        <v>2015</v>
      </c>
      <c r="I216" s="28">
        <v>153.6</v>
      </c>
    </row>
    <row r="217" spans="1:9" x14ac:dyDescent="0.25">
      <c r="A217" s="26">
        <f t="shared" si="3"/>
        <v>217</v>
      </c>
      <c r="B217" s="27" t="s">
        <v>754</v>
      </c>
      <c r="C217" s="27"/>
      <c r="D217" s="27" t="s">
        <v>28</v>
      </c>
      <c r="E217" s="27" t="s">
        <v>625</v>
      </c>
      <c r="F217" s="27" t="s">
        <v>551</v>
      </c>
      <c r="G217" s="27" t="s">
        <v>617</v>
      </c>
      <c r="H217" s="46">
        <v>2009</v>
      </c>
      <c r="I217" s="28">
        <v>42</v>
      </c>
    </row>
    <row r="218" spans="1:9" x14ac:dyDescent="0.25">
      <c r="A218" s="26">
        <f t="shared" si="3"/>
        <v>218</v>
      </c>
      <c r="B218" s="27" t="s">
        <v>755</v>
      </c>
      <c r="C218" s="27"/>
      <c r="D218" s="27" t="s">
        <v>29</v>
      </c>
      <c r="E218" s="27" t="s">
        <v>625</v>
      </c>
      <c r="F218" s="27" t="s">
        <v>551</v>
      </c>
      <c r="G218" s="27" t="s">
        <v>617</v>
      </c>
      <c r="H218" s="46">
        <v>2009</v>
      </c>
      <c r="I218" s="28">
        <v>42</v>
      </c>
    </row>
    <row r="219" spans="1:9" x14ac:dyDescent="0.25">
      <c r="A219" s="26">
        <f t="shared" si="3"/>
        <v>219</v>
      </c>
      <c r="B219" s="27" t="s">
        <v>756</v>
      </c>
      <c r="C219" s="27"/>
      <c r="D219" s="27" t="s">
        <v>30</v>
      </c>
      <c r="E219" s="27" t="s">
        <v>625</v>
      </c>
      <c r="F219" s="27" t="s">
        <v>551</v>
      </c>
      <c r="G219" s="27" t="s">
        <v>617</v>
      </c>
      <c r="H219" s="46">
        <v>2009</v>
      </c>
      <c r="I219" s="28">
        <v>42</v>
      </c>
    </row>
    <row r="220" spans="1:9" x14ac:dyDescent="0.25">
      <c r="A220" s="26">
        <f t="shared" si="3"/>
        <v>220</v>
      </c>
      <c r="B220" s="27" t="s">
        <v>757</v>
      </c>
      <c r="C220" s="27"/>
      <c r="D220" s="27" t="s">
        <v>31</v>
      </c>
      <c r="E220" s="27" t="s">
        <v>625</v>
      </c>
      <c r="F220" s="27" t="s">
        <v>551</v>
      </c>
      <c r="G220" s="27" t="s">
        <v>617</v>
      </c>
      <c r="H220" s="46">
        <v>2009</v>
      </c>
      <c r="I220" s="28">
        <v>42</v>
      </c>
    </row>
    <row r="221" spans="1:9" x14ac:dyDescent="0.25">
      <c r="A221" s="26">
        <f t="shared" si="3"/>
        <v>221</v>
      </c>
      <c r="B221" s="27" t="s">
        <v>758</v>
      </c>
      <c r="C221" s="27"/>
      <c r="D221" s="27" t="s">
        <v>107</v>
      </c>
      <c r="E221" s="27" t="s">
        <v>625</v>
      </c>
      <c r="F221" s="27" t="s">
        <v>551</v>
      </c>
      <c r="G221" s="27" t="s">
        <v>617</v>
      </c>
      <c r="H221" s="46">
        <v>1976</v>
      </c>
      <c r="I221" s="28">
        <v>57</v>
      </c>
    </row>
    <row r="222" spans="1:9" x14ac:dyDescent="0.25">
      <c r="A222" s="26">
        <f t="shared" si="3"/>
        <v>222</v>
      </c>
      <c r="B222" s="27" t="s">
        <v>759</v>
      </c>
      <c r="C222" s="27"/>
      <c r="D222" s="27" t="s">
        <v>108</v>
      </c>
      <c r="E222" s="27" t="s">
        <v>625</v>
      </c>
      <c r="F222" s="27" t="s">
        <v>551</v>
      </c>
      <c r="G222" s="27" t="s">
        <v>617</v>
      </c>
      <c r="H222" s="46">
        <v>1976</v>
      </c>
      <c r="I222" s="28">
        <v>57</v>
      </c>
    </row>
    <row r="223" spans="1:9" x14ac:dyDescent="0.25">
      <c r="A223" s="26">
        <f t="shared" si="3"/>
        <v>223</v>
      </c>
      <c r="B223" s="27" t="s">
        <v>760</v>
      </c>
      <c r="C223" s="27"/>
      <c r="D223" s="27" t="s">
        <v>109</v>
      </c>
      <c r="E223" s="27" t="s">
        <v>625</v>
      </c>
      <c r="F223" s="27" t="s">
        <v>551</v>
      </c>
      <c r="G223" s="27" t="s">
        <v>617</v>
      </c>
      <c r="H223" s="46">
        <v>1976</v>
      </c>
      <c r="I223" s="28">
        <v>57</v>
      </c>
    </row>
    <row r="224" spans="1:9" x14ac:dyDescent="0.25">
      <c r="A224" s="26">
        <f t="shared" si="3"/>
        <v>224</v>
      </c>
      <c r="B224" s="27" t="s">
        <v>897</v>
      </c>
      <c r="C224" s="27"/>
      <c r="D224" s="27" t="s">
        <v>898</v>
      </c>
      <c r="E224" s="27" t="s">
        <v>625</v>
      </c>
      <c r="F224" s="27" t="s">
        <v>551</v>
      </c>
      <c r="G224" s="27" t="s">
        <v>617</v>
      </c>
      <c r="H224" s="46">
        <v>1976</v>
      </c>
      <c r="I224" s="28">
        <v>50</v>
      </c>
    </row>
    <row r="225" spans="1:9" x14ac:dyDescent="0.25">
      <c r="A225" s="26">
        <f t="shared" si="3"/>
        <v>225</v>
      </c>
      <c r="B225" s="27" t="s">
        <v>761</v>
      </c>
      <c r="C225" s="27"/>
      <c r="D225" s="27" t="s">
        <v>110</v>
      </c>
      <c r="E225" s="27" t="s">
        <v>625</v>
      </c>
      <c r="F225" s="27" t="s">
        <v>551</v>
      </c>
      <c r="G225" s="27" t="s">
        <v>617</v>
      </c>
      <c r="H225" s="46">
        <v>1976</v>
      </c>
      <c r="I225" s="28">
        <v>57</v>
      </c>
    </row>
    <row r="226" spans="1:9" x14ac:dyDescent="0.25">
      <c r="A226" s="26">
        <f t="shared" si="3"/>
        <v>226</v>
      </c>
      <c r="B226" s="27" t="s">
        <v>762</v>
      </c>
      <c r="C226" s="27"/>
      <c r="D226" s="27" t="s">
        <v>111</v>
      </c>
      <c r="E226" s="27" t="s">
        <v>625</v>
      </c>
      <c r="F226" s="27" t="s">
        <v>551</v>
      </c>
      <c r="G226" s="27" t="s">
        <v>617</v>
      </c>
      <c r="H226" s="46">
        <v>1976</v>
      </c>
      <c r="I226" s="28">
        <v>57</v>
      </c>
    </row>
    <row r="227" spans="1:9" x14ac:dyDescent="0.25">
      <c r="A227" s="26">
        <f t="shared" si="3"/>
        <v>227</v>
      </c>
      <c r="B227" s="27" t="s">
        <v>953</v>
      </c>
      <c r="C227" s="27"/>
      <c r="D227" s="27" t="s">
        <v>224</v>
      </c>
      <c r="E227" s="27" t="s">
        <v>642</v>
      </c>
      <c r="F227" s="27" t="s">
        <v>551</v>
      </c>
      <c r="G227" s="27" t="s">
        <v>599</v>
      </c>
      <c r="H227" s="46">
        <v>2010</v>
      </c>
      <c r="I227" s="28">
        <v>8.1999999999999993</v>
      </c>
    </row>
    <row r="228" spans="1:9" x14ac:dyDescent="0.25">
      <c r="A228" s="26">
        <f t="shared" si="3"/>
        <v>228</v>
      </c>
      <c r="B228" s="27" t="s">
        <v>953</v>
      </c>
      <c r="C228" s="27"/>
      <c r="D228" s="27" t="s">
        <v>225</v>
      </c>
      <c r="E228" s="27" t="s">
        <v>642</v>
      </c>
      <c r="F228" s="27" t="s">
        <v>551</v>
      </c>
      <c r="G228" s="27" t="s">
        <v>599</v>
      </c>
      <c r="H228" s="46">
        <v>2010</v>
      </c>
      <c r="I228" s="28">
        <v>8.1999999999999993</v>
      </c>
    </row>
    <row r="229" spans="1:9" x14ac:dyDescent="0.25">
      <c r="A229" s="26">
        <f t="shared" si="3"/>
        <v>229</v>
      </c>
      <c r="B229" s="27" t="s">
        <v>953</v>
      </c>
      <c r="C229" s="27"/>
      <c r="D229" s="27" t="s">
        <v>226</v>
      </c>
      <c r="E229" s="27" t="s">
        <v>642</v>
      </c>
      <c r="F229" s="27" t="s">
        <v>551</v>
      </c>
      <c r="G229" s="27" t="s">
        <v>599</v>
      </c>
      <c r="H229" s="46">
        <v>2010</v>
      </c>
      <c r="I229" s="28">
        <v>8.1999999999999993</v>
      </c>
    </row>
    <row r="230" spans="1:9" x14ac:dyDescent="0.25">
      <c r="A230" s="26">
        <f t="shared" si="3"/>
        <v>230</v>
      </c>
      <c r="B230" s="27" t="s">
        <v>763</v>
      </c>
      <c r="C230" s="27"/>
      <c r="D230" s="27" t="s">
        <v>134</v>
      </c>
      <c r="E230" s="27" t="s">
        <v>643</v>
      </c>
      <c r="F230" s="27" t="s">
        <v>551</v>
      </c>
      <c r="G230" s="27" t="s">
        <v>601</v>
      </c>
      <c r="H230" s="46">
        <v>2008</v>
      </c>
      <c r="I230" s="28">
        <v>92.9</v>
      </c>
    </row>
    <row r="231" spans="1:9" x14ac:dyDescent="0.25">
      <c r="A231" s="26">
        <f t="shared" si="3"/>
        <v>231</v>
      </c>
      <c r="B231" s="27" t="s">
        <v>764</v>
      </c>
      <c r="C231" s="27"/>
      <c r="D231" s="27" t="s">
        <v>135</v>
      </c>
      <c r="E231" s="27" t="s">
        <v>643</v>
      </c>
      <c r="F231" s="27" t="s">
        <v>551</v>
      </c>
      <c r="G231" s="27" t="s">
        <v>601</v>
      </c>
      <c r="H231" s="46">
        <v>2008</v>
      </c>
      <c r="I231" s="28">
        <v>90.1</v>
      </c>
    </row>
    <row r="232" spans="1:9" x14ac:dyDescent="0.25">
      <c r="A232" s="26">
        <f t="shared" si="3"/>
        <v>232</v>
      </c>
      <c r="B232" s="27" t="s">
        <v>765</v>
      </c>
      <c r="C232" s="27"/>
      <c r="D232" s="27" t="s">
        <v>136</v>
      </c>
      <c r="E232" s="27" t="s">
        <v>606</v>
      </c>
      <c r="F232" s="27" t="s">
        <v>551</v>
      </c>
      <c r="G232" s="27" t="s">
        <v>601</v>
      </c>
      <c r="H232" s="46">
        <v>2004</v>
      </c>
      <c r="I232" s="28">
        <v>45</v>
      </c>
    </row>
    <row r="233" spans="1:9" x14ac:dyDescent="0.25">
      <c r="A233" s="26">
        <f t="shared" si="3"/>
        <v>233</v>
      </c>
      <c r="B233" s="27" t="s">
        <v>766</v>
      </c>
      <c r="C233" s="27"/>
      <c r="D233" s="27" t="s">
        <v>137</v>
      </c>
      <c r="E233" s="27" t="s">
        <v>606</v>
      </c>
      <c r="F233" s="27" t="s">
        <v>551</v>
      </c>
      <c r="G233" s="27" t="s">
        <v>601</v>
      </c>
      <c r="H233" s="46">
        <v>2004</v>
      </c>
      <c r="I233" s="28">
        <v>46</v>
      </c>
    </row>
    <row r="234" spans="1:9" x14ac:dyDescent="0.25">
      <c r="A234" s="26">
        <f t="shared" si="3"/>
        <v>234</v>
      </c>
      <c r="B234" s="27" t="s">
        <v>767</v>
      </c>
      <c r="C234" s="27"/>
      <c r="D234" s="27" t="s">
        <v>138</v>
      </c>
      <c r="E234" s="27" t="s">
        <v>606</v>
      </c>
      <c r="F234" s="27" t="s">
        <v>551</v>
      </c>
      <c r="G234" s="27" t="s">
        <v>601</v>
      </c>
      <c r="H234" s="46">
        <v>2004</v>
      </c>
      <c r="I234" s="28">
        <v>44</v>
      </c>
    </row>
    <row r="235" spans="1:9" x14ac:dyDescent="0.25">
      <c r="A235" s="26">
        <f t="shared" si="3"/>
        <v>235</v>
      </c>
      <c r="B235" s="27" t="s">
        <v>768</v>
      </c>
      <c r="C235" s="27"/>
      <c r="D235" s="27" t="s">
        <v>139</v>
      </c>
      <c r="E235" s="27" t="s">
        <v>606</v>
      </c>
      <c r="F235" s="27" t="s">
        <v>551</v>
      </c>
      <c r="G235" s="27" t="s">
        <v>601</v>
      </c>
      <c r="H235" s="46">
        <v>2004</v>
      </c>
      <c r="I235" s="28">
        <v>46</v>
      </c>
    </row>
    <row r="236" spans="1:9" x14ac:dyDescent="0.25">
      <c r="A236" s="26">
        <f t="shared" si="3"/>
        <v>236</v>
      </c>
      <c r="B236" s="27" t="s">
        <v>769</v>
      </c>
      <c r="C236" s="27"/>
      <c r="D236" s="27" t="s">
        <v>158</v>
      </c>
      <c r="E236" s="27" t="s">
        <v>644</v>
      </c>
      <c r="F236" s="27" t="s">
        <v>551</v>
      </c>
      <c r="G236" s="27" t="s">
        <v>612</v>
      </c>
      <c r="H236" s="46">
        <v>1988</v>
      </c>
      <c r="I236" s="28">
        <v>77</v>
      </c>
    </row>
    <row r="237" spans="1:9" x14ac:dyDescent="0.25">
      <c r="A237" s="26">
        <f t="shared" si="3"/>
        <v>237</v>
      </c>
      <c r="B237" s="27" t="s">
        <v>770</v>
      </c>
      <c r="C237" s="27"/>
      <c r="D237" s="27" t="s">
        <v>159</v>
      </c>
      <c r="E237" s="27" t="s">
        <v>644</v>
      </c>
      <c r="F237" s="27" t="s">
        <v>551</v>
      </c>
      <c r="G237" s="27" t="s">
        <v>612</v>
      </c>
      <c r="H237" s="46">
        <v>1988</v>
      </c>
      <c r="I237" s="28">
        <v>77</v>
      </c>
    </row>
    <row r="238" spans="1:9" x14ac:dyDescent="0.25">
      <c r="A238" s="26">
        <f t="shared" si="3"/>
        <v>238</v>
      </c>
      <c r="B238" s="27" t="s">
        <v>771</v>
      </c>
      <c r="C238" s="27"/>
      <c r="D238" s="27" t="s">
        <v>160</v>
      </c>
      <c r="E238" s="27" t="s">
        <v>644</v>
      </c>
      <c r="F238" s="27" t="s">
        <v>551</v>
      </c>
      <c r="G238" s="27" t="s">
        <v>612</v>
      </c>
      <c r="H238" s="46">
        <v>1988</v>
      </c>
      <c r="I238" s="28">
        <v>77</v>
      </c>
    </row>
    <row r="239" spans="1:9" x14ac:dyDescent="0.25">
      <c r="A239" s="26">
        <f t="shared" si="3"/>
        <v>239</v>
      </c>
      <c r="B239" s="27" t="s">
        <v>772</v>
      </c>
      <c r="C239" s="27"/>
      <c r="D239" s="27" t="s">
        <v>161</v>
      </c>
      <c r="E239" s="27" t="s">
        <v>644</v>
      </c>
      <c r="F239" s="27" t="s">
        <v>551</v>
      </c>
      <c r="G239" s="27" t="s">
        <v>612</v>
      </c>
      <c r="H239" s="46">
        <v>1988</v>
      </c>
      <c r="I239" s="28">
        <v>77</v>
      </c>
    </row>
    <row r="240" spans="1:9" x14ac:dyDescent="0.25">
      <c r="A240" s="26">
        <f t="shared" si="3"/>
        <v>240</v>
      </c>
      <c r="B240" s="27" t="s">
        <v>773</v>
      </c>
      <c r="C240" s="27"/>
      <c r="D240" s="27" t="s">
        <v>162</v>
      </c>
      <c r="E240" s="27" t="s">
        <v>644</v>
      </c>
      <c r="F240" s="27" t="s">
        <v>551</v>
      </c>
      <c r="G240" s="27" t="s">
        <v>612</v>
      </c>
      <c r="H240" s="46">
        <v>1988</v>
      </c>
      <c r="I240" s="28">
        <v>77</v>
      </c>
    </row>
    <row r="241" spans="1:9" x14ac:dyDescent="0.25">
      <c r="A241" s="26">
        <f t="shared" si="3"/>
        <v>241</v>
      </c>
      <c r="B241" s="27" t="s">
        <v>774</v>
      </c>
      <c r="C241" s="27"/>
      <c r="D241" s="27" t="s">
        <v>163</v>
      </c>
      <c r="E241" s="27" t="s">
        <v>644</v>
      </c>
      <c r="F241" s="27" t="s">
        <v>551</v>
      </c>
      <c r="G241" s="27" t="s">
        <v>612</v>
      </c>
      <c r="H241" s="46">
        <v>1988</v>
      </c>
      <c r="I241" s="28">
        <v>77</v>
      </c>
    </row>
    <row r="242" spans="1:9" x14ac:dyDescent="0.25">
      <c r="A242" s="26">
        <f t="shared" si="3"/>
        <v>242</v>
      </c>
      <c r="B242" s="27" t="s">
        <v>775</v>
      </c>
      <c r="C242" s="27"/>
      <c r="D242" s="27" t="s">
        <v>441</v>
      </c>
      <c r="E242" s="27" t="s">
        <v>645</v>
      </c>
      <c r="F242" s="27" t="s">
        <v>551</v>
      </c>
      <c r="G242" s="27" t="s">
        <v>601</v>
      </c>
      <c r="H242" s="46">
        <v>2012</v>
      </c>
      <c r="I242" s="28">
        <v>50.6</v>
      </c>
    </row>
    <row r="243" spans="1:9" x14ac:dyDescent="0.25">
      <c r="A243" s="26">
        <f t="shared" si="3"/>
        <v>243</v>
      </c>
      <c r="B243" s="27" t="s">
        <v>776</v>
      </c>
      <c r="C243" s="27"/>
      <c r="D243" s="27" t="s">
        <v>442</v>
      </c>
      <c r="E243" s="27" t="s">
        <v>645</v>
      </c>
      <c r="F243" s="27" t="s">
        <v>551</v>
      </c>
      <c r="G243" s="27" t="s">
        <v>601</v>
      </c>
      <c r="H243" s="46">
        <v>2012</v>
      </c>
      <c r="I243" s="28">
        <v>50.6</v>
      </c>
    </row>
    <row r="244" spans="1:9" x14ac:dyDescent="0.25">
      <c r="A244" s="26">
        <f t="shared" si="3"/>
        <v>244</v>
      </c>
      <c r="B244" s="27" t="s">
        <v>777</v>
      </c>
      <c r="C244" s="27"/>
      <c r="D244" s="27" t="s">
        <v>443</v>
      </c>
      <c r="E244" s="27" t="s">
        <v>645</v>
      </c>
      <c r="F244" s="27" t="s">
        <v>551</v>
      </c>
      <c r="G244" s="27" t="s">
        <v>601</v>
      </c>
      <c r="H244" s="46">
        <v>2012</v>
      </c>
      <c r="I244" s="28">
        <v>50.6</v>
      </c>
    </row>
    <row r="245" spans="1:9" x14ac:dyDescent="0.25">
      <c r="A245" s="26">
        <f t="shared" si="3"/>
        <v>245</v>
      </c>
      <c r="B245" s="27" t="s">
        <v>778</v>
      </c>
      <c r="C245" s="27"/>
      <c r="D245" s="27" t="s">
        <v>444</v>
      </c>
      <c r="E245" s="27" t="s">
        <v>645</v>
      </c>
      <c r="F245" s="27" t="s">
        <v>551</v>
      </c>
      <c r="G245" s="27" t="s">
        <v>601</v>
      </c>
      <c r="H245" s="46">
        <v>2012</v>
      </c>
      <c r="I245" s="28">
        <v>50.6</v>
      </c>
    </row>
    <row r="246" spans="1:9" x14ac:dyDescent="0.25">
      <c r="A246" s="26">
        <f t="shared" si="3"/>
        <v>246</v>
      </c>
      <c r="B246" s="27" t="s">
        <v>779</v>
      </c>
      <c r="C246" s="27"/>
      <c r="D246" s="27" t="s">
        <v>184</v>
      </c>
      <c r="E246" s="27" t="s">
        <v>646</v>
      </c>
      <c r="F246" s="27" t="s">
        <v>551</v>
      </c>
      <c r="G246" s="27" t="s">
        <v>612</v>
      </c>
      <c r="H246" s="46">
        <v>1988</v>
      </c>
      <c r="I246" s="28">
        <v>69</v>
      </c>
    </row>
    <row r="247" spans="1:9" x14ac:dyDescent="0.25">
      <c r="A247" s="26">
        <f t="shared" si="3"/>
        <v>247</v>
      </c>
      <c r="B247" s="27" t="s">
        <v>780</v>
      </c>
      <c r="C247" s="27"/>
      <c r="D247" s="27" t="s">
        <v>185</v>
      </c>
      <c r="E247" s="27" t="s">
        <v>646</v>
      </c>
      <c r="F247" s="27" t="s">
        <v>551</v>
      </c>
      <c r="G247" s="27" t="s">
        <v>612</v>
      </c>
      <c r="H247" s="46">
        <v>1988</v>
      </c>
      <c r="I247" s="28">
        <v>67</v>
      </c>
    </row>
    <row r="248" spans="1:9" x14ac:dyDescent="0.25">
      <c r="A248" s="26">
        <f t="shared" si="3"/>
        <v>248</v>
      </c>
      <c r="B248" s="27" t="s">
        <v>781</v>
      </c>
      <c r="C248" s="27"/>
      <c r="D248" s="27" t="s">
        <v>186</v>
      </c>
      <c r="E248" s="27" t="s">
        <v>646</v>
      </c>
      <c r="F248" s="27" t="s">
        <v>551</v>
      </c>
      <c r="G248" s="27" t="s">
        <v>612</v>
      </c>
      <c r="H248" s="46">
        <v>1988</v>
      </c>
      <c r="I248" s="28">
        <v>71</v>
      </c>
    </row>
    <row r="249" spans="1:9" x14ac:dyDescent="0.25">
      <c r="A249" s="26">
        <f t="shared" si="3"/>
        <v>249</v>
      </c>
      <c r="B249" s="27" t="s">
        <v>782</v>
      </c>
      <c r="C249" s="27"/>
      <c r="D249" s="27" t="s">
        <v>187</v>
      </c>
      <c r="E249" s="27" t="s">
        <v>646</v>
      </c>
      <c r="F249" s="27" t="s">
        <v>551</v>
      </c>
      <c r="G249" s="27" t="s">
        <v>612</v>
      </c>
      <c r="H249" s="46">
        <v>1990</v>
      </c>
      <c r="I249" s="28">
        <v>72</v>
      </c>
    </row>
    <row r="250" spans="1:9" x14ac:dyDescent="0.25">
      <c r="A250" s="26">
        <f t="shared" si="3"/>
        <v>250</v>
      </c>
      <c r="B250" s="27" t="s">
        <v>783</v>
      </c>
      <c r="C250" s="27"/>
      <c r="D250" s="27" t="s">
        <v>188</v>
      </c>
      <c r="E250" s="27" t="s">
        <v>646</v>
      </c>
      <c r="F250" s="27" t="s">
        <v>551</v>
      </c>
      <c r="G250" s="27" t="s">
        <v>612</v>
      </c>
      <c r="H250" s="46">
        <v>1990</v>
      </c>
      <c r="I250" s="28">
        <v>72</v>
      </c>
    </row>
    <row r="251" spans="1:9" x14ac:dyDescent="0.25">
      <c r="A251" s="26">
        <f t="shared" si="3"/>
        <v>251</v>
      </c>
      <c r="B251" s="27" t="s">
        <v>1596</v>
      </c>
      <c r="C251" s="27"/>
      <c r="D251" s="27" t="s">
        <v>1441</v>
      </c>
      <c r="E251" s="27" t="s">
        <v>628</v>
      </c>
      <c r="F251" s="27" t="s">
        <v>551</v>
      </c>
      <c r="G251" s="27" t="s">
        <v>601</v>
      </c>
      <c r="H251" s="46">
        <v>2016</v>
      </c>
      <c r="I251" s="28">
        <v>56.3</v>
      </c>
    </row>
    <row r="252" spans="1:9" x14ac:dyDescent="0.25">
      <c r="A252" s="26">
        <f t="shared" si="3"/>
        <v>252</v>
      </c>
      <c r="B252" s="27" t="s">
        <v>1597</v>
      </c>
      <c r="C252" s="27"/>
      <c r="D252" s="27" t="s">
        <v>1442</v>
      </c>
      <c r="E252" s="27" t="s">
        <v>628</v>
      </c>
      <c r="F252" s="27" t="s">
        <v>551</v>
      </c>
      <c r="G252" s="27" t="s">
        <v>601</v>
      </c>
      <c r="H252" s="46">
        <v>2016</v>
      </c>
      <c r="I252" s="28">
        <v>56.3</v>
      </c>
    </row>
    <row r="253" spans="1:9" x14ac:dyDescent="0.25">
      <c r="A253" s="26">
        <f t="shared" si="3"/>
        <v>253</v>
      </c>
      <c r="B253" s="27" t="s">
        <v>1598</v>
      </c>
      <c r="C253" s="27"/>
      <c r="D253" s="27" t="s">
        <v>1443</v>
      </c>
      <c r="E253" s="27" t="s">
        <v>628</v>
      </c>
      <c r="F253" s="27" t="s">
        <v>551</v>
      </c>
      <c r="G253" s="27" t="s">
        <v>601</v>
      </c>
      <c r="H253" s="46">
        <v>2016</v>
      </c>
      <c r="I253" s="28">
        <v>56.3</v>
      </c>
    </row>
    <row r="254" spans="1:9" x14ac:dyDescent="0.25">
      <c r="A254" s="26">
        <f t="shared" si="3"/>
        <v>254</v>
      </c>
      <c r="B254" s="27" t="s">
        <v>1599</v>
      </c>
      <c r="C254" s="27"/>
      <c r="D254" s="27" t="s">
        <v>1444</v>
      </c>
      <c r="E254" s="27" t="s">
        <v>628</v>
      </c>
      <c r="F254" s="27" t="s">
        <v>551</v>
      </c>
      <c r="G254" s="27" t="s">
        <v>601</v>
      </c>
      <c r="H254" s="46">
        <v>2016</v>
      </c>
      <c r="I254" s="28">
        <v>56.3</v>
      </c>
    </row>
    <row r="255" spans="1:9" x14ac:dyDescent="0.25">
      <c r="A255" s="26">
        <f t="shared" si="3"/>
        <v>255</v>
      </c>
      <c r="B255" s="27" t="s">
        <v>784</v>
      </c>
      <c r="C255" s="27"/>
      <c r="D255" s="27" t="s">
        <v>167</v>
      </c>
      <c r="E255" s="27" t="s">
        <v>647</v>
      </c>
      <c r="F255" s="27" t="s">
        <v>551</v>
      </c>
      <c r="G255" s="27" t="s">
        <v>599</v>
      </c>
      <c r="H255" s="46">
        <v>1994</v>
      </c>
      <c r="I255" s="28">
        <v>104</v>
      </c>
    </row>
    <row r="256" spans="1:9" x14ac:dyDescent="0.25">
      <c r="A256" s="26">
        <f t="shared" si="3"/>
        <v>256</v>
      </c>
      <c r="B256" s="27" t="s">
        <v>785</v>
      </c>
      <c r="C256" s="27"/>
      <c r="D256" s="27" t="s">
        <v>168</v>
      </c>
      <c r="E256" s="27" t="s">
        <v>647</v>
      </c>
      <c r="F256" s="27" t="s">
        <v>551</v>
      </c>
      <c r="G256" s="27" t="s">
        <v>599</v>
      </c>
      <c r="H256" s="46">
        <v>1994</v>
      </c>
      <c r="I256" s="28">
        <v>104</v>
      </c>
    </row>
    <row r="257" spans="1:9" x14ac:dyDescent="0.25">
      <c r="A257" s="26">
        <f t="shared" si="3"/>
        <v>257</v>
      </c>
      <c r="B257" s="27" t="s">
        <v>786</v>
      </c>
      <c r="C257" s="27"/>
      <c r="D257" s="27" t="s">
        <v>183</v>
      </c>
      <c r="E257" s="27" t="s">
        <v>648</v>
      </c>
      <c r="F257" s="27" t="s">
        <v>551</v>
      </c>
      <c r="G257" s="27" t="s">
        <v>599</v>
      </c>
      <c r="H257" s="46">
        <v>2001</v>
      </c>
      <c r="I257" s="28">
        <v>75</v>
      </c>
    </row>
    <row r="258" spans="1:9" x14ac:dyDescent="0.25">
      <c r="A258" s="26">
        <f t="shared" si="3"/>
        <v>258</v>
      </c>
      <c r="B258" s="27" t="s">
        <v>787</v>
      </c>
      <c r="C258" s="27"/>
      <c r="D258" s="27" t="s">
        <v>200</v>
      </c>
      <c r="E258" s="27" t="s">
        <v>257</v>
      </c>
      <c r="F258" s="27" t="s">
        <v>551</v>
      </c>
      <c r="G258" s="27" t="s">
        <v>601</v>
      </c>
      <c r="H258" s="46">
        <v>1963</v>
      </c>
      <c r="I258" s="28">
        <v>13.5</v>
      </c>
    </row>
    <row r="259" spans="1:9" x14ac:dyDescent="0.25">
      <c r="A259" s="26">
        <f t="shared" si="3"/>
        <v>259</v>
      </c>
      <c r="B259" s="27" t="s">
        <v>788</v>
      </c>
      <c r="C259" s="27"/>
      <c r="D259" s="27" t="s">
        <v>201</v>
      </c>
      <c r="E259" s="27" t="s">
        <v>257</v>
      </c>
      <c r="F259" s="27" t="s">
        <v>551</v>
      </c>
      <c r="G259" s="27" t="s">
        <v>601</v>
      </c>
      <c r="H259" s="46">
        <v>1963</v>
      </c>
      <c r="I259" s="28">
        <v>13.5</v>
      </c>
    </row>
    <row r="260" spans="1:9" x14ac:dyDescent="0.25">
      <c r="A260" s="26">
        <f t="shared" si="3"/>
        <v>260</v>
      </c>
      <c r="B260" s="27" t="s">
        <v>789</v>
      </c>
      <c r="C260" s="27"/>
      <c r="D260" s="27" t="s">
        <v>220</v>
      </c>
      <c r="E260" s="27" t="s">
        <v>625</v>
      </c>
      <c r="F260" s="27" t="s">
        <v>551</v>
      </c>
      <c r="G260" s="27" t="s">
        <v>617</v>
      </c>
      <c r="H260" s="46">
        <v>1995</v>
      </c>
      <c r="I260" s="28">
        <v>81</v>
      </c>
    </row>
    <row r="261" spans="1:9" x14ac:dyDescent="0.25">
      <c r="A261" s="26">
        <f t="shared" si="3"/>
        <v>261</v>
      </c>
      <c r="B261" s="27" t="s">
        <v>790</v>
      </c>
      <c r="C261" s="27"/>
      <c r="D261" s="27" t="s">
        <v>221</v>
      </c>
      <c r="E261" s="27" t="s">
        <v>625</v>
      </c>
      <c r="F261" s="27" t="s">
        <v>551</v>
      </c>
      <c r="G261" s="27" t="s">
        <v>617</v>
      </c>
      <c r="H261" s="46">
        <v>1995</v>
      </c>
      <c r="I261" s="28">
        <v>81</v>
      </c>
    </row>
    <row r="262" spans="1:9" x14ac:dyDescent="0.25">
      <c r="A262" s="26">
        <f t="shared" ref="A262:A325" si="4">A261+1</f>
        <v>262</v>
      </c>
      <c r="B262" s="27" t="s">
        <v>791</v>
      </c>
      <c r="C262" s="27"/>
      <c r="D262" s="27" t="s">
        <v>210</v>
      </c>
      <c r="E262" s="27" t="s">
        <v>635</v>
      </c>
      <c r="F262" s="27" t="s">
        <v>551</v>
      </c>
      <c r="G262" s="27" t="s">
        <v>601</v>
      </c>
      <c r="H262" s="46">
        <v>2001</v>
      </c>
      <c r="I262" s="28">
        <v>47</v>
      </c>
    </row>
    <row r="263" spans="1:9" x14ac:dyDescent="0.25">
      <c r="A263" s="26">
        <f t="shared" si="4"/>
        <v>263</v>
      </c>
      <c r="B263" s="27" t="s">
        <v>792</v>
      </c>
      <c r="C263" s="27"/>
      <c r="D263" s="27" t="s">
        <v>211</v>
      </c>
      <c r="E263" s="27" t="s">
        <v>635</v>
      </c>
      <c r="F263" s="27" t="s">
        <v>551</v>
      </c>
      <c r="G263" s="27" t="s">
        <v>601</v>
      </c>
      <c r="H263" s="46">
        <v>2001</v>
      </c>
      <c r="I263" s="28">
        <v>47</v>
      </c>
    </row>
    <row r="264" spans="1:9" x14ac:dyDescent="0.25">
      <c r="A264" s="26">
        <f t="shared" si="4"/>
        <v>264</v>
      </c>
      <c r="B264" s="27" t="s">
        <v>793</v>
      </c>
      <c r="C264" s="27"/>
      <c r="D264" s="27" t="s">
        <v>212</v>
      </c>
      <c r="E264" s="27" t="s">
        <v>635</v>
      </c>
      <c r="F264" s="27" t="s">
        <v>551</v>
      </c>
      <c r="G264" s="27" t="s">
        <v>601</v>
      </c>
      <c r="H264" s="46">
        <v>2001</v>
      </c>
      <c r="I264" s="28">
        <v>47</v>
      </c>
    </row>
    <row r="265" spans="1:9" x14ac:dyDescent="0.25">
      <c r="A265" s="26">
        <f t="shared" si="4"/>
        <v>265</v>
      </c>
      <c r="B265" s="27" t="s">
        <v>794</v>
      </c>
      <c r="C265" s="27"/>
      <c r="D265" s="27" t="s">
        <v>213</v>
      </c>
      <c r="E265" s="27" t="s">
        <v>635</v>
      </c>
      <c r="F265" s="27" t="s">
        <v>551</v>
      </c>
      <c r="G265" s="27" t="s">
        <v>601</v>
      </c>
      <c r="H265" s="46">
        <v>2001</v>
      </c>
      <c r="I265" s="28">
        <v>47</v>
      </c>
    </row>
    <row r="266" spans="1:9" x14ac:dyDescent="0.25">
      <c r="A266" s="26">
        <f t="shared" si="4"/>
        <v>266</v>
      </c>
      <c r="B266" s="27" t="s">
        <v>795</v>
      </c>
      <c r="C266" s="27"/>
      <c r="D266" s="27" t="s">
        <v>214</v>
      </c>
      <c r="E266" s="27" t="s">
        <v>635</v>
      </c>
      <c r="F266" s="27" t="s">
        <v>551</v>
      </c>
      <c r="G266" s="27" t="s">
        <v>601</v>
      </c>
      <c r="H266" s="46">
        <v>2010</v>
      </c>
      <c r="I266" s="28">
        <v>47</v>
      </c>
    </row>
    <row r="267" spans="1:9" x14ac:dyDescent="0.25">
      <c r="A267" s="26">
        <f t="shared" si="4"/>
        <v>267</v>
      </c>
      <c r="B267" s="27" t="s">
        <v>796</v>
      </c>
      <c r="C267" s="27"/>
      <c r="D267" s="27" t="s">
        <v>215</v>
      </c>
      <c r="E267" s="27" t="s">
        <v>635</v>
      </c>
      <c r="F267" s="27" t="s">
        <v>551</v>
      </c>
      <c r="G267" s="27" t="s">
        <v>601</v>
      </c>
      <c r="H267" s="46">
        <v>2010</v>
      </c>
      <c r="I267" s="28">
        <v>47</v>
      </c>
    </row>
    <row r="268" spans="1:9" x14ac:dyDescent="0.25">
      <c r="A268" s="26">
        <f t="shared" si="4"/>
        <v>268</v>
      </c>
      <c r="B268" s="27" t="s">
        <v>797</v>
      </c>
      <c r="C268" s="27"/>
      <c r="D268" s="27" t="s">
        <v>218</v>
      </c>
      <c r="E268" s="27" t="s">
        <v>636</v>
      </c>
      <c r="F268" s="27" t="s">
        <v>551</v>
      </c>
      <c r="G268" s="27" t="s">
        <v>951</v>
      </c>
      <c r="H268" s="46">
        <v>2004</v>
      </c>
      <c r="I268" s="28">
        <v>46</v>
      </c>
    </row>
    <row r="269" spans="1:9" x14ac:dyDescent="0.25">
      <c r="A269" s="26">
        <f t="shared" si="4"/>
        <v>269</v>
      </c>
      <c r="B269" s="27" t="s">
        <v>1445</v>
      </c>
      <c r="C269" s="27"/>
      <c r="D269" s="27" t="s">
        <v>1446</v>
      </c>
      <c r="E269" s="27" t="s">
        <v>1015</v>
      </c>
      <c r="F269" s="27" t="s">
        <v>551</v>
      </c>
      <c r="G269" s="27" t="s">
        <v>601</v>
      </c>
      <c r="H269" s="46">
        <v>2016</v>
      </c>
      <c r="I269" s="28">
        <v>26.7</v>
      </c>
    </row>
    <row r="270" spans="1:9" x14ac:dyDescent="0.25">
      <c r="A270" s="26">
        <f t="shared" si="4"/>
        <v>270</v>
      </c>
      <c r="B270" s="27" t="s">
        <v>1447</v>
      </c>
      <c r="C270" s="27"/>
      <c r="D270" s="27" t="s">
        <v>1448</v>
      </c>
      <c r="E270" s="27" t="s">
        <v>1015</v>
      </c>
      <c r="F270" s="27" t="s">
        <v>551</v>
      </c>
      <c r="G270" s="27" t="s">
        <v>601</v>
      </c>
      <c r="H270" s="46">
        <v>2016</v>
      </c>
      <c r="I270" s="28">
        <v>26.7</v>
      </c>
    </row>
    <row r="271" spans="1:9" x14ac:dyDescent="0.25">
      <c r="A271" s="26">
        <f t="shared" si="4"/>
        <v>271</v>
      </c>
      <c r="B271" s="27" t="s">
        <v>798</v>
      </c>
      <c r="C271" s="27"/>
      <c r="D271" s="27" t="s">
        <v>242</v>
      </c>
      <c r="E271" s="27" t="s">
        <v>625</v>
      </c>
      <c r="F271" s="27" t="s">
        <v>551</v>
      </c>
      <c r="G271" s="27" t="s">
        <v>617</v>
      </c>
      <c r="H271" s="46">
        <v>1975</v>
      </c>
      <c r="I271" s="28">
        <v>57</v>
      </c>
    </row>
    <row r="272" spans="1:9" x14ac:dyDescent="0.25">
      <c r="A272" s="26">
        <f t="shared" si="4"/>
        <v>272</v>
      </c>
      <c r="B272" s="27" t="s">
        <v>799</v>
      </c>
      <c r="C272" s="27"/>
      <c r="D272" s="27" t="s">
        <v>243</v>
      </c>
      <c r="E272" s="27" t="s">
        <v>625</v>
      </c>
      <c r="F272" s="27" t="s">
        <v>551</v>
      </c>
      <c r="G272" s="27" t="s">
        <v>617</v>
      </c>
      <c r="H272" s="46">
        <v>1975</v>
      </c>
      <c r="I272" s="28">
        <v>57</v>
      </c>
    </row>
    <row r="273" spans="1:9" x14ac:dyDescent="0.25">
      <c r="A273" s="26">
        <f t="shared" si="4"/>
        <v>273</v>
      </c>
      <c r="B273" s="27" t="s">
        <v>800</v>
      </c>
      <c r="C273" s="27"/>
      <c r="D273" s="27" t="s">
        <v>244</v>
      </c>
      <c r="E273" s="27" t="s">
        <v>625</v>
      </c>
      <c r="F273" s="27" t="s">
        <v>551</v>
      </c>
      <c r="G273" s="27" t="s">
        <v>617</v>
      </c>
      <c r="H273" s="46">
        <v>1975</v>
      </c>
      <c r="I273" s="28">
        <v>57</v>
      </c>
    </row>
    <row r="274" spans="1:9" x14ac:dyDescent="0.25">
      <c r="A274" s="26">
        <f t="shared" si="4"/>
        <v>274</v>
      </c>
      <c r="B274" s="27" t="s">
        <v>801</v>
      </c>
      <c r="C274" s="27"/>
      <c r="D274" s="27" t="s">
        <v>245</v>
      </c>
      <c r="E274" s="27" t="s">
        <v>625</v>
      </c>
      <c r="F274" s="27" t="s">
        <v>551</v>
      </c>
      <c r="G274" s="27" t="s">
        <v>617</v>
      </c>
      <c r="H274" s="46">
        <v>1975</v>
      </c>
      <c r="I274" s="28">
        <v>57</v>
      </c>
    </row>
    <row r="275" spans="1:9" x14ac:dyDescent="0.25">
      <c r="A275" s="26">
        <f t="shared" si="4"/>
        <v>275</v>
      </c>
      <c r="B275" s="27" t="s">
        <v>802</v>
      </c>
      <c r="C275" s="27"/>
      <c r="D275" s="27" t="s">
        <v>246</v>
      </c>
      <c r="E275" s="27" t="s">
        <v>625</v>
      </c>
      <c r="F275" s="27" t="s">
        <v>551</v>
      </c>
      <c r="G275" s="27" t="s">
        <v>617</v>
      </c>
      <c r="H275" s="46">
        <v>1975</v>
      </c>
      <c r="I275" s="28">
        <v>57</v>
      </c>
    </row>
    <row r="276" spans="1:9" x14ac:dyDescent="0.25">
      <c r="A276" s="26">
        <f t="shared" si="4"/>
        <v>276</v>
      </c>
      <c r="B276" s="27" t="s">
        <v>803</v>
      </c>
      <c r="C276" s="27"/>
      <c r="D276" s="27" t="s">
        <v>247</v>
      </c>
      <c r="E276" s="27" t="s">
        <v>625</v>
      </c>
      <c r="F276" s="27" t="s">
        <v>551</v>
      </c>
      <c r="G276" s="27" t="s">
        <v>617</v>
      </c>
      <c r="H276" s="46">
        <v>1975</v>
      </c>
      <c r="I276" s="28">
        <v>57</v>
      </c>
    </row>
    <row r="277" spans="1:9" x14ac:dyDescent="0.25">
      <c r="A277" s="26">
        <f t="shared" si="4"/>
        <v>277</v>
      </c>
      <c r="B277" s="27" t="s">
        <v>804</v>
      </c>
      <c r="C277" s="27"/>
      <c r="D277" s="27" t="s">
        <v>233</v>
      </c>
      <c r="E277" s="27" t="s">
        <v>625</v>
      </c>
      <c r="F277" s="27" t="s">
        <v>551</v>
      </c>
      <c r="G277" s="27" t="s">
        <v>617</v>
      </c>
      <c r="H277" s="46">
        <v>1967</v>
      </c>
      <c r="I277" s="28">
        <v>13</v>
      </c>
    </row>
    <row r="278" spans="1:9" x14ac:dyDescent="0.25">
      <c r="A278" s="26">
        <f t="shared" si="4"/>
        <v>278</v>
      </c>
      <c r="B278" s="27" t="s">
        <v>232</v>
      </c>
      <c r="C278" s="27"/>
      <c r="D278" s="27" t="s">
        <v>231</v>
      </c>
      <c r="E278" s="27" t="s">
        <v>624</v>
      </c>
      <c r="F278" s="27" t="s">
        <v>551</v>
      </c>
      <c r="G278" s="27" t="s">
        <v>601</v>
      </c>
      <c r="H278" s="46">
        <v>1985</v>
      </c>
      <c r="I278" s="28">
        <v>89</v>
      </c>
    </row>
    <row r="279" spans="1:9" x14ac:dyDescent="0.25">
      <c r="A279" s="26">
        <f t="shared" si="4"/>
        <v>279</v>
      </c>
      <c r="B279" s="27" t="s">
        <v>805</v>
      </c>
      <c r="C279" s="27"/>
      <c r="D279" s="27" t="s">
        <v>46</v>
      </c>
      <c r="E279" s="27" t="s">
        <v>606</v>
      </c>
      <c r="F279" s="27" t="s">
        <v>551</v>
      </c>
      <c r="G279" s="27" t="s">
        <v>601</v>
      </c>
      <c r="H279" s="46">
        <v>2009</v>
      </c>
      <c r="I279" s="28">
        <v>48</v>
      </c>
    </row>
    <row r="280" spans="1:9" x14ac:dyDescent="0.25">
      <c r="A280" s="26">
        <f t="shared" si="4"/>
        <v>280</v>
      </c>
      <c r="B280" s="27" t="s">
        <v>806</v>
      </c>
      <c r="C280" s="27"/>
      <c r="D280" s="27" t="s">
        <v>47</v>
      </c>
      <c r="E280" s="27" t="s">
        <v>606</v>
      </c>
      <c r="F280" s="27" t="s">
        <v>551</v>
      </c>
      <c r="G280" s="27" t="s">
        <v>601</v>
      </c>
      <c r="H280" s="46">
        <v>2009</v>
      </c>
      <c r="I280" s="28">
        <v>48</v>
      </c>
    </row>
    <row r="281" spans="1:9" x14ac:dyDescent="0.25">
      <c r="A281" s="26">
        <f t="shared" si="4"/>
        <v>281</v>
      </c>
      <c r="B281" s="27" t="s">
        <v>807</v>
      </c>
      <c r="C281" s="27"/>
      <c r="D281" s="27" t="s">
        <v>48</v>
      </c>
      <c r="E281" s="27" t="s">
        <v>606</v>
      </c>
      <c r="F281" s="27" t="s">
        <v>551</v>
      </c>
      <c r="G281" s="27" t="s">
        <v>601</v>
      </c>
      <c r="H281" s="46">
        <v>2009</v>
      </c>
      <c r="I281" s="28">
        <v>48</v>
      </c>
    </row>
    <row r="282" spans="1:9" x14ac:dyDescent="0.25">
      <c r="A282" s="26">
        <f t="shared" si="4"/>
        <v>282</v>
      </c>
      <c r="B282" s="27" t="s">
        <v>808</v>
      </c>
      <c r="C282" s="27"/>
      <c r="D282" s="27" t="s">
        <v>49</v>
      </c>
      <c r="E282" s="27" t="s">
        <v>606</v>
      </c>
      <c r="F282" s="27" t="s">
        <v>551</v>
      </c>
      <c r="G282" s="27" t="s">
        <v>601</v>
      </c>
      <c r="H282" s="46">
        <v>2009</v>
      </c>
      <c r="I282" s="28">
        <v>47</v>
      </c>
    </row>
    <row r="283" spans="1:9" x14ac:dyDescent="0.25">
      <c r="A283" s="26">
        <f t="shared" si="4"/>
        <v>283</v>
      </c>
      <c r="B283" s="27" t="s">
        <v>809</v>
      </c>
      <c r="C283" s="27"/>
      <c r="D283" s="27" t="s">
        <v>262</v>
      </c>
      <c r="E283" s="27" t="s">
        <v>616</v>
      </c>
      <c r="F283" s="27" t="s">
        <v>551</v>
      </c>
      <c r="G283" s="27" t="s">
        <v>617</v>
      </c>
      <c r="H283" s="46">
        <v>1967</v>
      </c>
      <c r="I283" s="28">
        <v>13</v>
      </c>
    </row>
    <row r="284" spans="1:9" x14ac:dyDescent="0.25">
      <c r="A284" s="26">
        <f t="shared" si="4"/>
        <v>284</v>
      </c>
      <c r="B284" s="27" t="s">
        <v>1449</v>
      </c>
      <c r="C284" s="27"/>
      <c r="D284" s="27" t="s">
        <v>458</v>
      </c>
      <c r="E284" s="27" t="s">
        <v>621</v>
      </c>
      <c r="F284" s="27" t="s">
        <v>551</v>
      </c>
      <c r="G284" s="27" t="s">
        <v>617</v>
      </c>
      <c r="H284" s="46">
        <v>2013</v>
      </c>
      <c r="I284" s="28">
        <v>80</v>
      </c>
    </row>
    <row r="285" spans="1:9" x14ac:dyDescent="0.25">
      <c r="A285" s="26">
        <f t="shared" si="4"/>
        <v>285</v>
      </c>
      <c r="B285" s="27" t="s">
        <v>810</v>
      </c>
      <c r="C285" s="27"/>
      <c r="D285" s="27" t="s">
        <v>271</v>
      </c>
      <c r="E285" s="27" t="s">
        <v>604</v>
      </c>
      <c r="F285" s="27" t="s">
        <v>551</v>
      </c>
      <c r="G285" s="27" t="s">
        <v>601</v>
      </c>
      <c r="H285" s="46">
        <v>2009</v>
      </c>
      <c r="I285" s="28">
        <v>44</v>
      </c>
    </row>
    <row r="286" spans="1:9" x14ac:dyDescent="0.25">
      <c r="A286" s="26">
        <f t="shared" si="4"/>
        <v>286</v>
      </c>
      <c r="B286" s="27" t="s">
        <v>811</v>
      </c>
      <c r="C286" s="27"/>
      <c r="D286" s="27" t="s">
        <v>272</v>
      </c>
      <c r="E286" s="27" t="s">
        <v>604</v>
      </c>
      <c r="F286" s="27" t="s">
        <v>551</v>
      </c>
      <c r="G286" s="27" t="s">
        <v>601</v>
      </c>
      <c r="H286" s="46">
        <v>2009</v>
      </c>
      <c r="I286" s="28">
        <v>44</v>
      </c>
    </row>
    <row r="287" spans="1:9" x14ac:dyDescent="0.25">
      <c r="A287" s="26">
        <f t="shared" si="4"/>
        <v>287</v>
      </c>
      <c r="B287" s="27" t="s">
        <v>812</v>
      </c>
      <c r="C287" s="27"/>
      <c r="D287" s="27" t="s">
        <v>273</v>
      </c>
      <c r="E287" s="27" t="s">
        <v>604</v>
      </c>
      <c r="F287" s="27" t="s">
        <v>551</v>
      </c>
      <c r="G287" s="27" t="s">
        <v>601</v>
      </c>
      <c r="H287" s="46">
        <v>2009</v>
      </c>
      <c r="I287" s="28">
        <v>44</v>
      </c>
    </row>
    <row r="288" spans="1:9" x14ac:dyDescent="0.25">
      <c r="A288" s="26">
        <f t="shared" si="4"/>
        <v>288</v>
      </c>
      <c r="B288" s="27" t="s">
        <v>813</v>
      </c>
      <c r="C288" s="27"/>
      <c r="D288" s="27" t="s">
        <v>274</v>
      </c>
      <c r="E288" s="27" t="s">
        <v>604</v>
      </c>
      <c r="F288" s="27" t="s">
        <v>551</v>
      </c>
      <c r="G288" s="27" t="s">
        <v>601</v>
      </c>
      <c r="H288" s="46">
        <v>2009</v>
      </c>
      <c r="I288" s="28">
        <v>44</v>
      </c>
    </row>
    <row r="289" spans="1:9" x14ac:dyDescent="0.25">
      <c r="A289" s="26">
        <f t="shared" si="4"/>
        <v>289</v>
      </c>
      <c r="B289" s="27" t="s">
        <v>814</v>
      </c>
      <c r="C289" s="27"/>
      <c r="D289" s="27" t="s">
        <v>32</v>
      </c>
      <c r="E289" s="27" t="s">
        <v>618</v>
      </c>
      <c r="F289" s="27" t="s">
        <v>551</v>
      </c>
      <c r="G289" s="27" t="s">
        <v>951</v>
      </c>
      <c r="H289" s="46">
        <v>1974</v>
      </c>
      <c r="I289" s="28">
        <v>330</v>
      </c>
    </row>
    <row r="290" spans="1:9" x14ac:dyDescent="0.25">
      <c r="A290" s="26">
        <f t="shared" si="4"/>
        <v>290</v>
      </c>
      <c r="B290" s="27" t="s">
        <v>815</v>
      </c>
      <c r="C290" s="27"/>
      <c r="D290" s="27" t="s">
        <v>61</v>
      </c>
      <c r="E290" s="27" t="s">
        <v>623</v>
      </c>
      <c r="F290" s="27" t="s">
        <v>551</v>
      </c>
      <c r="G290" s="27" t="s">
        <v>617</v>
      </c>
      <c r="H290" s="46">
        <v>1970</v>
      </c>
      <c r="I290" s="28">
        <v>745</v>
      </c>
    </row>
    <row r="291" spans="1:9" x14ac:dyDescent="0.25">
      <c r="A291" s="26">
        <f t="shared" si="4"/>
        <v>291</v>
      </c>
      <c r="B291" s="27" t="s">
        <v>816</v>
      </c>
      <c r="C291" s="27"/>
      <c r="D291" s="27" t="s">
        <v>62</v>
      </c>
      <c r="E291" s="27" t="s">
        <v>623</v>
      </c>
      <c r="F291" s="27" t="s">
        <v>551</v>
      </c>
      <c r="G291" s="27" t="s">
        <v>617</v>
      </c>
      <c r="H291" s="46">
        <v>1972</v>
      </c>
      <c r="I291" s="28">
        <v>749</v>
      </c>
    </row>
    <row r="292" spans="1:9" x14ac:dyDescent="0.25">
      <c r="A292" s="26">
        <f t="shared" si="4"/>
        <v>292</v>
      </c>
      <c r="B292" s="27" t="s">
        <v>817</v>
      </c>
      <c r="C292" s="27"/>
      <c r="D292" s="27" t="s">
        <v>70</v>
      </c>
      <c r="E292" s="27" t="s">
        <v>641</v>
      </c>
      <c r="F292" s="27" t="s">
        <v>551</v>
      </c>
      <c r="G292" s="27" t="s">
        <v>599</v>
      </c>
      <c r="H292" s="46">
        <v>1978</v>
      </c>
      <c r="I292" s="28">
        <v>108.5</v>
      </c>
    </row>
    <row r="293" spans="1:9" x14ac:dyDescent="0.25">
      <c r="A293" s="26">
        <f t="shared" si="4"/>
        <v>293</v>
      </c>
      <c r="B293" s="27" t="s">
        <v>818</v>
      </c>
      <c r="C293" s="27"/>
      <c r="D293" s="27" t="s">
        <v>81</v>
      </c>
      <c r="E293" s="27" t="s">
        <v>635</v>
      </c>
      <c r="F293" s="27" t="s">
        <v>551</v>
      </c>
      <c r="G293" s="27" t="s">
        <v>601</v>
      </c>
      <c r="H293" s="46">
        <v>1971</v>
      </c>
      <c r="I293" s="28">
        <v>320</v>
      </c>
    </row>
    <row r="294" spans="1:9" x14ac:dyDescent="0.25">
      <c r="A294" s="26">
        <f t="shared" si="4"/>
        <v>294</v>
      </c>
      <c r="B294" s="27" t="s">
        <v>819</v>
      </c>
      <c r="C294" s="27"/>
      <c r="D294" s="27" t="s">
        <v>82</v>
      </c>
      <c r="E294" s="27" t="s">
        <v>635</v>
      </c>
      <c r="F294" s="27" t="s">
        <v>551</v>
      </c>
      <c r="G294" s="27" t="s">
        <v>601</v>
      </c>
      <c r="H294" s="46">
        <v>1978</v>
      </c>
      <c r="I294" s="28">
        <v>428</v>
      </c>
    </row>
    <row r="295" spans="1:9" x14ac:dyDescent="0.25">
      <c r="A295" s="26">
        <f t="shared" si="4"/>
        <v>295</v>
      </c>
      <c r="B295" s="27" t="s">
        <v>820</v>
      </c>
      <c r="C295" s="27"/>
      <c r="D295" s="27" t="s">
        <v>115</v>
      </c>
      <c r="E295" s="27" t="s">
        <v>649</v>
      </c>
      <c r="F295" s="27" t="s">
        <v>551</v>
      </c>
      <c r="G295" s="27" t="s">
        <v>612</v>
      </c>
      <c r="H295" s="46">
        <v>1960</v>
      </c>
      <c r="I295" s="28">
        <v>234</v>
      </c>
    </row>
    <row r="296" spans="1:9" x14ac:dyDescent="0.25">
      <c r="A296" s="26">
        <f t="shared" si="4"/>
        <v>296</v>
      </c>
      <c r="B296" s="27" t="s">
        <v>821</v>
      </c>
      <c r="C296" s="27"/>
      <c r="D296" s="27" t="s">
        <v>116</v>
      </c>
      <c r="E296" s="27" t="s">
        <v>649</v>
      </c>
      <c r="F296" s="27" t="s">
        <v>551</v>
      </c>
      <c r="G296" s="27" t="s">
        <v>612</v>
      </c>
      <c r="H296" s="46">
        <v>1969</v>
      </c>
      <c r="I296" s="28">
        <v>390</v>
      </c>
    </row>
    <row r="297" spans="1:9" x14ac:dyDescent="0.25">
      <c r="A297" s="26">
        <f t="shared" si="4"/>
        <v>297</v>
      </c>
      <c r="B297" s="27" t="s">
        <v>823</v>
      </c>
      <c r="C297" s="27"/>
      <c r="D297" s="27" t="s">
        <v>127</v>
      </c>
      <c r="E297" s="27" t="s">
        <v>650</v>
      </c>
      <c r="F297" s="27" t="s">
        <v>551</v>
      </c>
      <c r="G297" s="27" t="s">
        <v>599</v>
      </c>
      <c r="H297" s="46">
        <v>1963</v>
      </c>
      <c r="I297" s="28">
        <v>395</v>
      </c>
    </row>
    <row r="298" spans="1:9" x14ac:dyDescent="0.25">
      <c r="A298" s="26">
        <f t="shared" si="4"/>
        <v>298</v>
      </c>
      <c r="B298" s="27" t="s">
        <v>824</v>
      </c>
      <c r="C298" s="27"/>
      <c r="D298" s="27" t="s">
        <v>128</v>
      </c>
      <c r="E298" s="27" t="s">
        <v>650</v>
      </c>
      <c r="F298" s="27" t="s">
        <v>551</v>
      </c>
      <c r="G298" s="27" t="s">
        <v>599</v>
      </c>
      <c r="H298" s="46">
        <v>1976</v>
      </c>
      <c r="I298" s="28">
        <v>435</v>
      </c>
    </row>
    <row r="299" spans="1:9" x14ac:dyDescent="0.25">
      <c r="A299" s="26">
        <f t="shared" si="4"/>
        <v>299</v>
      </c>
      <c r="B299" s="27" t="s">
        <v>825</v>
      </c>
      <c r="C299" s="27"/>
      <c r="D299" s="27" t="s">
        <v>129</v>
      </c>
      <c r="E299" s="27" t="s">
        <v>650</v>
      </c>
      <c r="F299" s="27" t="s">
        <v>551</v>
      </c>
      <c r="G299" s="27" t="s">
        <v>599</v>
      </c>
      <c r="H299" s="46">
        <v>1977</v>
      </c>
      <c r="I299" s="28">
        <v>435</v>
      </c>
    </row>
    <row r="300" spans="1:9" x14ac:dyDescent="0.25">
      <c r="A300" s="26">
        <f t="shared" si="4"/>
        <v>300</v>
      </c>
      <c r="B300" s="27" t="s">
        <v>826</v>
      </c>
      <c r="C300" s="27"/>
      <c r="D300" s="27" t="s">
        <v>140</v>
      </c>
      <c r="E300" s="27" t="s">
        <v>651</v>
      </c>
      <c r="F300" s="27" t="s">
        <v>551</v>
      </c>
      <c r="G300" s="27" t="s">
        <v>599</v>
      </c>
      <c r="H300" s="46">
        <v>1970</v>
      </c>
      <c r="I300" s="28">
        <v>392</v>
      </c>
    </row>
    <row r="301" spans="1:9" x14ac:dyDescent="0.25">
      <c r="A301" s="26">
        <f t="shared" si="4"/>
        <v>301</v>
      </c>
      <c r="B301" s="27" t="s">
        <v>827</v>
      </c>
      <c r="C301" s="27"/>
      <c r="D301" s="27" t="s">
        <v>935</v>
      </c>
      <c r="E301" s="27" t="s">
        <v>651</v>
      </c>
      <c r="F301" s="27" t="s">
        <v>551</v>
      </c>
      <c r="G301" s="27" t="s">
        <v>599</v>
      </c>
      <c r="H301" s="46">
        <v>1973</v>
      </c>
      <c r="I301" s="28">
        <v>523</v>
      </c>
    </row>
    <row r="302" spans="1:9" x14ac:dyDescent="0.25">
      <c r="A302" s="26">
        <f t="shared" si="4"/>
        <v>302</v>
      </c>
      <c r="B302" s="27" t="s">
        <v>828</v>
      </c>
      <c r="C302" s="27"/>
      <c r="D302" s="27" t="s">
        <v>150</v>
      </c>
      <c r="E302" s="27" t="s">
        <v>651</v>
      </c>
      <c r="F302" s="27" t="s">
        <v>551</v>
      </c>
      <c r="G302" s="27" t="s">
        <v>599</v>
      </c>
      <c r="H302" s="46">
        <v>1956</v>
      </c>
      <c r="I302" s="28">
        <v>122</v>
      </c>
    </row>
    <row r="303" spans="1:9" x14ac:dyDescent="0.25">
      <c r="A303" s="26">
        <f t="shared" si="4"/>
        <v>303</v>
      </c>
      <c r="B303" s="27" t="s">
        <v>829</v>
      </c>
      <c r="C303" s="27"/>
      <c r="D303" s="27" t="s">
        <v>151</v>
      </c>
      <c r="E303" s="27" t="s">
        <v>651</v>
      </c>
      <c r="F303" s="27" t="s">
        <v>551</v>
      </c>
      <c r="G303" s="27" t="s">
        <v>599</v>
      </c>
      <c r="H303" s="46">
        <v>1958</v>
      </c>
      <c r="I303" s="28">
        <v>118</v>
      </c>
    </row>
    <row r="304" spans="1:9" x14ac:dyDescent="0.25">
      <c r="A304" s="26">
        <f t="shared" si="4"/>
        <v>304</v>
      </c>
      <c r="B304" s="27" t="s">
        <v>830</v>
      </c>
      <c r="C304" s="27"/>
      <c r="D304" s="27" t="s">
        <v>152</v>
      </c>
      <c r="E304" s="27" t="s">
        <v>651</v>
      </c>
      <c r="F304" s="27" t="s">
        <v>551</v>
      </c>
      <c r="G304" s="27" t="s">
        <v>599</v>
      </c>
      <c r="H304" s="46">
        <v>1967</v>
      </c>
      <c r="I304" s="28">
        <v>568</v>
      </c>
    </row>
    <row r="305" spans="1:9" x14ac:dyDescent="0.25">
      <c r="A305" s="26">
        <f t="shared" si="4"/>
        <v>305</v>
      </c>
      <c r="B305" s="27" t="s">
        <v>831</v>
      </c>
      <c r="C305" s="27"/>
      <c r="D305" s="27" t="s">
        <v>53</v>
      </c>
      <c r="E305" s="27" t="s">
        <v>606</v>
      </c>
      <c r="F305" s="27" t="s">
        <v>551</v>
      </c>
      <c r="G305" s="27" t="s">
        <v>601</v>
      </c>
      <c r="H305" s="46">
        <v>1972</v>
      </c>
      <c r="I305" s="28">
        <v>420</v>
      </c>
    </row>
    <row r="306" spans="1:9" x14ac:dyDescent="0.25">
      <c r="A306" s="26">
        <f t="shared" si="4"/>
        <v>306</v>
      </c>
      <c r="B306" s="27" t="s">
        <v>832</v>
      </c>
      <c r="C306" s="27"/>
      <c r="D306" s="27" t="s">
        <v>54</v>
      </c>
      <c r="E306" s="27" t="s">
        <v>606</v>
      </c>
      <c r="F306" s="27" t="s">
        <v>551</v>
      </c>
      <c r="G306" s="27" t="s">
        <v>601</v>
      </c>
      <c r="H306" s="46">
        <v>1974</v>
      </c>
      <c r="I306" s="28">
        <v>410</v>
      </c>
    </row>
    <row r="307" spans="1:9" x14ac:dyDescent="0.25">
      <c r="A307" s="26">
        <f t="shared" si="4"/>
        <v>307</v>
      </c>
      <c r="B307" s="27" t="s">
        <v>833</v>
      </c>
      <c r="C307" s="27"/>
      <c r="D307" s="27" t="s">
        <v>189</v>
      </c>
      <c r="E307" s="27" t="s">
        <v>645</v>
      </c>
      <c r="F307" s="27" t="s">
        <v>551</v>
      </c>
      <c r="G307" s="27" t="s">
        <v>601</v>
      </c>
      <c r="H307" s="46">
        <v>1961</v>
      </c>
      <c r="I307" s="28">
        <v>20</v>
      </c>
    </row>
    <row r="308" spans="1:9" x14ac:dyDescent="0.25">
      <c r="A308" s="26">
        <f t="shared" si="4"/>
        <v>308</v>
      </c>
      <c r="B308" s="27" t="s">
        <v>834</v>
      </c>
      <c r="C308" s="27"/>
      <c r="D308" s="27" t="s">
        <v>190</v>
      </c>
      <c r="E308" s="27" t="s">
        <v>645</v>
      </c>
      <c r="F308" s="27" t="s">
        <v>551</v>
      </c>
      <c r="G308" s="27" t="s">
        <v>601</v>
      </c>
      <c r="H308" s="46">
        <v>1961</v>
      </c>
      <c r="I308" s="28">
        <v>23</v>
      </c>
    </row>
    <row r="309" spans="1:9" x14ac:dyDescent="0.25">
      <c r="A309" s="26">
        <f t="shared" si="4"/>
        <v>309</v>
      </c>
      <c r="B309" s="27" t="s">
        <v>835</v>
      </c>
      <c r="C309" s="27"/>
      <c r="D309" s="27" t="s">
        <v>191</v>
      </c>
      <c r="E309" s="27" t="s">
        <v>645</v>
      </c>
      <c r="F309" s="27" t="s">
        <v>551</v>
      </c>
      <c r="G309" s="27" t="s">
        <v>601</v>
      </c>
      <c r="H309" s="46">
        <v>1961</v>
      </c>
      <c r="I309" s="28">
        <v>21</v>
      </c>
    </row>
    <row r="310" spans="1:9" x14ac:dyDescent="0.25">
      <c r="A310" s="26">
        <f t="shared" si="4"/>
        <v>310</v>
      </c>
      <c r="B310" s="27" t="s">
        <v>836</v>
      </c>
      <c r="C310" s="27"/>
      <c r="D310" s="27" t="s">
        <v>229</v>
      </c>
      <c r="E310" s="27" t="s">
        <v>642</v>
      </c>
      <c r="F310" s="27" t="s">
        <v>551</v>
      </c>
      <c r="G310" s="27" t="s">
        <v>599</v>
      </c>
      <c r="H310" s="46">
        <v>1966</v>
      </c>
      <c r="I310" s="28">
        <v>20</v>
      </c>
    </row>
    <row r="311" spans="1:9" x14ac:dyDescent="0.25">
      <c r="A311" s="26">
        <f t="shared" si="4"/>
        <v>311</v>
      </c>
      <c r="B311" s="27" t="s">
        <v>837</v>
      </c>
      <c r="C311" s="27"/>
      <c r="D311" s="27" t="s">
        <v>227</v>
      </c>
      <c r="E311" s="27" t="s">
        <v>642</v>
      </c>
      <c r="F311" s="27" t="s">
        <v>551</v>
      </c>
      <c r="G311" s="27" t="s">
        <v>599</v>
      </c>
      <c r="H311" s="46">
        <v>1967</v>
      </c>
      <c r="I311" s="28">
        <v>24</v>
      </c>
    </row>
    <row r="312" spans="1:9" x14ac:dyDescent="0.25">
      <c r="A312" s="26">
        <f t="shared" si="4"/>
        <v>312</v>
      </c>
      <c r="B312" s="27" t="s">
        <v>838</v>
      </c>
      <c r="C312" s="27"/>
      <c r="D312" s="27" t="s">
        <v>228</v>
      </c>
      <c r="E312" s="27" t="s">
        <v>642</v>
      </c>
      <c r="F312" s="27" t="s">
        <v>551</v>
      </c>
      <c r="G312" s="27" t="s">
        <v>599</v>
      </c>
      <c r="H312" s="46">
        <v>1978</v>
      </c>
      <c r="I312" s="28">
        <v>41</v>
      </c>
    </row>
    <row r="313" spans="1:9" x14ac:dyDescent="0.25">
      <c r="A313" s="26">
        <f t="shared" si="4"/>
        <v>313</v>
      </c>
      <c r="B313" s="27" t="s">
        <v>839</v>
      </c>
      <c r="C313" s="27"/>
      <c r="D313" s="27" t="s">
        <v>164</v>
      </c>
      <c r="E313" s="27" t="s">
        <v>647</v>
      </c>
      <c r="F313" s="27" t="s">
        <v>551</v>
      </c>
      <c r="G313" s="27" t="s">
        <v>599</v>
      </c>
      <c r="H313" s="46">
        <v>1968</v>
      </c>
      <c r="I313" s="28">
        <v>75</v>
      </c>
    </row>
    <row r="314" spans="1:9" x14ac:dyDescent="0.25">
      <c r="A314" s="26">
        <f t="shared" si="4"/>
        <v>314</v>
      </c>
      <c r="B314" s="27" t="s">
        <v>840</v>
      </c>
      <c r="C314" s="27"/>
      <c r="D314" s="27" t="s">
        <v>165</v>
      </c>
      <c r="E314" s="27" t="s">
        <v>647</v>
      </c>
      <c r="F314" s="27" t="s">
        <v>551</v>
      </c>
      <c r="G314" s="27" t="s">
        <v>599</v>
      </c>
      <c r="H314" s="46">
        <v>1972</v>
      </c>
      <c r="I314" s="28">
        <v>120</v>
      </c>
    </row>
    <row r="315" spans="1:9" x14ac:dyDescent="0.25">
      <c r="A315" s="26">
        <f t="shared" si="4"/>
        <v>315</v>
      </c>
      <c r="B315" s="27" t="s">
        <v>841</v>
      </c>
      <c r="C315" s="27"/>
      <c r="D315" s="27" t="s">
        <v>166</v>
      </c>
      <c r="E315" s="27" t="s">
        <v>647</v>
      </c>
      <c r="F315" s="27" t="s">
        <v>551</v>
      </c>
      <c r="G315" s="27" t="s">
        <v>599</v>
      </c>
      <c r="H315" s="46">
        <v>1975</v>
      </c>
      <c r="I315" s="28">
        <v>208</v>
      </c>
    </row>
    <row r="316" spans="1:9" x14ac:dyDescent="0.25">
      <c r="A316" s="26">
        <f t="shared" si="4"/>
        <v>316</v>
      </c>
      <c r="B316" s="27" t="s">
        <v>842</v>
      </c>
      <c r="C316" s="27"/>
      <c r="D316" s="27" t="s">
        <v>180</v>
      </c>
      <c r="E316" s="27" t="s">
        <v>648</v>
      </c>
      <c r="F316" s="27" t="s">
        <v>551</v>
      </c>
      <c r="G316" s="27" t="s">
        <v>599</v>
      </c>
      <c r="H316" s="46">
        <v>1967</v>
      </c>
      <c r="I316" s="28">
        <v>78</v>
      </c>
    </row>
    <row r="317" spans="1:9" x14ac:dyDescent="0.25">
      <c r="A317" s="26">
        <f t="shared" si="4"/>
        <v>317</v>
      </c>
      <c r="B317" s="27" t="s">
        <v>843</v>
      </c>
      <c r="C317" s="27"/>
      <c r="D317" s="27" t="s">
        <v>181</v>
      </c>
      <c r="E317" s="27" t="s">
        <v>648</v>
      </c>
      <c r="F317" s="27" t="s">
        <v>551</v>
      </c>
      <c r="G317" s="27" t="s">
        <v>599</v>
      </c>
      <c r="H317" s="46">
        <v>1971</v>
      </c>
      <c r="I317" s="28">
        <v>107</v>
      </c>
    </row>
    <row r="318" spans="1:9" x14ac:dyDescent="0.25">
      <c r="A318" s="26">
        <f t="shared" si="4"/>
        <v>318</v>
      </c>
      <c r="B318" s="27" t="s">
        <v>844</v>
      </c>
      <c r="C318" s="27"/>
      <c r="D318" s="27" t="s">
        <v>182</v>
      </c>
      <c r="E318" s="27" t="s">
        <v>648</v>
      </c>
      <c r="F318" s="27" t="s">
        <v>551</v>
      </c>
      <c r="G318" s="27" t="s">
        <v>599</v>
      </c>
      <c r="H318" s="46">
        <v>1975</v>
      </c>
      <c r="I318" s="28">
        <v>146</v>
      </c>
    </row>
    <row r="319" spans="1:9" x14ac:dyDescent="0.25">
      <c r="A319" s="26">
        <f t="shared" si="4"/>
        <v>319</v>
      </c>
      <c r="B319" s="27" t="s">
        <v>845</v>
      </c>
      <c r="C319" s="27"/>
      <c r="D319" s="27" t="s">
        <v>112</v>
      </c>
      <c r="E319" s="27" t="s">
        <v>619</v>
      </c>
      <c r="F319" s="27" t="s">
        <v>551</v>
      </c>
      <c r="G319" s="27" t="s">
        <v>601</v>
      </c>
      <c r="H319" s="46">
        <v>1965</v>
      </c>
      <c r="I319" s="28">
        <v>130</v>
      </c>
    </row>
    <row r="320" spans="1:9" x14ac:dyDescent="0.25">
      <c r="A320" s="26">
        <f t="shared" si="4"/>
        <v>320</v>
      </c>
      <c r="B320" s="27" t="s">
        <v>846</v>
      </c>
      <c r="C320" s="27"/>
      <c r="D320" s="27" t="s">
        <v>113</v>
      </c>
      <c r="E320" s="27" t="s">
        <v>619</v>
      </c>
      <c r="F320" s="27" t="s">
        <v>551</v>
      </c>
      <c r="G320" s="27" t="s">
        <v>601</v>
      </c>
      <c r="H320" s="46">
        <v>1968</v>
      </c>
      <c r="I320" s="28">
        <v>133</v>
      </c>
    </row>
    <row r="321" spans="1:9" x14ac:dyDescent="0.25">
      <c r="A321" s="26">
        <f t="shared" si="4"/>
        <v>321</v>
      </c>
      <c r="B321" s="27" t="s">
        <v>847</v>
      </c>
      <c r="C321" s="27"/>
      <c r="D321" s="27" t="s">
        <v>114</v>
      </c>
      <c r="E321" s="27" t="s">
        <v>619</v>
      </c>
      <c r="F321" s="27" t="s">
        <v>551</v>
      </c>
      <c r="G321" s="27" t="s">
        <v>601</v>
      </c>
      <c r="H321" s="46">
        <v>1972</v>
      </c>
      <c r="I321" s="28">
        <v>336</v>
      </c>
    </row>
    <row r="322" spans="1:9" x14ac:dyDescent="0.25">
      <c r="A322" s="26">
        <f t="shared" si="4"/>
        <v>322</v>
      </c>
      <c r="B322" s="27" t="s">
        <v>848</v>
      </c>
      <c r="C322" s="27"/>
      <c r="D322" s="27" t="s">
        <v>222</v>
      </c>
      <c r="E322" s="27" t="s">
        <v>652</v>
      </c>
      <c r="F322" s="27" t="s">
        <v>551</v>
      </c>
      <c r="G322" s="27" t="s">
        <v>599</v>
      </c>
      <c r="H322" s="46">
        <v>1966</v>
      </c>
      <c r="I322" s="28">
        <v>61</v>
      </c>
    </row>
    <row r="323" spans="1:9" x14ac:dyDescent="0.25">
      <c r="A323" s="26">
        <f t="shared" si="4"/>
        <v>323</v>
      </c>
      <c r="B323" s="27" t="s">
        <v>849</v>
      </c>
      <c r="C323" s="27"/>
      <c r="D323" s="27" t="s">
        <v>223</v>
      </c>
      <c r="E323" s="27" t="s">
        <v>652</v>
      </c>
      <c r="F323" s="27" t="s">
        <v>551</v>
      </c>
      <c r="G323" s="27" t="s">
        <v>599</v>
      </c>
      <c r="H323" s="46">
        <v>1973</v>
      </c>
      <c r="I323" s="28">
        <v>61</v>
      </c>
    </row>
    <row r="324" spans="1:9" x14ac:dyDescent="0.25">
      <c r="A324" s="26">
        <f t="shared" si="4"/>
        <v>324</v>
      </c>
      <c r="B324" s="27" t="s">
        <v>850</v>
      </c>
      <c r="C324" s="27"/>
      <c r="D324" s="27" t="s">
        <v>216</v>
      </c>
      <c r="E324" s="27" t="s">
        <v>653</v>
      </c>
      <c r="F324" s="27" t="s">
        <v>551</v>
      </c>
      <c r="G324" s="27" t="s">
        <v>599</v>
      </c>
      <c r="H324" s="46">
        <v>1958</v>
      </c>
      <c r="I324" s="28">
        <v>167</v>
      </c>
    </row>
    <row r="325" spans="1:9" x14ac:dyDescent="0.25">
      <c r="A325" s="26">
        <f t="shared" si="4"/>
        <v>325</v>
      </c>
      <c r="B325" s="27" t="s">
        <v>851</v>
      </c>
      <c r="C325" s="27"/>
      <c r="D325" s="27" t="s">
        <v>217</v>
      </c>
      <c r="E325" s="27" t="s">
        <v>653</v>
      </c>
      <c r="F325" s="27" t="s">
        <v>551</v>
      </c>
      <c r="G325" s="27" t="s">
        <v>599</v>
      </c>
      <c r="H325" s="46">
        <v>1965</v>
      </c>
      <c r="I325" s="28">
        <v>502</v>
      </c>
    </row>
    <row r="326" spans="1:9" x14ac:dyDescent="0.25">
      <c r="A326" s="26">
        <f t="shared" ref="A326:A389" si="5">A325+1</f>
        <v>326</v>
      </c>
      <c r="B326" s="27" t="s">
        <v>852</v>
      </c>
      <c r="C326" s="27"/>
      <c r="D326" s="27" t="s">
        <v>252</v>
      </c>
      <c r="E326" s="27" t="s">
        <v>654</v>
      </c>
      <c r="F326" s="27" t="s">
        <v>551</v>
      </c>
      <c r="G326" s="27" t="s">
        <v>599</v>
      </c>
      <c r="H326" s="46">
        <v>1965</v>
      </c>
      <c r="I326" s="28">
        <v>235</v>
      </c>
    </row>
    <row r="327" spans="1:9" x14ac:dyDescent="0.25">
      <c r="A327" s="26">
        <f t="shared" si="5"/>
        <v>327</v>
      </c>
      <c r="B327" s="27" t="s">
        <v>853</v>
      </c>
      <c r="C327" s="27"/>
      <c r="D327" s="27" t="s">
        <v>43</v>
      </c>
      <c r="E327" s="27" t="s">
        <v>606</v>
      </c>
      <c r="F327" s="27" t="s">
        <v>551</v>
      </c>
      <c r="G327" s="27" t="s">
        <v>601</v>
      </c>
      <c r="H327" s="46">
        <v>1966</v>
      </c>
      <c r="I327" s="28">
        <v>220</v>
      </c>
    </row>
    <row r="328" spans="1:9" x14ac:dyDescent="0.25">
      <c r="A328" s="26">
        <f t="shared" si="5"/>
        <v>328</v>
      </c>
      <c r="B328" s="27" t="s">
        <v>854</v>
      </c>
      <c r="C328" s="27"/>
      <c r="D328" s="27" t="s">
        <v>44</v>
      </c>
      <c r="E328" s="27" t="s">
        <v>606</v>
      </c>
      <c r="F328" s="27" t="s">
        <v>551</v>
      </c>
      <c r="G328" s="27" t="s">
        <v>601</v>
      </c>
      <c r="H328" s="46">
        <v>1968</v>
      </c>
      <c r="I328" s="28">
        <v>230</v>
      </c>
    </row>
    <row r="329" spans="1:9" x14ac:dyDescent="0.25">
      <c r="A329" s="26">
        <f t="shared" si="5"/>
        <v>329</v>
      </c>
      <c r="B329" s="27" t="s">
        <v>855</v>
      </c>
      <c r="C329" s="27"/>
      <c r="D329" s="27" t="s">
        <v>45</v>
      </c>
      <c r="E329" s="27" t="s">
        <v>606</v>
      </c>
      <c r="F329" s="27" t="s">
        <v>551</v>
      </c>
      <c r="G329" s="27" t="s">
        <v>601</v>
      </c>
      <c r="H329" s="46">
        <v>1970</v>
      </c>
      <c r="I329" s="28">
        <v>412</v>
      </c>
    </row>
    <row r="330" spans="1:9" x14ac:dyDescent="0.25">
      <c r="A330" s="26">
        <f t="shared" si="5"/>
        <v>330</v>
      </c>
      <c r="B330" s="27" t="s">
        <v>856</v>
      </c>
      <c r="C330" s="27"/>
      <c r="D330" s="27" t="s">
        <v>258</v>
      </c>
      <c r="E330" s="27" t="s">
        <v>616</v>
      </c>
      <c r="F330" s="27" t="s">
        <v>551</v>
      </c>
      <c r="G330" s="27" t="s">
        <v>617</v>
      </c>
      <c r="H330" s="46">
        <v>1958</v>
      </c>
      <c r="I330" s="28">
        <v>169</v>
      </c>
    </row>
    <row r="331" spans="1:9" x14ac:dyDescent="0.25">
      <c r="A331" s="26">
        <f t="shared" si="5"/>
        <v>331</v>
      </c>
      <c r="B331" s="27" t="s">
        <v>857</v>
      </c>
      <c r="C331" s="27"/>
      <c r="D331" s="27" t="s">
        <v>259</v>
      </c>
      <c r="E331" s="27" t="s">
        <v>616</v>
      </c>
      <c r="F331" s="27" t="s">
        <v>551</v>
      </c>
      <c r="G331" s="27" t="s">
        <v>617</v>
      </c>
      <c r="H331" s="46">
        <v>1958</v>
      </c>
      <c r="I331" s="28">
        <v>169</v>
      </c>
    </row>
    <row r="332" spans="1:9" x14ac:dyDescent="0.25">
      <c r="A332" s="26">
        <f t="shared" si="5"/>
        <v>332</v>
      </c>
      <c r="B332" s="27" t="s">
        <v>858</v>
      </c>
      <c r="C332" s="27"/>
      <c r="D332" s="27" t="s">
        <v>260</v>
      </c>
      <c r="E332" s="27" t="s">
        <v>616</v>
      </c>
      <c r="F332" s="27" t="s">
        <v>551</v>
      </c>
      <c r="G332" s="27" t="s">
        <v>617</v>
      </c>
      <c r="H332" s="46">
        <v>1961</v>
      </c>
      <c r="I332" s="28">
        <v>246</v>
      </c>
    </row>
    <row r="333" spans="1:9" x14ac:dyDescent="0.25">
      <c r="A333" s="26">
        <f t="shared" si="5"/>
        <v>333</v>
      </c>
      <c r="B333" s="27" t="s">
        <v>859</v>
      </c>
      <c r="C333" s="27"/>
      <c r="D333" s="27" t="s">
        <v>261</v>
      </c>
      <c r="E333" s="27" t="s">
        <v>616</v>
      </c>
      <c r="F333" s="27" t="s">
        <v>551</v>
      </c>
      <c r="G333" s="27" t="s">
        <v>617</v>
      </c>
      <c r="H333" s="46">
        <v>1968</v>
      </c>
      <c r="I333" s="28">
        <v>552</v>
      </c>
    </row>
    <row r="334" spans="1:9" x14ac:dyDescent="0.25">
      <c r="A334" s="26">
        <f t="shared" si="5"/>
        <v>334</v>
      </c>
      <c r="B334" s="27" t="s">
        <v>4</v>
      </c>
      <c r="C334" s="27"/>
      <c r="D334" s="27" t="s">
        <v>3</v>
      </c>
      <c r="E334" s="27" t="s">
        <v>656</v>
      </c>
      <c r="F334" s="27" t="s">
        <v>540</v>
      </c>
      <c r="G334" s="27" t="s">
        <v>599</v>
      </c>
      <c r="H334" s="46">
        <v>2012</v>
      </c>
      <c r="I334" s="28">
        <v>105</v>
      </c>
    </row>
    <row r="335" spans="1:9" x14ac:dyDescent="0.25">
      <c r="A335" s="26">
        <f t="shared" si="5"/>
        <v>335</v>
      </c>
      <c r="B335" s="27" t="s">
        <v>966</v>
      </c>
      <c r="C335" s="27"/>
      <c r="D335" s="27" t="s">
        <v>26</v>
      </c>
      <c r="E335" s="27" t="s">
        <v>606</v>
      </c>
      <c r="F335" s="27" t="s">
        <v>540</v>
      </c>
      <c r="G335" s="27" t="s">
        <v>601</v>
      </c>
      <c r="H335" s="46">
        <v>2002</v>
      </c>
      <c r="I335" s="28">
        <v>9.8000000000000007</v>
      </c>
    </row>
    <row r="336" spans="1:9" x14ac:dyDescent="0.25">
      <c r="A336" s="26">
        <f t="shared" si="5"/>
        <v>336</v>
      </c>
      <c r="B336" s="27" t="s">
        <v>967</v>
      </c>
      <c r="C336" s="27"/>
      <c r="D336" s="27" t="s">
        <v>293</v>
      </c>
      <c r="E336" s="27" t="s">
        <v>606</v>
      </c>
      <c r="F336" s="27" t="s">
        <v>540</v>
      </c>
      <c r="G336" s="27" t="s">
        <v>601</v>
      </c>
      <c r="H336" s="46">
        <v>2005</v>
      </c>
      <c r="I336" s="28">
        <v>9.6</v>
      </c>
    </row>
    <row r="337" spans="1:9" x14ac:dyDescent="0.25">
      <c r="A337" s="26">
        <f t="shared" si="5"/>
        <v>337</v>
      </c>
      <c r="B337" s="27" t="s">
        <v>1178</v>
      </c>
      <c r="C337" s="27"/>
      <c r="D337" s="27" t="s">
        <v>294</v>
      </c>
      <c r="E337" s="27" t="s">
        <v>650</v>
      </c>
      <c r="F337" s="27" t="s">
        <v>540</v>
      </c>
      <c r="G337" s="27" t="s">
        <v>599</v>
      </c>
      <c r="H337" s="46">
        <v>2011</v>
      </c>
      <c r="I337" s="28">
        <v>1.6</v>
      </c>
    </row>
    <row r="338" spans="1:9" x14ac:dyDescent="0.25">
      <c r="A338" s="26">
        <f t="shared" si="5"/>
        <v>338</v>
      </c>
      <c r="B338" s="27" t="s">
        <v>1179</v>
      </c>
      <c r="C338" s="27"/>
      <c r="D338" s="27" t="s">
        <v>1180</v>
      </c>
      <c r="E338" s="27" t="s">
        <v>651</v>
      </c>
      <c r="F338" s="27" t="s">
        <v>540</v>
      </c>
      <c r="G338" s="27" t="s">
        <v>599</v>
      </c>
      <c r="H338" s="46">
        <v>2015</v>
      </c>
      <c r="I338" s="28">
        <v>4</v>
      </c>
    </row>
    <row r="339" spans="1:9" x14ac:dyDescent="0.25">
      <c r="A339" s="26">
        <f t="shared" si="5"/>
        <v>339</v>
      </c>
      <c r="B339" s="27" t="s">
        <v>968</v>
      </c>
      <c r="C339" s="27"/>
      <c r="D339" s="27" t="s">
        <v>14</v>
      </c>
      <c r="E339" s="27" t="s">
        <v>648</v>
      </c>
      <c r="F339" s="27" t="s">
        <v>540</v>
      </c>
      <c r="G339" s="27" t="s">
        <v>599</v>
      </c>
      <c r="H339" s="46">
        <v>2011</v>
      </c>
      <c r="I339" s="28">
        <v>3.2</v>
      </c>
    </row>
    <row r="340" spans="1:9" x14ac:dyDescent="0.25">
      <c r="A340" s="26">
        <f t="shared" si="5"/>
        <v>340</v>
      </c>
      <c r="B340" s="27" t="s">
        <v>1181</v>
      </c>
      <c r="C340" s="27"/>
      <c r="D340" s="27" t="s">
        <v>1058</v>
      </c>
      <c r="E340" s="27" t="s">
        <v>606</v>
      </c>
      <c r="F340" s="27" t="s">
        <v>540</v>
      </c>
      <c r="G340" s="27" t="s">
        <v>601</v>
      </c>
      <c r="H340" s="46">
        <v>2013</v>
      </c>
      <c r="I340" s="28">
        <v>4.2</v>
      </c>
    </row>
    <row r="341" spans="1:9" x14ac:dyDescent="0.25">
      <c r="A341" s="26">
        <f t="shared" si="5"/>
        <v>341</v>
      </c>
      <c r="B341" s="27" t="s">
        <v>1182</v>
      </c>
      <c r="C341" s="27"/>
      <c r="D341" s="27" t="s">
        <v>969</v>
      </c>
      <c r="E341" s="27" t="s">
        <v>651</v>
      </c>
      <c r="F341" s="27" t="s">
        <v>540</v>
      </c>
      <c r="G341" s="27" t="s">
        <v>599</v>
      </c>
      <c r="H341" s="46">
        <v>2007</v>
      </c>
      <c r="I341" s="28">
        <v>6.4</v>
      </c>
    </row>
    <row r="342" spans="1:9" x14ac:dyDescent="0.25">
      <c r="A342" s="26">
        <f t="shared" si="5"/>
        <v>342</v>
      </c>
      <c r="B342" s="27" t="s">
        <v>12</v>
      </c>
      <c r="C342" s="27"/>
      <c r="D342" s="27" t="s">
        <v>11</v>
      </c>
      <c r="E342" s="27" t="s">
        <v>651</v>
      </c>
      <c r="F342" s="27" t="s">
        <v>540</v>
      </c>
      <c r="G342" s="27" t="s">
        <v>599</v>
      </c>
      <c r="H342" s="46">
        <v>2011</v>
      </c>
      <c r="I342" s="28">
        <v>3.2</v>
      </c>
    </row>
    <row r="343" spans="1:9" x14ac:dyDescent="0.25">
      <c r="A343" s="26">
        <f t="shared" si="5"/>
        <v>343</v>
      </c>
      <c r="B343" s="27" t="s">
        <v>1183</v>
      </c>
      <c r="C343" s="27"/>
      <c r="D343" s="27" t="s">
        <v>970</v>
      </c>
      <c r="E343" s="27" t="s">
        <v>637</v>
      </c>
      <c r="F343" s="27" t="s">
        <v>540</v>
      </c>
      <c r="G343" s="27" t="s">
        <v>617</v>
      </c>
      <c r="H343" s="46">
        <v>2002</v>
      </c>
      <c r="I343" s="28">
        <v>6.7</v>
      </c>
    </row>
    <row r="344" spans="1:9" x14ac:dyDescent="0.25">
      <c r="A344" s="26">
        <f t="shared" si="5"/>
        <v>344</v>
      </c>
      <c r="B344" s="27" t="s">
        <v>1184</v>
      </c>
      <c r="C344" s="27"/>
      <c r="D344" s="27" t="s">
        <v>971</v>
      </c>
      <c r="E344" s="27" t="s">
        <v>625</v>
      </c>
      <c r="F344" s="27" t="s">
        <v>540</v>
      </c>
      <c r="G344" s="27" t="s">
        <v>617</v>
      </c>
      <c r="H344" s="46">
        <v>2002</v>
      </c>
      <c r="I344" s="28">
        <v>10</v>
      </c>
    </row>
    <row r="345" spans="1:9" x14ac:dyDescent="0.25">
      <c r="A345" s="26">
        <f t="shared" si="5"/>
        <v>345</v>
      </c>
      <c r="B345" s="27" t="s">
        <v>1185</v>
      </c>
      <c r="C345" s="27"/>
      <c r="D345" s="27" t="s">
        <v>972</v>
      </c>
      <c r="E345" s="27" t="s">
        <v>625</v>
      </c>
      <c r="F345" s="27" t="s">
        <v>540</v>
      </c>
      <c r="G345" s="27" t="s">
        <v>617</v>
      </c>
      <c r="H345" s="46">
        <v>2002</v>
      </c>
      <c r="I345" s="28">
        <v>3.9</v>
      </c>
    </row>
    <row r="346" spans="1:9" x14ac:dyDescent="0.25">
      <c r="A346" s="26">
        <f t="shared" si="5"/>
        <v>346</v>
      </c>
      <c r="B346" s="27" t="s">
        <v>1186</v>
      </c>
      <c r="C346" s="27"/>
      <c r="D346" s="27" t="s">
        <v>973</v>
      </c>
      <c r="E346" s="27" t="s">
        <v>623</v>
      </c>
      <c r="F346" s="27" t="s">
        <v>540</v>
      </c>
      <c r="G346" s="27" t="s">
        <v>617</v>
      </c>
      <c r="H346" s="46">
        <v>2002</v>
      </c>
      <c r="I346" s="28">
        <v>3.9</v>
      </c>
    </row>
    <row r="347" spans="1:9" x14ac:dyDescent="0.25">
      <c r="A347" s="26">
        <f t="shared" si="5"/>
        <v>347</v>
      </c>
      <c r="B347" s="27" t="s">
        <v>974</v>
      </c>
      <c r="C347" s="27"/>
      <c r="D347" s="27" t="s">
        <v>295</v>
      </c>
      <c r="E347" s="27" t="s">
        <v>635</v>
      </c>
      <c r="F347" s="27" t="s">
        <v>540</v>
      </c>
      <c r="G347" s="27" t="s">
        <v>601</v>
      </c>
      <c r="H347" s="46">
        <v>2007</v>
      </c>
      <c r="I347" s="28">
        <v>6.4</v>
      </c>
    </row>
    <row r="348" spans="1:9" x14ac:dyDescent="0.25">
      <c r="A348" s="26">
        <f t="shared" si="5"/>
        <v>348</v>
      </c>
      <c r="B348" s="27" t="s">
        <v>975</v>
      </c>
      <c r="C348" s="27"/>
      <c r="D348" s="27" t="s">
        <v>10</v>
      </c>
      <c r="E348" s="27" t="s">
        <v>652</v>
      </c>
      <c r="F348" s="27" t="s">
        <v>540</v>
      </c>
      <c r="G348" s="27" t="s">
        <v>599</v>
      </c>
      <c r="H348" s="46">
        <v>2009</v>
      </c>
      <c r="I348" s="28">
        <v>6.4</v>
      </c>
    </row>
    <row r="349" spans="1:9" x14ac:dyDescent="0.25">
      <c r="A349" s="26">
        <f t="shared" si="5"/>
        <v>349</v>
      </c>
      <c r="B349" s="27" t="s">
        <v>976</v>
      </c>
      <c r="C349" s="27"/>
      <c r="D349" s="27" t="s">
        <v>275</v>
      </c>
      <c r="E349" s="27" t="s">
        <v>652</v>
      </c>
      <c r="F349" s="27" t="s">
        <v>540</v>
      </c>
      <c r="G349" s="27" t="s">
        <v>599</v>
      </c>
      <c r="H349" s="46">
        <v>1988</v>
      </c>
      <c r="I349" s="28">
        <v>6.2</v>
      </c>
    </row>
    <row r="350" spans="1:9" x14ac:dyDescent="0.25">
      <c r="A350" s="26">
        <f t="shared" si="5"/>
        <v>350</v>
      </c>
      <c r="B350" s="27" t="s">
        <v>977</v>
      </c>
      <c r="C350" s="27"/>
      <c r="D350" s="27" t="s">
        <v>15</v>
      </c>
      <c r="E350" s="27" t="s">
        <v>658</v>
      </c>
      <c r="F350" s="27" t="s">
        <v>540</v>
      </c>
      <c r="G350" s="27" t="s">
        <v>601</v>
      </c>
      <c r="H350" s="46">
        <v>2011</v>
      </c>
      <c r="I350" s="28">
        <v>3.2</v>
      </c>
    </row>
    <row r="351" spans="1:9" x14ac:dyDescent="0.25">
      <c r="A351" s="26">
        <f t="shared" si="5"/>
        <v>351</v>
      </c>
      <c r="B351" s="27" t="s">
        <v>978</v>
      </c>
      <c r="C351" s="27"/>
      <c r="D351" s="27" t="s">
        <v>13</v>
      </c>
      <c r="E351" s="27" t="s">
        <v>659</v>
      </c>
      <c r="F351" s="27" t="s">
        <v>540</v>
      </c>
      <c r="G351" s="27" t="s">
        <v>599</v>
      </c>
      <c r="H351" s="46">
        <v>2010</v>
      </c>
      <c r="I351" s="28">
        <v>4.8</v>
      </c>
    </row>
    <row r="352" spans="1:9" x14ac:dyDescent="0.25">
      <c r="A352" s="26">
        <f t="shared" si="5"/>
        <v>352</v>
      </c>
      <c r="B352" s="27" t="s">
        <v>954</v>
      </c>
      <c r="C352" s="27"/>
      <c r="D352" s="27" t="s">
        <v>456</v>
      </c>
      <c r="E352" s="27" t="s">
        <v>955</v>
      </c>
      <c r="F352" s="27" t="s">
        <v>936</v>
      </c>
      <c r="G352" s="27" t="s">
        <v>612</v>
      </c>
      <c r="H352" s="46">
        <v>2012</v>
      </c>
      <c r="I352" s="28">
        <v>0</v>
      </c>
    </row>
    <row r="353" spans="1:9" x14ac:dyDescent="0.25">
      <c r="A353" s="26">
        <f t="shared" si="5"/>
        <v>353</v>
      </c>
      <c r="B353" s="35" t="s">
        <v>1187</v>
      </c>
      <c r="C353" s="35"/>
      <c r="D353" s="35"/>
      <c r="E353" s="35"/>
      <c r="F353" s="35"/>
      <c r="G353" s="35"/>
      <c r="H353" s="36"/>
      <c r="I353" s="37">
        <f>SUM(I4:I352)</f>
        <v>68169.499999999942</v>
      </c>
    </row>
    <row r="354" spans="1:9" x14ac:dyDescent="0.25">
      <c r="A354" s="26">
        <f t="shared" si="5"/>
        <v>354</v>
      </c>
      <c r="B354" s="35"/>
      <c r="C354" s="35"/>
      <c r="D354" s="35"/>
      <c r="E354" s="35"/>
      <c r="F354" s="35"/>
      <c r="G354" s="35"/>
      <c r="H354" s="36"/>
      <c r="I354" s="37"/>
    </row>
    <row r="355" spans="1:9" x14ac:dyDescent="0.25">
      <c r="A355" s="26">
        <f t="shared" si="5"/>
        <v>355</v>
      </c>
      <c r="B355" s="35" t="s">
        <v>862</v>
      </c>
      <c r="C355" s="35"/>
      <c r="D355" s="35"/>
      <c r="E355" s="35"/>
      <c r="F355" s="35"/>
      <c r="G355" s="35"/>
      <c r="H355" s="36"/>
      <c r="I355" s="37"/>
    </row>
    <row r="356" spans="1:9" x14ac:dyDescent="0.25">
      <c r="A356" s="26">
        <f t="shared" si="5"/>
        <v>356</v>
      </c>
      <c r="B356" s="27" t="s">
        <v>694</v>
      </c>
      <c r="C356" s="27"/>
      <c r="D356" s="27" t="s">
        <v>412</v>
      </c>
      <c r="E356" s="27" t="s">
        <v>660</v>
      </c>
      <c r="F356" s="27" t="s">
        <v>550</v>
      </c>
      <c r="G356" s="27" t="s">
        <v>612</v>
      </c>
      <c r="H356" s="46">
        <v>1983</v>
      </c>
      <c r="I356" s="28">
        <v>37.9</v>
      </c>
    </row>
    <row r="357" spans="1:9" x14ac:dyDescent="0.25">
      <c r="A357" s="26">
        <f t="shared" si="5"/>
        <v>357</v>
      </c>
      <c r="B357" s="27" t="s">
        <v>541</v>
      </c>
      <c r="C357" s="27"/>
      <c r="D357" s="27" t="s">
        <v>413</v>
      </c>
      <c r="E357" s="27" t="s">
        <v>660</v>
      </c>
      <c r="F357" s="27" t="s">
        <v>550</v>
      </c>
      <c r="G357" s="27" t="s">
        <v>612</v>
      </c>
      <c r="H357" s="46">
        <v>1983</v>
      </c>
      <c r="I357" s="28">
        <v>37.9</v>
      </c>
    </row>
    <row r="358" spans="1:9" x14ac:dyDescent="0.25">
      <c r="A358" s="26">
        <f t="shared" si="5"/>
        <v>358</v>
      </c>
      <c r="B358" s="27" t="s">
        <v>910</v>
      </c>
      <c r="C358" s="27"/>
      <c r="D358" s="27" t="s">
        <v>414</v>
      </c>
      <c r="E358" s="27" t="s">
        <v>635</v>
      </c>
      <c r="F358" s="27" t="s">
        <v>550</v>
      </c>
      <c r="G358" s="27" t="s">
        <v>601</v>
      </c>
      <c r="H358" s="46">
        <v>1940</v>
      </c>
      <c r="I358" s="28">
        <v>8</v>
      </c>
    </row>
    <row r="359" spans="1:9" x14ac:dyDescent="0.25">
      <c r="A359" s="26">
        <f t="shared" si="5"/>
        <v>359</v>
      </c>
      <c r="B359" s="27" t="s">
        <v>911</v>
      </c>
      <c r="C359" s="27"/>
      <c r="D359" s="27" t="s">
        <v>415</v>
      </c>
      <c r="E359" s="27" t="s">
        <v>635</v>
      </c>
      <c r="F359" s="27" t="s">
        <v>550</v>
      </c>
      <c r="G359" s="27" t="s">
        <v>601</v>
      </c>
      <c r="H359" s="46">
        <v>1940</v>
      </c>
      <c r="I359" s="28">
        <v>9</v>
      </c>
    </row>
    <row r="360" spans="1:9" x14ac:dyDescent="0.25">
      <c r="A360" s="26">
        <f t="shared" si="5"/>
        <v>360</v>
      </c>
      <c r="B360" s="27" t="s">
        <v>912</v>
      </c>
      <c r="C360" s="27"/>
      <c r="D360" s="27" t="s">
        <v>416</v>
      </c>
      <c r="E360" s="27" t="s">
        <v>661</v>
      </c>
      <c r="F360" s="27" t="s">
        <v>550</v>
      </c>
      <c r="G360" s="27" t="s">
        <v>601</v>
      </c>
      <c r="H360" s="46">
        <v>1938</v>
      </c>
      <c r="I360" s="28">
        <v>16</v>
      </c>
    </row>
    <row r="361" spans="1:9" x14ac:dyDescent="0.25">
      <c r="A361" s="26">
        <f t="shared" si="5"/>
        <v>361</v>
      </c>
      <c r="B361" s="27" t="s">
        <v>913</v>
      </c>
      <c r="C361" s="27"/>
      <c r="D361" s="27" t="s">
        <v>417</v>
      </c>
      <c r="E361" s="27" t="s">
        <v>661</v>
      </c>
      <c r="F361" s="27" t="s">
        <v>550</v>
      </c>
      <c r="G361" s="27" t="s">
        <v>601</v>
      </c>
      <c r="H361" s="46">
        <v>1938</v>
      </c>
      <c r="I361" s="28">
        <v>16</v>
      </c>
    </row>
    <row r="362" spans="1:9" x14ac:dyDescent="0.25">
      <c r="A362" s="26">
        <f t="shared" si="5"/>
        <v>362</v>
      </c>
      <c r="B362" s="27" t="s">
        <v>914</v>
      </c>
      <c r="C362" s="27"/>
      <c r="D362" s="27" t="s">
        <v>418</v>
      </c>
      <c r="E362" s="27" t="s">
        <v>661</v>
      </c>
      <c r="F362" s="27" t="s">
        <v>550</v>
      </c>
      <c r="G362" s="27" t="s">
        <v>601</v>
      </c>
      <c r="H362" s="46">
        <v>1950</v>
      </c>
      <c r="I362" s="28">
        <v>17</v>
      </c>
    </row>
    <row r="363" spans="1:9" x14ac:dyDescent="0.25">
      <c r="A363" s="26">
        <f t="shared" si="5"/>
        <v>363</v>
      </c>
      <c r="B363" s="27" t="s">
        <v>542</v>
      </c>
      <c r="C363" s="27"/>
      <c r="D363" s="27" t="s">
        <v>419</v>
      </c>
      <c r="E363" s="27" t="s">
        <v>662</v>
      </c>
      <c r="F363" s="27" t="s">
        <v>550</v>
      </c>
      <c r="G363" s="27" t="s">
        <v>599</v>
      </c>
      <c r="H363" s="46">
        <v>1944</v>
      </c>
      <c r="I363" s="28">
        <v>40</v>
      </c>
    </row>
    <row r="364" spans="1:9" x14ac:dyDescent="0.25">
      <c r="A364" s="26">
        <f t="shared" si="5"/>
        <v>364</v>
      </c>
      <c r="B364" s="27" t="s">
        <v>543</v>
      </c>
      <c r="C364" s="27"/>
      <c r="D364" s="27" t="s">
        <v>420</v>
      </c>
      <c r="E364" s="27" t="s">
        <v>662</v>
      </c>
      <c r="F364" s="27" t="s">
        <v>550</v>
      </c>
      <c r="G364" s="27" t="s">
        <v>599</v>
      </c>
      <c r="H364" s="46">
        <v>1948</v>
      </c>
      <c r="I364" s="28">
        <v>40</v>
      </c>
    </row>
    <row r="365" spans="1:9" x14ac:dyDescent="0.25">
      <c r="A365" s="26">
        <f t="shared" si="5"/>
        <v>365</v>
      </c>
      <c r="B365" s="27" t="s">
        <v>544</v>
      </c>
      <c r="C365" s="27"/>
      <c r="D365" s="27" t="s">
        <v>421</v>
      </c>
      <c r="E365" s="27" t="s">
        <v>663</v>
      </c>
      <c r="F365" s="27" t="s">
        <v>550</v>
      </c>
      <c r="G365" s="27" t="s">
        <v>601</v>
      </c>
      <c r="H365" s="46">
        <v>1954</v>
      </c>
      <c r="I365" s="28">
        <v>12</v>
      </c>
    </row>
    <row r="366" spans="1:9" x14ac:dyDescent="0.25">
      <c r="A366" s="26">
        <f t="shared" si="5"/>
        <v>366</v>
      </c>
      <c r="B366" s="27" t="s">
        <v>545</v>
      </c>
      <c r="C366" s="27"/>
      <c r="D366" s="27" t="s">
        <v>422</v>
      </c>
      <c r="E366" s="27" t="s">
        <v>663</v>
      </c>
      <c r="F366" s="27" t="s">
        <v>550</v>
      </c>
      <c r="G366" s="27" t="s">
        <v>601</v>
      </c>
      <c r="H366" s="46">
        <v>1954</v>
      </c>
      <c r="I366" s="28">
        <v>12</v>
      </c>
    </row>
    <row r="367" spans="1:9" x14ac:dyDescent="0.25">
      <c r="A367" s="26">
        <f t="shared" si="5"/>
        <v>367</v>
      </c>
      <c r="B367" s="27" t="s">
        <v>546</v>
      </c>
      <c r="C367" s="27"/>
      <c r="D367" s="27" t="s">
        <v>423</v>
      </c>
      <c r="E367" s="27" t="s">
        <v>663</v>
      </c>
      <c r="F367" s="27" t="s">
        <v>550</v>
      </c>
      <c r="G367" s="27" t="s">
        <v>601</v>
      </c>
      <c r="H367" s="46">
        <v>1954</v>
      </c>
      <c r="I367" s="28">
        <v>12</v>
      </c>
    </row>
    <row r="368" spans="1:9" x14ac:dyDescent="0.25">
      <c r="A368" s="26">
        <f t="shared" si="5"/>
        <v>368</v>
      </c>
      <c r="B368" s="27" t="s">
        <v>915</v>
      </c>
      <c r="C368" s="27"/>
      <c r="D368" s="27" t="s">
        <v>430</v>
      </c>
      <c r="E368" s="27" t="s">
        <v>664</v>
      </c>
      <c r="F368" s="27" t="s">
        <v>550</v>
      </c>
      <c r="G368" s="27" t="s">
        <v>601</v>
      </c>
      <c r="H368" s="46">
        <v>1951</v>
      </c>
      <c r="I368" s="28">
        <v>29</v>
      </c>
    </row>
    <row r="369" spans="1:11" x14ac:dyDescent="0.25">
      <c r="A369" s="26">
        <f t="shared" si="5"/>
        <v>369</v>
      </c>
      <c r="B369" s="27" t="s">
        <v>916</v>
      </c>
      <c r="C369" s="27"/>
      <c r="D369" s="27" t="s">
        <v>431</v>
      </c>
      <c r="E369" s="27" t="s">
        <v>664</v>
      </c>
      <c r="F369" s="27" t="s">
        <v>550</v>
      </c>
      <c r="G369" s="27" t="s">
        <v>601</v>
      </c>
      <c r="H369" s="46">
        <v>1951</v>
      </c>
      <c r="I369" s="28">
        <v>29</v>
      </c>
    </row>
    <row r="370" spans="1:11" x14ac:dyDescent="0.25">
      <c r="A370" s="26">
        <f t="shared" si="5"/>
        <v>370</v>
      </c>
      <c r="B370" s="27" t="s">
        <v>917</v>
      </c>
      <c r="C370" s="27"/>
      <c r="D370" s="27" t="s">
        <v>424</v>
      </c>
      <c r="E370" s="27" t="s">
        <v>661</v>
      </c>
      <c r="F370" s="27" t="s">
        <v>550</v>
      </c>
      <c r="G370" s="27" t="s">
        <v>601</v>
      </c>
      <c r="H370" s="46">
        <v>1938</v>
      </c>
      <c r="I370" s="28">
        <v>14</v>
      </c>
    </row>
    <row r="371" spans="1:11" x14ac:dyDescent="0.25">
      <c r="A371" s="26">
        <f t="shared" si="5"/>
        <v>371</v>
      </c>
      <c r="B371" s="27" t="s">
        <v>918</v>
      </c>
      <c r="C371" s="27"/>
      <c r="D371" s="27" t="s">
        <v>425</v>
      </c>
      <c r="E371" s="27" t="s">
        <v>664</v>
      </c>
      <c r="F371" s="27" t="s">
        <v>550</v>
      </c>
      <c r="G371" s="27" t="s">
        <v>601</v>
      </c>
      <c r="H371" s="46">
        <v>1951</v>
      </c>
      <c r="I371" s="28">
        <v>21</v>
      </c>
    </row>
    <row r="372" spans="1:11" x14ac:dyDescent="0.25">
      <c r="A372" s="26">
        <f t="shared" si="5"/>
        <v>372</v>
      </c>
      <c r="B372" s="27" t="s">
        <v>919</v>
      </c>
      <c r="C372" s="27"/>
      <c r="D372" s="27" t="s">
        <v>426</v>
      </c>
      <c r="E372" s="27" t="s">
        <v>664</v>
      </c>
      <c r="F372" s="27" t="s">
        <v>550</v>
      </c>
      <c r="G372" s="27" t="s">
        <v>601</v>
      </c>
      <c r="H372" s="46">
        <v>1951</v>
      </c>
      <c r="I372" s="28">
        <v>20</v>
      </c>
    </row>
    <row r="373" spans="1:11" x14ac:dyDescent="0.25">
      <c r="A373" s="26">
        <f t="shared" si="5"/>
        <v>373</v>
      </c>
      <c r="B373" s="27" t="s">
        <v>920</v>
      </c>
      <c r="C373" s="27"/>
      <c r="D373" s="27" t="s">
        <v>427</v>
      </c>
      <c r="E373" s="27" t="s">
        <v>635</v>
      </c>
      <c r="F373" s="27" t="s">
        <v>550</v>
      </c>
      <c r="G373" s="27" t="s">
        <v>601</v>
      </c>
      <c r="H373" s="46">
        <v>1941</v>
      </c>
      <c r="I373" s="28">
        <v>36</v>
      </c>
    </row>
    <row r="374" spans="1:11" x14ac:dyDescent="0.25">
      <c r="A374" s="26">
        <f t="shared" si="5"/>
        <v>374</v>
      </c>
      <c r="B374" s="27" t="s">
        <v>921</v>
      </c>
      <c r="C374" s="27"/>
      <c r="D374" s="27" t="s">
        <v>428</v>
      </c>
      <c r="E374" s="27" t="s">
        <v>635</v>
      </c>
      <c r="F374" s="27" t="s">
        <v>550</v>
      </c>
      <c r="G374" s="27" t="s">
        <v>601</v>
      </c>
      <c r="H374" s="46">
        <v>1941</v>
      </c>
      <c r="I374" s="28">
        <v>36</v>
      </c>
    </row>
    <row r="375" spans="1:11" x14ac:dyDescent="0.25">
      <c r="A375" s="26">
        <f t="shared" si="5"/>
        <v>375</v>
      </c>
      <c r="B375" s="27" t="s">
        <v>922</v>
      </c>
      <c r="C375" s="27"/>
      <c r="D375" s="27" t="s">
        <v>429</v>
      </c>
      <c r="E375" s="27" t="s">
        <v>635</v>
      </c>
      <c r="F375" s="27" t="s">
        <v>550</v>
      </c>
      <c r="G375" s="27" t="s">
        <v>601</v>
      </c>
      <c r="H375" s="46">
        <v>1941</v>
      </c>
      <c r="I375" s="28">
        <v>29</v>
      </c>
    </row>
    <row r="376" spans="1:11" x14ac:dyDescent="0.25">
      <c r="A376" s="26">
        <f t="shared" si="5"/>
        <v>376</v>
      </c>
      <c r="B376" s="27" t="s">
        <v>923</v>
      </c>
      <c r="C376" s="27"/>
      <c r="D376" s="27" t="s">
        <v>547</v>
      </c>
      <c r="E376" s="27" t="s">
        <v>620</v>
      </c>
      <c r="F376" s="27" t="s">
        <v>550</v>
      </c>
      <c r="G376" s="27" t="s">
        <v>599</v>
      </c>
      <c r="H376" s="46">
        <v>1953</v>
      </c>
      <c r="I376" s="28">
        <v>24</v>
      </c>
      <c r="K376" s="44"/>
    </row>
    <row r="377" spans="1:11" x14ac:dyDescent="0.25">
      <c r="A377" s="26">
        <f t="shared" si="5"/>
        <v>377</v>
      </c>
      <c r="B377" s="27" t="s">
        <v>924</v>
      </c>
      <c r="C377" s="27"/>
      <c r="D377" s="27" t="s">
        <v>432</v>
      </c>
      <c r="E377" s="27" t="s">
        <v>620</v>
      </c>
      <c r="F377" s="27" t="s">
        <v>550</v>
      </c>
      <c r="G377" s="27" t="s">
        <v>599</v>
      </c>
      <c r="H377" s="46">
        <v>1953</v>
      </c>
      <c r="I377" s="28">
        <v>24</v>
      </c>
    </row>
    <row r="378" spans="1:11" x14ac:dyDescent="0.25">
      <c r="A378" s="26">
        <f t="shared" si="5"/>
        <v>378</v>
      </c>
      <c r="B378" s="27" t="s">
        <v>1059</v>
      </c>
      <c r="C378" s="27"/>
      <c r="D378" s="27" t="s">
        <v>1060</v>
      </c>
      <c r="E378" s="27" t="s">
        <v>650</v>
      </c>
      <c r="F378" s="27" t="s">
        <v>550</v>
      </c>
      <c r="G378" s="27" t="s">
        <v>599</v>
      </c>
      <c r="H378" s="46">
        <v>2014</v>
      </c>
      <c r="I378" s="28">
        <v>1.4</v>
      </c>
    </row>
    <row r="379" spans="1:11" x14ac:dyDescent="0.25">
      <c r="A379" s="26">
        <f t="shared" si="5"/>
        <v>379</v>
      </c>
      <c r="B379" s="27" t="s">
        <v>548</v>
      </c>
      <c r="C379" s="27"/>
      <c r="D379" s="27" t="s">
        <v>981</v>
      </c>
      <c r="E379" s="27" t="s">
        <v>665</v>
      </c>
      <c r="F379" s="27" t="s">
        <v>550</v>
      </c>
      <c r="G379" s="27" t="s">
        <v>601</v>
      </c>
      <c r="H379" s="46">
        <v>2005</v>
      </c>
      <c r="I379" s="28">
        <v>9.6</v>
      </c>
    </row>
    <row r="380" spans="1:11" x14ac:dyDescent="0.25">
      <c r="A380" s="26">
        <f t="shared" si="5"/>
        <v>380</v>
      </c>
      <c r="B380" s="27" t="s">
        <v>979</v>
      </c>
      <c r="C380" s="27"/>
      <c r="D380" s="27" t="s">
        <v>980</v>
      </c>
      <c r="E380" s="27" t="s">
        <v>658</v>
      </c>
      <c r="F380" s="27" t="s">
        <v>550</v>
      </c>
      <c r="G380" s="27" t="s">
        <v>601</v>
      </c>
      <c r="H380" s="46">
        <v>1989</v>
      </c>
      <c r="I380" s="28">
        <v>6</v>
      </c>
    </row>
    <row r="381" spans="1:11" x14ac:dyDescent="0.25">
      <c r="A381" s="26">
        <f t="shared" si="5"/>
        <v>381</v>
      </c>
      <c r="B381" s="27" t="s">
        <v>982</v>
      </c>
      <c r="C381" s="27"/>
      <c r="D381" s="27" t="s">
        <v>433</v>
      </c>
      <c r="E381" s="27" t="s">
        <v>666</v>
      </c>
      <c r="F381" s="27" t="s">
        <v>550</v>
      </c>
      <c r="G381" s="27" t="s">
        <v>601</v>
      </c>
      <c r="H381" s="46">
        <v>1931</v>
      </c>
      <c r="I381" s="28">
        <v>4.8</v>
      </c>
    </row>
    <row r="382" spans="1:11" x14ac:dyDescent="0.25">
      <c r="A382" s="26">
        <f t="shared" si="5"/>
        <v>382</v>
      </c>
      <c r="B382" s="27" t="s">
        <v>983</v>
      </c>
      <c r="C382" s="27"/>
      <c r="D382" s="27" t="s">
        <v>435</v>
      </c>
      <c r="E382" s="27" t="s">
        <v>629</v>
      </c>
      <c r="F382" s="27" t="s">
        <v>550</v>
      </c>
      <c r="G382" s="27" t="s">
        <v>601</v>
      </c>
      <c r="H382" s="46">
        <v>1928</v>
      </c>
      <c r="I382" s="28">
        <v>7.7</v>
      </c>
    </row>
    <row r="383" spans="1:11" x14ac:dyDescent="0.25">
      <c r="A383" s="26">
        <f t="shared" si="5"/>
        <v>383</v>
      </c>
      <c r="B383" s="27" t="s">
        <v>984</v>
      </c>
      <c r="C383" s="27"/>
      <c r="D383" s="27" t="s">
        <v>436</v>
      </c>
      <c r="E383" s="27" t="s">
        <v>629</v>
      </c>
      <c r="F383" s="27" t="s">
        <v>550</v>
      </c>
      <c r="G383" s="27" t="s">
        <v>601</v>
      </c>
      <c r="H383" s="46">
        <v>1928</v>
      </c>
      <c r="I383" s="28">
        <v>3.6</v>
      </c>
    </row>
    <row r="384" spans="1:11" x14ac:dyDescent="0.25">
      <c r="A384" s="26">
        <f t="shared" si="5"/>
        <v>384</v>
      </c>
      <c r="B384" s="27" t="s">
        <v>1188</v>
      </c>
      <c r="C384" s="27"/>
      <c r="D384" s="27" t="s">
        <v>434</v>
      </c>
      <c r="E384" s="27" t="s">
        <v>652</v>
      </c>
      <c r="F384" s="27" t="s">
        <v>550</v>
      </c>
      <c r="G384" s="27" t="s">
        <v>599</v>
      </c>
      <c r="H384" s="46">
        <v>1991</v>
      </c>
      <c r="I384" s="28">
        <v>2.2000000000000002</v>
      </c>
    </row>
    <row r="385" spans="1:9" x14ac:dyDescent="0.25">
      <c r="A385" s="26">
        <f t="shared" si="5"/>
        <v>385</v>
      </c>
      <c r="B385" s="35" t="s">
        <v>863</v>
      </c>
      <c r="C385" s="35"/>
      <c r="D385" s="35"/>
      <c r="E385" s="35"/>
      <c r="F385" s="35"/>
      <c r="G385" s="35"/>
      <c r="H385" s="36"/>
      <c r="I385" s="37">
        <f>SUM(I356:I384)</f>
        <v>555.1</v>
      </c>
    </row>
    <row r="386" spans="1:9" x14ac:dyDescent="0.25">
      <c r="A386" s="26">
        <f t="shared" si="5"/>
        <v>386</v>
      </c>
      <c r="B386" s="27" t="s">
        <v>864</v>
      </c>
      <c r="C386" s="27"/>
      <c r="D386" s="27" t="s">
        <v>549</v>
      </c>
      <c r="E386" s="27"/>
      <c r="F386" s="27"/>
      <c r="G386" s="27"/>
      <c r="H386" s="46"/>
      <c r="I386" s="28">
        <v>445.5</v>
      </c>
    </row>
    <row r="387" spans="1:9" x14ac:dyDescent="0.25">
      <c r="A387" s="26">
        <f t="shared" si="5"/>
        <v>387</v>
      </c>
      <c r="B387" s="35"/>
      <c r="C387" s="35"/>
      <c r="D387" s="35"/>
      <c r="E387" s="35"/>
      <c r="F387" s="35"/>
      <c r="G387" s="35"/>
      <c r="H387" s="36"/>
      <c r="I387" s="37"/>
    </row>
    <row r="388" spans="1:9" x14ac:dyDescent="0.25">
      <c r="A388" s="26">
        <f t="shared" si="5"/>
        <v>388</v>
      </c>
      <c r="B388" s="27" t="s">
        <v>1301</v>
      </c>
      <c r="C388" s="27"/>
      <c r="D388" s="27" t="s">
        <v>1061</v>
      </c>
      <c r="E388" s="27"/>
      <c r="F388" s="27"/>
      <c r="G388" s="27"/>
      <c r="H388" s="46"/>
      <c r="I388" s="28">
        <v>-175</v>
      </c>
    </row>
    <row r="389" spans="1:9" x14ac:dyDescent="0.25">
      <c r="A389" s="26">
        <f t="shared" si="5"/>
        <v>389</v>
      </c>
      <c r="B389" s="27" t="s">
        <v>1372</v>
      </c>
      <c r="C389" s="27"/>
      <c r="D389" s="27" t="s">
        <v>1199</v>
      </c>
      <c r="E389" s="27"/>
      <c r="F389" s="27"/>
      <c r="G389" s="27"/>
      <c r="H389" s="46"/>
      <c r="I389" s="28">
        <f>I353+I386+I388</f>
        <v>68439.999999999942</v>
      </c>
    </row>
    <row r="390" spans="1:9" x14ac:dyDescent="0.25">
      <c r="A390" s="26">
        <f t="shared" ref="A390:A453" si="6">A389+1</f>
        <v>390</v>
      </c>
      <c r="B390" s="35"/>
      <c r="C390" s="35"/>
      <c r="D390" s="35"/>
      <c r="E390" s="35"/>
      <c r="F390" s="35"/>
      <c r="G390" s="35"/>
      <c r="H390" s="36"/>
      <c r="I390" s="37"/>
    </row>
    <row r="391" spans="1:9" x14ac:dyDescent="0.25">
      <c r="A391" s="26">
        <f t="shared" si="6"/>
        <v>391</v>
      </c>
      <c r="B391" s="35" t="s">
        <v>1373</v>
      </c>
      <c r="C391" s="35"/>
      <c r="D391" s="35"/>
      <c r="E391" s="35"/>
      <c r="F391" s="35"/>
      <c r="G391" s="35"/>
      <c r="H391" s="36"/>
      <c r="I391" s="37"/>
    </row>
    <row r="392" spans="1:9" x14ac:dyDescent="0.25">
      <c r="A392" s="26">
        <f t="shared" si="6"/>
        <v>392</v>
      </c>
      <c r="B392" s="27" t="s">
        <v>1450</v>
      </c>
      <c r="C392" s="27"/>
      <c r="D392" s="27" t="s">
        <v>1451</v>
      </c>
      <c r="E392" s="27" t="s">
        <v>1013</v>
      </c>
      <c r="F392" s="27" t="s">
        <v>551</v>
      </c>
      <c r="G392" s="27" t="s">
        <v>612</v>
      </c>
      <c r="H392" s="46">
        <v>2016</v>
      </c>
      <c r="I392" s="28">
        <v>56</v>
      </c>
    </row>
    <row r="393" spans="1:9" x14ac:dyDescent="0.25">
      <c r="A393" s="26">
        <f t="shared" si="6"/>
        <v>393</v>
      </c>
      <c r="B393" s="27" t="s">
        <v>1452</v>
      </c>
      <c r="C393" s="27"/>
      <c r="D393" s="27" t="s">
        <v>1453</v>
      </c>
      <c r="E393" s="27" t="s">
        <v>1013</v>
      </c>
      <c r="F393" s="27" t="s">
        <v>551</v>
      </c>
      <c r="G393" s="27" t="s">
        <v>612</v>
      </c>
      <c r="H393" s="46">
        <v>2016</v>
      </c>
      <c r="I393" s="28">
        <v>56</v>
      </c>
    </row>
    <row r="394" spans="1:9" x14ac:dyDescent="0.25">
      <c r="A394" s="26">
        <f t="shared" si="6"/>
        <v>394</v>
      </c>
      <c r="B394" s="27" t="s">
        <v>1454</v>
      </c>
      <c r="C394" s="27"/>
      <c r="D394" s="27" t="s">
        <v>1455</v>
      </c>
      <c r="E394" s="27" t="s">
        <v>1013</v>
      </c>
      <c r="F394" s="27" t="s">
        <v>551</v>
      </c>
      <c r="G394" s="27" t="s">
        <v>612</v>
      </c>
      <c r="H394" s="46">
        <v>2016</v>
      </c>
      <c r="I394" s="28">
        <v>56</v>
      </c>
    </row>
    <row r="395" spans="1:9" x14ac:dyDescent="0.25">
      <c r="A395" s="26">
        <f t="shared" si="6"/>
        <v>395</v>
      </c>
      <c r="B395" s="27" t="s">
        <v>1456</v>
      </c>
      <c r="C395" s="27"/>
      <c r="D395" s="27" t="s">
        <v>1457</v>
      </c>
      <c r="E395" s="27" t="s">
        <v>1013</v>
      </c>
      <c r="F395" s="27" t="s">
        <v>551</v>
      </c>
      <c r="G395" s="27" t="s">
        <v>612</v>
      </c>
      <c r="H395" s="46">
        <v>2016</v>
      </c>
      <c r="I395" s="28">
        <v>195</v>
      </c>
    </row>
    <row r="396" spans="1:9" x14ac:dyDescent="0.25">
      <c r="A396" s="26">
        <f t="shared" si="6"/>
        <v>396</v>
      </c>
      <c r="B396" s="27" t="s">
        <v>1458</v>
      </c>
      <c r="C396" s="27"/>
      <c r="D396" s="27" t="s">
        <v>1459</v>
      </c>
      <c r="E396" s="27" t="s">
        <v>1013</v>
      </c>
      <c r="F396" s="27" t="s">
        <v>551</v>
      </c>
      <c r="G396" s="27" t="s">
        <v>612</v>
      </c>
      <c r="H396" s="46">
        <v>2016</v>
      </c>
      <c r="I396" s="28">
        <v>195</v>
      </c>
    </row>
    <row r="397" spans="1:9" x14ac:dyDescent="0.25">
      <c r="A397" s="26">
        <f t="shared" si="6"/>
        <v>397</v>
      </c>
      <c r="B397" s="27" t="s">
        <v>1397</v>
      </c>
      <c r="C397" s="27"/>
      <c r="D397" s="27" t="s">
        <v>1460</v>
      </c>
      <c r="E397" s="27" t="s">
        <v>1013</v>
      </c>
      <c r="F397" s="27" t="s">
        <v>551</v>
      </c>
      <c r="G397" s="27" t="s">
        <v>612</v>
      </c>
      <c r="H397" s="46">
        <v>2016</v>
      </c>
      <c r="I397" s="28">
        <v>195</v>
      </c>
    </row>
    <row r="398" spans="1:9" x14ac:dyDescent="0.25">
      <c r="A398" s="26">
        <f t="shared" si="6"/>
        <v>398</v>
      </c>
      <c r="B398" s="27" t="s">
        <v>1200</v>
      </c>
      <c r="C398" s="27"/>
      <c r="D398" s="27" t="s">
        <v>322</v>
      </c>
      <c r="E398" s="27" t="s">
        <v>887</v>
      </c>
      <c r="F398" s="27" t="s">
        <v>551</v>
      </c>
      <c r="G398" s="27" t="s">
        <v>599</v>
      </c>
      <c r="H398" s="46">
        <v>2003</v>
      </c>
      <c r="I398" s="28">
        <v>178</v>
      </c>
    </row>
    <row r="399" spans="1:9" x14ac:dyDescent="0.25">
      <c r="A399" s="26">
        <f t="shared" si="6"/>
        <v>399</v>
      </c>
      <c r="B399" s="27" t="s">
        <v>1201</v>
      </c>
      <c r="C399" s="27"/>
      <c r="D399" s="27" t="s">
        <v>323</v>
      </c>
      <c r="E399" s="27" t="s">
        <v>887</v>
      </c>
      <c r="F399" s="27" t="s">
        <v>551</v>
      </c>
      <c r="G399" s="27" t="s">
        <v>599</v>
      </c>
      <c r="H399" s="46">
        <v>2003</v>
      </c>
      <c r="I399" s="28">
        <v>180</v>
      </c>
    </row>
    <row r="400" spans="1:9" x14ac:dyDescent="0.25">
      <c r="A400" s="26">
        <f t="shared" si="6"/>
        <v>400</v>
      </c>
      <c r="B400" s="27" t="s">
        <v>1202</v>
      </c>
      <c r="C400" s="27"/>
      <c r="D400" s="27" t="s">
        <v>324</v>
      </c>
      <c r="E400" s="27" t="s">
        <v>887</v>
      </c>
      <c r="F400" s="27" t="s">
        <v>551</v>
      </c>
      <c r="G400" s="27" t="s">
        <v>599</v>
      </c>
      <c r="H400" s="46">
        <v>2003</v>
      </c>
      <c r="I400" s="28">
        <v>307</v>
      </c>
    </row>
    <row r="401" spans="1:9" x14ac:dyDescent="0.25">
      <c r="A401" s="26">
        <f t="shared" si="6"/>
        <v>401</v>
      </c>
      <c r="B401" s="27" t="s">
        <v>1203</v>
      </c>
      <c r="C401" s="27"/>
      <c r="D401" s="27" t="s">
        <v>325</v>
      </c>
      <c r="E401" s="27" t="s">
        <v>887</v>
      </c>
      <c r="F401" s="27" t="s">
        <v>551</v>
      </c>
      <c r="G401" s="27" t="s">
        <v>599</v>
      </c>
      <c r="H401" s="46">
        <v>2003</v>
      </c>
      <c r="I401" s="28">
        <v>178</v>
      </c>
    </row>
    <row r="402" spans="1:9" x14ac:dyDescent="0.25">
      <c r="A402" s="26">
        <f t="shared" si="6"/>
        <v>402</v>
      </c>
      <c r="B402" s="27" t="s">
        <v>1204</v>
      </c>
      <c r="C402" s="27"/>
      <c r="D402" s="27" t="s">
        <v>326</v>
      </c>
      <c r="E402" s="27" t="s">
        <v>887</v>
      </c>
      <c r="F402" s="27" t="s">
        <v>551</v>
      </c>
      <c r="G402" s="27" t="s">
        <v>599</v>
      </c>
      <c r="H402" s="46">
        <v>2003</v>
      </c>
      <c r="I402" s="28">
        <v>180</v>
      </c>
    </row>
    <row r="403" spans="1:9" x14ac:dyDescent="0.25">
      <c r="A403" s="26">
        <f t="shared" si="6"/>
        <v>403</v>
      </c>
      <c r="B403" s="27" t="s">
        <v>1205</v>
      </c>
      <c r="C403" s="27"/>
      <c r="D403" s="27" t="s">
        <v>327</v>
      </c>
      <c r="E403" s="27" t="s">
        <v>887</v>
      </c>
      <c r="F403" s="27" t="s">
        <v>551</v>
      </c>
      <c r="G403" s="27" t="s">
        <v>599</v>
      </c>
      <c r="H403" s="46">
        <v>2003</v>
      </c>
      <c r="I403" s="28">
        <v>307</v>
      </c>
    </row>
    <row r="404" spans="1:9" x14ac:dyDescent="0.25">
      <c r="A404" s="26">
        <f t="shared" si="6"/>
        <v>404</v>
      </c>
      <c r="B404" s="27" t="s">
        <v>1206</v>
      </c>
      <c r="C404" s="27"/>
      <c r="D404" s="27" t="s">
        <v>318</v>
      </c>
      <c r="E404" s="27" t="s">
        <v>605</v>
      </c>
      <c r="F404" s="27" t="s">
        <v>551</v>
      </c>
      <c r="G404" s="27" t="s">
        <v>599</v>
      </c>
      <c r="H404" s="46">
        <v>2000</v>
      </c>
      <c r="I404" s="28">
        <v>180</v>
      </c>
    </row>
    <row r="405" spans="1:9" x14ac:dyDescent="0.25">
      <c r="A405" s="26">
        <f t="shared" si="6"/>
        <v>405</v>
      </c>
      <c r="B405" s="27" t="s">
        <v>1207</v>
      </c>
      <c r="C405" s="27"/>
      <c r="D405" s="27" t="s">
        <v>319</v>
      </c>
      <c r="E405" s="27" t="s">
        <v>605</v>
      </c>
      <c r="F405" s="27" t="s">
        <v>551</v>
      </c>
      <c r="G405" s="27" t="s">
        <v>599</v>
      </c>
      <c r="H405" s="46">
        <v>2000</v>
      </c>
      <c r="I405" s="28">
        <v>180</v>
      </c>
    </row>
    <row r="406" spans="1:9" x14ac:dyDescent="0.25">
      <c r="A406" s="26">
        <f t="shared" si="6"/>
        <v>406</v>
      </c>
      <c r="B406" s="27" t="s">
        <v>1208</v>
      </c>
      <c r="C406" s="27"/>
      <c r="D406" s="27" t="s">
        <v>320</v>
      </c>
      <c r="E406" s="27" t="s">
        <v>605</v>
      </c>
      <c r="F406" s="27" t="s">
        <v>551</v>
      </c>
      <c r="G406" s="27" t="s">
        <v>599</v>
      </c>
      <c r="H406" s="46">
        <v>2000</v>
      </c>
      <c r="I406" s="28">
        <v>180</v>
      </c>
    </row>
    <row r="407" spans="1:9" x14ac:dyDescent="0.25">
      <c r="A407" s="26">
        <f t="shared" si="6"/>
        <v>407</v>
      </c>
      <c r="B407" s="27" t="s">
        <v>1209</v>
      </c>
      <c r="C407" s="27"/>
      <c r="D407" s="27" t="s">
        <v>321</v>
      </c>
      <c r="E407" s="27" t="s">
        <v>605</v>
      </c>
      <c r="F407" s="27" t="s">
        <v>551</v>
      </c>
      <c r="G407" s="27" t="s">
        <v>599</v>
      </c>
      <c r="H407" s="46">
        <v>2000</v>
      </c>
      <c r="I407" s="28">
        <v>400</v>
      </c>
    </row>
    <row r="408" spans="1:9" x14ac:dyDescent="0.25">
      <c r="A408" s="26">
        <f t="shared" si="6"/>
        <v>408</v>
      </c>
      <c r="B408" s="27" t="s">
        <v>1210</v>
      </c>
      <c r="C408" s="27"/>
      <c r="D408" s="27" t="s">
        <v>328</v>
      </c>
      <c r="E408" s="27" t="s">
        <v>608</v>
      </c>
      <c r="F408" s="27" t="s">
        <v>551</v>
      </c>
      <c r="G408" s="27" t="s">
        <v>599</v>
      </c>
      <c r="H408" s="46">
        <v>2001</v>
      </c>
      <c r="I408" s="28">
        <v>162</v>
      </c>
    </row>
    <row r="409" spans="1:9" x14ac:dyDescent="0.25">
      <c r="A409" s="26">
        <f t="shared" si="6"/>
        <v>409</v>
      </c>
      <c r="B409" s="27" t="s">
        <v>1211</v>
      </c>
      <c r="C409" s="27"/>
      <c r="D409" s="27" t="s">
        <v>329</v>
      </c>
      <c r="E409" s="27" t="s">
        <v>608</v>
      </c>
      <c r="F409" s="27" t="s">
        <v>551</v>
      </c>
      <c r="G409" s="27" t="s">
        <v>599</v>
      </c>
      <c r="H409" s="46">
        <v>2001</v>
      </c>
      <c r="I409" s="28">
        <v>179</v>
      </c>
    </row>
    <row r="410" spans="1:9" x14ac:dyDescent="0.25">
      <c r="A410" s="26">
        <f t="shared" si="6"/>
        <v>410</v>
      </c>
      <c r="B410" s="27" t="s">
        <v>1212</v>
      </c>
      <c r="C410" s="27"/>
      <c r="D410" s="27" t="s">
        <v>330</v>
      </c>
      <c r="E410" s="27" t="s">
        <v>608</v>
      </c>
      <c r="F410" s="27" t="s">
        <v>551</v>
      </c>
      <c r="G410" s="27" t="s">
        <v>599</v>
      </c>
      <c r="H410" s="46">
        <v>2001</v>
      </c>
      <c r="I410" s="28">
        <v>178</v>
      </c>
    </row>
    <row r="411" spans="1:9" x14ac:dyDescent="0.25">
      <c r="A411" s="26">
        <f t="shared" si="6"/>
        <v>411</v>
      </c>
      <c r="B411" s="27" t="s">
        <v>1213</v>
      </c>
      <c r="C411" s="27"/>
      <c r="D411" s="27" t="s">
        <v>331</v>
      </c>
      <c r="E411" s="27" t="s">
        <v>608</v>
      </c>
      <c r="F411" s="27" t="s">
        <v>551</v>
      </c>
      <c r="G411" s="27" t="s">
        <v>599</v>
      </c>
      <c r="H411" s="46">
        <v>2001</v>
      </c>
      <c r="I411" s="28">
        <v>389</v>
      </c>
    </row>
    <row r="412" spans="1:9" x14ac:dyDescent="0.25">
      <c r="A412" s="26">
        <f t="shared" si="6"/>
        <v>412</v>
      </c>
      <c r="B412" s="35" t="s">
        <v>891</v>
      </c>
      <c r="C412" s="35"/>
      <c r="D412" s="35"/>
      <c r="E412" s="35"/>
      <c r="F412" s="35"/>
      <c r="G412" s="35"/>
      <c r="H412" s="36"/>
      <c r="I412" s="37">
        <f>SUM(I392:I411)</f>
        <v>3931</v>
      </c>
    </row>
    <row r="413" spans="1:9" x14ac:dyDescent="0.25">
      <c r="A413" s="26">
        <f t="shared" si="6"/>
        <v>413</v>
      </c>
      <c r="B413" s="27"/>
      <c r="C413" s="27"/>
      <c r="D413" s="27"/>
      <c r="E413" s="27"/>
      <c r="F413" s="27"/>
      <c r="G413" s="27"/>
      <c r="H413" s="46"/>
      <c r="I413" s="28"/>
    </row>
    <row r="414" spans="1:9" x14ac:dyDescent="0.25">
      <c r="A414" s="26">
        <f t="shared" si="6"/>
        <v>414</v>
      </c>
      <c r="B414" s="27" t="s">
        <v>896</v>
      </c>
      <c r="C414" s="27"/>
      <c r="D414" s="27" t="s">
        <v>693</v>
      </c>
      <c r="E414" s="27"/>
      <c r="F414" s="27" t="s">
        <v>551</v>
      </c>
      <c r="G414" s="27"/>
      <c r="H414" s="46"/>
      <c r="I414" s="28">
        <f>-300-I392-I393-I394-I395</f>
        <v>-663</v>
      </c>
    </row>
    <row r="415" spans="1:9" x14ac:dyDescent="0.25">
      <c r="A415" s="26">
        <f t="shared" si="6"/>
        <v>415</v>
      </c>
      <c r="B415" s="35"/>
      <c r="C415" s="35"/>
      <c r="D415" s="35"/>
      <c r="E415" s="35"/>
      <c r="F415" s="35"/>
      <c r="G415" s="35"/>
      <c r="H415" s="36"/>
      <c r="I415" s="37"/>
    </row>
    <row r="416" spans="1:9" x14ac:dyDescent="0.25">
      <c r="A416" s="26">
        <f t="shared" si="6"/>
        <v>416</v>
      </c>
      <c r="B416" s="27" t="s">
        <v>1461</v>
      </c>
      <c r="C416" s="27"/>
      <c r="D416" s="27" t="s">
        <v>892</v>
      </c>
      <c r="E416" s="27"/>
      <c r="F416" s="27" t="s">
        <v>893</v>
      </c>
      <c r="G416" s="27"/>
      <c r="H416" s="46"/>
      <c r="I416" s="28">
        <v>0</v>
      </c>
    </row>
    <row r="417" spans="1:9" x14ac:dyDescent="0.25">
      <c r="A417" s="26">
        <f t="shared" si="6"/>
        <v>417</v>
      </c>
      <c r="B417" s="35"/>
      <c r="C417" s="35"/>
      <c r="D417" s="35"/>
      <c r="E417" s="35"/>
      <c r="F417" s="35"/>
      <c r="G417" s="35"/>
      <c r="H417" s="36"/>
      <c r="I417" s="37"/>
    </row>
    <row r="418" spans="1:9" x14ac:dyDescent="0.25">
      <c r="A418" s="26">
        <f t="shared" si="6"/>
        <v>418</v>
      </c>
      <c r="B418" s="27" t="s">
        <v>937</v>
      </c>
      <c r="C418" s="27"/>
      <c r="D418" s="27" t="s">
        <v>865</v>
      </c>
      <c r="E418" s="27"/>
      <c r="F418" s="27" t="s">
        <v>551</v>
      </c>
      <c r="G418" s="27"/>
      <c r="H418" s="46"/>
      <c r="I418" s="28">
        <v>4033</v>
      </c>
    </row>
    <row r="419" spans="1:9" x14ac:dyDescent="0.25">
      <c r="A419" s="26">
        <f t="shared" si="6"/>
        <v>419</v>
      </c>
      <c r="B419" s="27" t="s">
        <v>1433</v>
      </c>
      <c r="C419" s="27"/>
      <c r="D419" s="27" t="s">
        <v>1434</v>
      </c>
      <c r="E419" s="27"/>
      <c r="F419" s="27" t="s">
        <v>551</v>
      </c>
      <c r="G419" s="27"/>
      <c r="H419" s="46"/>
      <c r="I419" s="28">
        <v>-241</v>
      </c>
    </row>
    <row r="420" spans="1:9" x14ac:dyDescent="0.25">
      <c r="A420" s="26">
        <f t="shared" si="6"/>
        <v>420</v>
      </c>
      <c r="B420" s="35"/>
      <c r="C420" s="35"/>
      <c r="D420" s="35"/>
      <c r="E420" s="35"/>
      <c r="F420" s="35"/>
      <c r="G420" s="35"/>
      <c r="H420" s="36"/>
      <c r="I420" s="37"/>
    </row>
    <row r="421" spans="1:9" x14ac:dyDescent="0.25">
      <c r="A421" s="26">
        <f t="shared" si="6"/>
        <v>421</v>
      </c>
      <c r="B421" s="35" t="s">
        <v>1374</v>
      </c>
      <c r="C421" s="35"/>
      <c r="D421" s="35"/>
      <c r="E421" s="35"/>
      <c r="F421" s="35"/>
      <c r="G421" s="35"/>
      <c r="H421" s="36"/>
      <c r="I421" s="37"/>
    </row>
    <row r="422" spans="1:9" x14ac:dyDescent="0.25">
      <c r="A422" s="26">
        <f t="shared" si="6"/>
        <v>422</v>
      </c>
      <c r="B422" s="27" t="s">
        <v>925</v>
      </c>
      <c r="C422" s="27"/>
      <c r="D422" s="27" t="s">
        <v>455</v>
      </c>
      <c r="E422" s="27" t="s">
        <v>667</v>
      </c>
      <c r="F422" s="27" t="s">
        <v>552</v>
      </c>
      <c r="G422" s="27" t="s">
        <v>601</v>
      </c>
      <c r="H422" s="46">
        <v>2012</v>
      </c>
      <c r="I422" s="28">
        <v>99.8</v>
      </c>
    </row>
    <row r="423" spans="1:9" x14ac:dyDescent="0.25">
      <c r="A423" s="26">
        <f t="shared" si="6"/>
        <v>423</v>
      </c>
      <c r="B423" s="27" t="s">
        <v>553</v>
      </c>
      <c r="C423" s="27"/>
      <c r="D423" s="27" t="s">
        <v>364</v>
      </c>
      <c r="E423" s="27" t="s">
        <v>631</v>
      </c>
      <c r="F423" s="27" t="s">
        <v>552</v>
      </c>
      <c r="G423" s="27" t="s">
        <v>599</v>
      </c>
      <c r="H423" s="46">
        <v>2007</v>
      </c>
      <c r="I423" s="28">
        <v>120</v>
      </c>
    </row>
    <row r="424" spans="1:9" x14ac:dyDescent="0.25">
      <c r="A424" s="26">
        <f t="shared" si="6"/>
        <v>424</v>
      </c>
      <c r="B424" s="27" t="s">
        <v>554</v>
      </c>
      <c r="C424" s="27"/>
      <c r="D424" s="27" t="s">
        <v>447</v>
      </c>
      <c r="E424" s="27" t="s">
        <v>611</v>
      </c>
      <c r="F424" s="27" t="s">
        <v>552</v>
      </c>
      <c r="G424" s="27" t="s">
        <v>612</v>
      </c>
      <c r="H424" s="46">
        <v>2013</v>
      </c>
      <c r="I424" s="28">
        <v>9</v>
      </c>
    </row>
    <row r="425" spans="1:9" x14ac:dyDescent="0.25">
      <c r="A425" s="26">
        <f t="shared" si="6"/>
        <v>425</v>
      </c>
      <c r="B425" s="27" t="s">
        <v>555</v>
      </c>
      <c r="C425" s="27"/>
      <c r="D425" s="27" t="s">
        <v>448</v>
      </c>
      <c r="E425" s="27" t="s">
        <v>611</v>
      </c>
      <c r="F425" s="27" t="s">
        <v>552</v>
      </c>
      <c r="G425" s="27" t="s">
        <v>612</v>
      </c>
      <c r="H425" s="46">
        <v>2013</v>
      </c>
      <c r="I425" s="28">
        <v>126.4</v>
      </c>
    </row>
    <row r="426" spans="1:9" x14ac:dyDescent="0.25">
      <c r="A426" s="26">
        <f t="shared" si="6"/>
        <v>426</v>
      </c>
      <c r="B426" s="27" t="s">
        <v>866</v>
      </c>
      <c r="C426" s="27"/>
      <c r="D426" s="27" t="s">
        <v>450</v>
      </c>
      <c r="E426" s="27" t="s">
        <v>668</v>
      </c>
      <c r="F426" s="27" t="s">
        <v>552</v>
      </c>
      <c r="G426" s="27" t="s">
        <v>612</v>
      </c>
      <c r="H426" s="46">
        <v>2012</v>
      </c>
      <c r="I426" s="28">
        <v>150</v>
      </c>
    </row>
    <row r="427" spans="1:9" x14ac:dyDescent="0.25">
      <c r="A427" s="26">
        <f t="shared" si="6"/>
        <v>427</v>
      </c>
      <c r="B427" s="27" t="s">
        <v>1375</v>
      </c>
      <c r="C427" s="27"/>
      <c r="D427" s="27" t="s">
        <v>1376</v>
      </c>
      <c r="E427" s="27" t="s">
        <v>1023</v>
      </c>
      <c r="F427" s="27" t="s">
        <v>552</v>
      </c>
      <c r="G427" s="27" t="s">
        <v>714</v>
      </c>
      <c r="H427" s="46">
        <v>2015</v>
      </c>
      <c r="I427" s="28">
        <v>149.80000000000001</v>
      </c>
    </row>
    <row r="428" spans="1:9" x14ac:dyDescent="0.25">
      <c r="A428" s="26">
        <f t="shared" si="6"/>
        <v>428</v>
      </c>
      <c r="B428" s="27" t="s">
        <v>1214</v>
      </c>
      <c r="C428" s="27"/>
      <c r="D428" s="27" t="s">
        <v>365</v>
      </c>
      <c r="E428" s="27" t="s">
        <v>669</v>
      </c>
      <c r="F428" s="27" t="s">
        <v>552</v>
      </c>
      <c r="G428" s="27" t="s">
        <v>612</v>
      </c>
      <c r="H428" s="46">
        <v>2006</v>
      </c>
      <c r="I428" s="28">
        <v>120.6</v>
      </c>
    </row>
    <row r="429" spans="1:9" x14ac:dyDescent="0.25">
      <c r="A429" s="26">
        <f t="shared" si="6"/>
        <v>429</v>
      </c>
      <c r="B429" s="27" t="s">
        <v>1215</v>
      </c>
      <c r="C429" s="27"/>
      <c r="D429" s="27" t="s">
        <v>366</v>
      </c>
      <c r="E429" s="27" t="s">
        <v>669</v>
      </c>
      <c r="F429" s="27" t="s">
        <v>552</v>
      </c>
      <c r="G429" s="27" t="s">
        <v>612</v>
      </c>
      <c r="H429" s="46">
        <v>2007</v>
      </c>
      <c r="I429" s="28">
        <v>115.5</v>
      </c>
    </row>
    <row r="430" spans="1:9" x14ac:dyDescent="0.25">
      <c r="A430" s="26">
        <f t="shared" si="6"/>
        <v>430</v>
      </c>
      <c r="B430" s="27" t="s">
        <v>1216</v>
      </c>
      <c r="C430" s="27"/>
      <c r="D430" s="27" t="s">
        <v>367</v>
      </c>
      <c r="E430" s="27" t="s">
        <v>669</v>
      </c>
      <c r="F430" s="27" t="s">
        <v>552</v>
      </c>
      <c r="G430" s="27" t="s">
        <v>612</v>
      </c>
      <c r="H430" s="46">
        <v>2007</v>
      </c>
      <c r="I430" s="28">
        <v>117</v>
      </c>
    </row>
    <row r="431" spans="1:9" x14ac:dyDescent="0.25">
      <c r="A431" s="26">
        <f t="shared" si="6"/>
        <v>431</v>
      </c>
      <c r="B431" s="27" t="s">
        <v>1217</v>
      </c>
      <c r="C431" s="27"/>
      <c r="D431" s="27" t="s">
        <v>368</v>
      </c>
      <c r="E431" s="27" t="s">
        <v>669</v>
      </c>
      <c r="F431" s="27" t="s">
        <v>552</v>
      </c>
      <c r="G431" s="27" t="s">
        <v>612</v>
      </c>
      <c r="H431" s="46">
        <v>2008</v>
      </c>
      <c r="I431" s="28">
        <v>170.2</v>
      </c>
    </row>
    <row r="432" spans="1:9" x14ac:dyDescent="0.25">
      <c r="A432" s="26">
        <f t="shared" si="6"/>
        <v>432</v>
      </c>
      <c r="B432" s="27" t="s">
        <v>1218</v>
      </c>
      <c r="C432" s="27"/>
      <c r="D432" s="27" t="s">
        <v>369</v>
      </c>
      <c r="E432" s="27" t="s">
        <v>670</v>
      </c>
      <c r="F432" s="27" t="s">
        <v>552</v>
      </c>
      <c r="G432" s="27" t="s">
        <v>612</v>
      </c>
      <c r="H432" s="46">
        <v>2009</v>
      </c>
      <c r="I432" s="28">
        <v>88</v>
      </c>
    </row>
    <row r="433" spans="1:9" x14ac:dyDescent="0.25">
      <c r="A433" s="26">
        <f t="shared" si="6"/>
        <v>433</v>
      </c>
      <c r="B433" s="27" t="s">
        <v>1219</v>
      </c>
      <c r="C433" s="27"/>
      <c r="D433" s="27" t="s">
        <v>370</v>
      </c>
      <c r="E433" s="27" t="s">
        <v>670</v>
      </c>
      <c r="F433" s="27" t="s">
        <v>552</v>
      </c>
      <c r="G433" s="27" t="s">
        <v>612</v>
      </c>
      <c r="H433" s="46">
        <v>2009</v>
      </c>
      <c r="I433" s="28">
        <v>90</v>
      </c>
    </row>
    <row r="434" spans="1:9" x14ac:dyDescent="0.25">
      <c r="A434" s="26">
        <f t="shared" si="6"/>
        <v>434</v>
      </c>
      <c r="B434" s="27" t="s">
        <v>556</v>
      </c>
      <c r="C434" s="27"/>
      <c r="D434" s="27" t="s">
        <v>466</v>
      </c>
      <c r="E434" s="27" t="s">
        <v>671</v>
      </c>
      <c r="F434" s="27" t="s">
        <v>552</v>
      </c>
      <c r="G434" s="27" t="s">
        <v>612</v>
      </c>
      <c r="H434" s="46">
        <v>2004</v>
      </c>
      <c r="I434" s="28">
        <v>114</v>
      </c>
    </row>
    <row r="435" spans="1:9" x14ac:dyDescent="0.25">
      <c r="A435" s="26">
        <f t="shared" si="6"/>
        <v>435</v>
      </c>
      <c r="B435" s="27" t="s">
        <v>867</v>
      </c>
      <c r="C435" s="27"/>
      <c r="D435" s="27" t="s">
        <v>339</v>
      </c>
      <c r="E435" s="27" t="s">
        <v>672</v>
      </c>
      <c r="F435" s="27" t="s">
        <v>552</v>
      </c>
      <c r="G435" s="27" t="s">
        <v>612</v>
      </c>
      <c r="H435" s="46">
        <v>2007</v>
      </c>
      <c r="I435" s="28">
        <v>130.5</v>
      </c>
    </row>
    <row r="436" spans="1:9" x14ac:dyDescent="0.25">
      <c r="A436" s="26">
        <f t="shared" si="6"/>
        <v>436</v>
      </c>
      <c r="B436" s="27" t="s">
        <v>868</v>
      </c>
      <c r="C436" s="27"/>
      <c r="D436" s="27" t="s">
        <v>340</v>
      </c>
      <c r="E436" s="27" t="s">
        <v>672</v>
      </c>
      <c r="F436" s="27" t="s">
        <v>552</v>
      </c>
      <c r="G436" s="27" t="s">
        <v>612</v>
      </c>
      <c r="H436" s="46">
        <v>2007</v>
      </c>
      <c r="I436" s="28">
        <v>120</v>
      </c>
    </row>
    <row r="437" spans="1:9" x14ac:dyDescent="0.25">
      <c r="A437" s="26">
        <f t="shared" si="6"/>
        <v>437</v>
      </c>
      <c r="B437" s="27" t="s">
        <v>557</v>
      </c>
      <c r="C437" s="27"/>
      <c r="D437" s="27" t="s">
        <v>355</v>
      </c>
      <c r="E437" s="27" t="s">
        <v>673</v>
      </c>
      <c r="F437" s="27" t="s">
        <v>552</v>
      </c>
      <c r="G437" s="27" t="s">
        <v>612</v>
      </c>
      <c r="H437" s="46">
        <v>2007</v>
      </c>
      <c r="I437" s="28">
        <v>214.5</v>
      </c>
    </row>
    <row r="438" spans="1:9" x14ac:dyDescent="0.25">
      <c r="A438" s="26">
        <f t="shared" si="6"/>
        <v>438</v>
      </c>
      <c r="B438" s="27" t="s">
        <v>558</v>
      </c>
      <c r="C438" s="27"/>
      <c r="D438" s="27" t="s">
        <v>358</v>
      </c>
      <c r="E438" s="27" t="s">
        <v>673</v>
      </c>
      <c r="F438" s="27" t="s">
        <v>552</v>
      </c>
      <c r="G438" s="27" t="s">
        <v>612</v>
      </c>
      <c r="H438" s="46">
        <v>2008</v>
      </c>
      <c r="I438" s="28">
        <v>186</v>
      </c>
    </row>
    <row r="439" spans="1:9" x14ac:dyDescent="0.25">
      <c r="A439" s="26">
        <f t="shared" si="6"/>
        <v>439</v>
      </c>
      <c r="B439" s="27" t="s">
        <v>559</v>
      </c>
      <c r="C439" s="27"/>
      <c r="D439" s="27" t="s">
        <v>356</v>
      </c>
      <c r="E439" s="27" t="s">
        <v>673</v>
      </c>
      <c r="F439" s="27" t="s">
        <v>552</v>
      </c>
      <c r="G439" s="27" t="s">
        <v>612</v>
      </c>
      <c r="H439" s="46">
        <v>2007</v>
      </c>
      <c r="I439" s="28">
        <v>149.5</v>
      </c>
    </row>
    <row r="440" spans="1:9" x14ac:dyDescent="0.25">
      <c r="A440" s="26">
        <f t="shared" si="6"/>
        <v>440</v>
      </c>
      <c r="B440" s="27" t="s">
        <v>560</v>
      </c>
      <c r="C440" s="27"/>
      <c r="D440" s="27" t="s">
        <v>359</v>
      </c>
      <c r="E440" s="27" t="s">
        <v>985</v>
      </c>
      <c r="F440" s="27" t="s">
        <v>552</v>
      </c>
      <c r="G440" s="27" t="s">
        <v>612</v>
      </c>
      <c r="H440" s="46">
        <v>2008</v>
      </c>
      <c r="I440" s="28">
        <v>112.5</v>
      </c>
    </row>
    <row r="441" spans="1:9" x14ac:dyDescent="0.25">
      <c r="A441" s="26">
        <f t="shared" si="6"/>
        <v>441</v>
      </c>
      <c r="B441" s="27" t="s">
        <v>938</v>
      </c>
      <c r="C441" s="27"/>
      <c r="D441" s="27" t="s">
        <v>371</v>
      </c>
      <c r="E441" s="27" t="s">
        <v>643</v>
      </c>
      <c r="F441" s="27" t="s">
        <v>552</v>
      </c>
      <c r="G441" s="27" t="s">
        <v>601</v>
      </c>
      <c r="H441" s="46">
        <v>2010</v>
      </c>
      <c r="I441" s="28">
        <v>75</v>
      </c>
    </row>
    <row r="442" spans="1:9" x14ac:dyDescent="0.25">
      <c r="A442" s="26">
        <f t="shared" si="6"/>
        <v>442</v>
      </c>
      <c r="B442" s="27" t="s">
        <v>1050</v>
      </c>
      <c r="C442" s="27"/>
      <c r="D442" s="27" t="s">
        <v>1051</v>
      </c>
      <c r="E442" s="27" t="s">
        <v>643</v>
      </c>
      <c r="F442" s="27" t="s">
        <v>552</v>
      </c>
      <c r="G442" s="27" t="s">
        <v>601</v>
      </c>
      <c r="H442" s="46">
        <v>2010</v>
      </c>
      <c r="I442" s="28">
        <v>75</v>
      </c>
    </row>
    <row r="443" spans="1:9" x14ac:dyDescent="0.25">
      <c r="A443" s="26">
        <f t="shared" si="6"/>
        <v>443</v>
      </c>
      <c r="B443" s="27" t="s">
        <v>1220</v>
      </c>
      <c r="C443" s="27"/>
      <c r="D443" s="27" t="s">
        <v>372</v>
      </c>
      <c r="E443" s="27" t="s">
        <v>677</v>
      </c>
      <c r="F443" s="27" t="s">
        <v>552</v>
      </c>
      <c r="G443" s="27" t="s">
        <v>612</v>
      </c>
      <c r="H443" s="46">
        <v>2008</v>
      </c>
      <c r="I443" s="28">
        <v>126.5</v>
      </c>
    </row>
    <row r="444" spans="1:9" x14ac:dyDescent="0.25">
      <c r="A444" s="26">
        <f t="shared" si="6"/>
        <v>444</v>
      </c>
      <c r="B444" s="27" t="s">
        <v>1221</v>
      </c>
      <c r="C444" s="27"/>
      <c r="D444" s="27" t="s">
        <v>406</v>
      </c>
      <c r="E444" s="27" t="s">
        <v>674</v>
      </c>
      <c r="F444" s="27" t="s">
        <v>552</v>
      </c>
      <c r="G444" s="27" t="s">
        <v>612</v>
      </c>
      <c r="H444" s="46">
        <v>2002</v>
      </c>
      <c r="I444" s="28">
        <v>84</v>
      </c>
    </row>
    <row r="445" spans="1:9" x14ac:dyDescent="0.25">
      <c r="A445" s="26">
        <f t="shared" si="6"/>
        <v>445</v>
      </c>
      <c r="B445" s="27" t="s">
        <v>1222</v>
      </c>
      <c r="C445" s="27"/>
      <c r="D445" s="27" t="s">
        <v>407</v>
      </c>
      <c r="E445" s="27" t="s">
        <v>674</v>
      </c>
      <c r="F445" s="27" t="s">
        <v>552</v>
      </c>
      <c r="G445" s="27" t="s">
        <v>612</v>
      </c>
      <c r="H445" s="46">
        <v>2002</v>
      </c>
      <c r="I445" s="28">
        <v>76.5</v>
      </c>
    </row>
    <row r="446" spans="1:9" x14ac:dyDescent="0.25">
      <c r="A446" s="26">
        <f t="shared" si="6"/>
        <v>446</v>
      </c>
      <c r="B446" s="27" t="s">
        <v>1465</v>
      </c>
      <c r="C446" s="27"/>
      <c r="D446" s="27" t="s">
        <v>1466</v>
      </c>
      <c r="E446" s="27" t="s">
        <v>711</v>
      </c>
      <c r="F446" s="27" t="s">
        <v>552</v>
      </c>
      <c r="G446" s="27" t="s">
        <v>714</v>
      </c>
      <c r="H446" s="46">
        <v>2016</v>
      </c>
      <c r="I446" s="28">
        <v>100.2</v>
      </c>
    </row>
    <row r="447" spans="1:9" x14ac:dyDescent="0.25">
      <c r="A447" s="26">
        <f t="shared" si="6"/>
        <v>447</v>
      </c>
      <c r="B447" s="27" t="s">
        <v>1467</v>
      </c>
      <c r="C447" s="27"/>
      <c r="D447" s="27" t="s">
        <v>1468</v>
      </c>
      <c r="E447" s="27" t="s">
        <v>711</v>
      </c>
      <c r="F447" s="27" t="s">
        <v>552</v>
      </c>
      <c r="G447" s="27" t="s">
        <v>714</v>
      </c>
      <c r="H447" s="46">
        <v>2016</v>
      </c>
      <c r="I447" s="28">
        <v>100.2</v>
      </c>
    </row>
    <row r="448" spans="1:9" x14ac:dyDescent="0.25">
      <c r="A448" s="26">
        <f t="shared" si="6"/>
        <v>448</v>
      </c>
      <c r="B448" s="27" t="s">
        <v>1062</v>
      </c>
      <c r="C448" s="27"/>
      <c r="D448" s="27" t="s">
        <v>374</v>
      </c>
      <c r="E448" s="27" t="s">
        <v>622</v>
      </c>
      <c r="F448" s="27" t="s">
        <v>552</v>
      </c>
      <c r="G448" s="27" t="s">
        <v>612</v>
      </c>
      <c r="H448" s="46">
        <v>2008</v>
      </c>
      <c r="I448" s="28">
        <v>118.7</v>
      </c>
    </row>
    <row r="449" spans="1:9" x14ac:dyDescent="0.25">
      <c r="A449" s="26">
        <f t="shared" si="6"/>
        <v>449</v>
      </c>
      <c r="B449" s="27" t="s">
        <v>1469</v>
      </c>
      <c r="C449" s="27"/>
      <c r="D449" s="27" t="s">
        <v>1470</v>
      </c>
      <c r="E449" s="27" t="s">
        <v>611</v>
      </c>
      <c r="F449" s="27" t="s">
        <v>552</v>
      </c>
      <c r="G449" s="27" t="s">
        <v>612</v>
      </c>
      <c r="H449" s="46">
        <v>2016</v>
      </c>
      <c r="I449" s="28">
        <v>98.9</v>
      </c>
    </row>
    <row r="450" spans="1:9" x14ac:dyDescent="0.25">
      <c r="A450" s="26">
        <f t="shared" si="6"/>
        <v>450</v>
      </c>
      <c r="B450" s="27" t="s">
        <v>1471</v>
      </c>
      <c r="C450" s="27"/>
      <c r="D450" s="27" t="s">
        <v>1472</v>
      </c>
      <c r="E450" s="27" t="s">
        <v>611</v>
      </c>
      <c r="F450" s="27" t="s">
        <v>552</v>
      </c>
      <c r="G450" s="27" t="s">
        <v>612</v>
      </c>
      <c r="H450" s="46">
        <v>2016</v>
      </c>
      <c r="I450" s="28">
        <v>131.1</v>
      </c>
    </row>
    <row r="451" spans="1:9" x14ac:dyDescent="0.25">
      <c r="A451" s="26">
        <f t="shared" si="6"/>
        <v>451</v>
      </c>
      <c r="B451" s="27" t="s">
        <v>1223</v>
      </c>
      <c r="C451" s="27"/>
      <c r="D451" s="27" t="s">
        <v>410</v>
      </c>
      <c r="E451" s="27" t="s">
        <v>675</v>
      </c>
      <c r="F451" s="27" t="s">
        <v>552</v>
      </c>
      <c r="G451" s="27" t="s">
        <v>612</v>
      </c>
      <c r="H451" s="46">
        <v>2007</v>
      </c>
      <c r="I451" s="28">
        <v>124.2</v>
      </c>
    </row>
    <row r="452" spans="1:9" x14ac:dyDescent="0.25">
      <c r="A452" s="26">
        <f t="shared" si="6"/>
        <v>452</v>
      </c>
      <c r="B452" s="27" t="s">
        <v>561</v>
      </c>
      <c r="C452" s="27"/>
      <c r="D452" s="27" t="s">
        <v>375</v>
      </c>
      <c r="E452" s="27" t="s">
        <v>673</v>
      </c>
      <c r="F452" s="27" t="s">
        <v>552</v>
      </c>
      <c r="G452" s="27" t="s">
        <v>612</v>
      </c>
      <c r="H452" s="46">
        <v>2008</v>
      </c>
      <c r="I452" s="28">
        <v>80</v>
      </c>
    </row>
    <row r="453" spans="1:9" x14ac:dyDescent="0.25">
      <c r="A453" s="26">
        <f t="shared" si="6"/>
        <v>453</v>
      </c>
      <c r="B453" s="27" t="s">
        <v>562</v>
      </c>
      <c r="C453" s="27"/>
      <c r="D453" s="27" t="s">
        <v>376</v>
      </c>
      <c r="E453" s="27" t="s">
        <v>673</v>
      </c>
      <c r="F453" s="27" t="s">
        <v>552</v>
      </c>
      <c r="G453" s="27" t="s">
        <v>612</v>
      </c>
      <c r="H453" s="46">
        <v>2010</v>
      </c>
      <c r="I453" s="28">
        <v>69.599999999999994</v>
      </c>
    </row>
    <row r="454" spans="1:9" x14ac:dyDescent="0.25">
      <c r="A454" s="26">
        <f t="shared" ref="A454:A517" si="7">A453+1</f>
        <v>454</v>
      </c>
      <c r="B454" s="27" t="s">
        <v>591</v>
      </c>
      <c r="C454" s="27"/>
      <c r="D454" s="27" t="s">
        <v>869</v>
      </c>
      <c r="E454" s="27" t="s">
        <v>689</v>
      </c>
      <c r="F454" s="27" t="s">
        <v>552</v>
      </c>
      <c r="G454" s="27" t="s">
        <v>599</v>
      </c>
      <c r="H454" s="46">
        <v>2014</v>
      </c>
      <c r="I454" s="28">
        <v>148.6</v>
      </c>
    </row>
    <row r="455" spans="1:9" x14ac:dyDescent="0.25">
      <c r="A455" s="26">
        <f t="shared" si="7"/>
        <v>455</v>
      </c>
      <c r="B455" s="27" t="s">
        <v>1306</v>
      </c>
      <c r="C455" s="27"/>
      <c r="D455" s="27" t="s">
        <v>947</v>
      </c>
      <c r="E455" s="27" t="s">
        <v>711</v>
      </c>
      <c r="F455" s="27" t="s">
        <v>552</v>
      </c>
      <c r="G455" s="27" t="s">
        <v>714</v>
      </c>
      <c r="H455" s="46">
        <v>2014</v>
      </c>
      <c r="I455" s="28">
        <v>107.4</v>
      </c>
    </row>
    <row r="456" spans="1:9" x14ac:dyDescent="0.25">
      <c r="A456" s="26">
        <f t="shared" si="7"/>
        <v>456</v>
      </c>
      <c r="B456" s="27" t="s">
        <v>1307</v>
      </c>
      <c r="C456" s="27"/>
      <c r="D456" s="27" t="s">
        <v>986</v>
      </c>
      <c r="E456" s="27" t="s">
        <v>711</v>
      </c>
      <c r="F456" s="27" t="s">
        <v>552</v>
      </c>
      <c r="G456" s="27" t="s">
        <v>714</v>
      </c>
      <c r="H456" s="46">
        <v>2014</v>
      </c>
      <c r="I456" s="28">
        <v>103.8</v>
      </c>
    </row>
    <row r="457" spans="1:9" x14ac:dyDescent="0.25">
      <c r="A457" s="26">
        <f t="shared" si="7"/>
        <v>457</v>
      </c>
      <c r="B457" s="27" t="s">
        <v>870</v>
      </c>
      <c r="C457" s="27"/>
      <c r="D457" s="27" t="s">
        <v>362</v>
      </c>
      <c r="E457" s="27" t="s">
        <v>672</v>
      </c>
      <c r="F457" s="27" t="s">
        <v>552</v>
      </c>
      <c r="G457" s="27" t="s">
        <v>612</v>
      </c>
      <c r="H457" s="46">
        <v>2003</v>
      </c>
      <c r="I457" s="28">
        <v>99</v>
      </c>
    </row>
    <row r="458" spans="1:9" x14ac:dyDescent="0.25">
      <c r="A458" s="26">
        <f t="shared" si="7"/>
        <v>458</v>
      </c>
      <c r="B458" s="27" t="s">
        <v>871</v>
      </c>
      <c r="C458" s="27"/>
      <c r="D458" s="27" t="s">
        <v>363</v>
      </c>
      <c r="E458" s="27" t="s">
        <v>672</v>
      </c>
      <c r="F458" s="27" t="s">
        <v>552</v>
      </c>
      <c r="G458" s="27" t="s">
        <v>612</v>
      </c>
      <c r="H458" s="46">
        <v>2003</v>
      </c>
      <c r="I458" s="28">
        <v>61</v>
      </c>
    </row>
    <row r="459" spans="1:9" x14ac:dyDescent="0.25">
      <c r="A459" s="26">
        <f t="shared" si="7"/>
        <v>459</v>
      </c>
      <c r="B459" s="27" t="s">
        <v>1377</v>
      </c>
      <c r="C459" s="27"/>
      <c r="D459" s="27" t="s">
        <v>1378</v>
      </c>
      <c r="E459" s="27" t="s">
        <v>1379</v>
      </c>
      <c r="F459" s="27" t="s">
        <v>552</v>
      </c>
      <c r="G459" s="27" t="s">
        <v>612</v>
      </c>
      <c r="H459" s="46">
        <v>2015</v>
      </c>
      <c r="I459" s="28">
        <v>150</v>
      </c>
    </row>
    <row r="460" spans="1:9" x14ac:dyDescent="0.25">
      <c r="A460" s="26">
        <f t="shared" si="7"/>
        <v>460</v>
      </c>
      <c r="B460" s="27" t="s">
        <v>1473</v>
      </c>
      <c r="C460" s="27"/>
      <c r="D460" s="27" t="s">
        <v>1474</v>
      </c>
      <c r="E460" s="27" t="s">
        <v>1379</v>
      </c>
      <c r="F460" s="27" t="s">
        <v>552</v>
      </c>
      <c r="G460" s="27" t="s">
        <v>612</v>
      </c>
      <c r="H460" s="46">
        <v>2016</v>
      </c>
      <c r="I460" s="28">
        <v>150</v>
      </c>
    </row>
    <row r="461" spans="1:9" x14ac:dyDescent="0.25">
      <c r="A461" s="26">
        <f t="shared" si="7"/>
        <v>461</v>
      </c>
      <c r="B461" s="27" t="s">
        <v>1079</v>
      </c>
      <c r="C461" s="27"/>
      <c r="D461" s="27" t="s">
        <v>1475</v>
      </c>
      <c r="E461" s="27" t="s">
        <v>622</v>
      </c>
      <c r="F461" s="27" t="s">
        <v>552</v>
      </c>
      <c r="G461" s="27" t="s">
        <v>612</v>
      </c>
      <c r="H461" s="46">
        <v>2016</v>
      </c>
      <c r="I461" s="28">
        <v>119.9</v>
      </c>
    </row>
    <row r="462" spans="1:9" x14ac:dyDescent="0.25">
      <c r="A462" s="26">
        <f t="shared" si="7"/>
        <v>462</v>
      </c>
      <c r="B462" s="27" t="s">
        <v>1224</v>
      </c>
      <c r="C462" s="27"/>
      <c r="D462" s="27" t="s">
        <v>361</v>
      </c>
      <c r="E462" s="27" t="s">
        <v>676</v>
      </c>
      <c r="F462" s="27" t="s">
        <v>552</v>
      </c>
      <c r="G462" s="27" t="s">
        <v>612</v>
      </c>
      <c r="H462" s="46">
        <v>2008</v>
      </c>
      <c r="I462" s="28">
        <v>163.5</v>
      </c>
    </row>
    <row r="463" spans="1:9" x14ac:dyDescent="0.25">
      <c r="A463" s="26">
        <f t="shared" si="7"/>
        <v>463</v>
      </c>
      <c r="B463" s="27" t="s">
        <v>1225</v>
      </c>
      <c r="C463" s="27"/>
      <c r="D463" s="27" t="s">
        <v>1226</v>
      </c>
      <c r="E463" s="27" t="s">
        <v>1039</v>
      </c>
      <c r="F463" s="27" t="s">
        <v>552</v>
      </c>
      <c r="G463" s="27" t="s">
        <v>714</v>
      </c>
      <c r="H463" s="46">
        <v>2015</v>
      </c>
      <c r="I463" s="28">
        <v>99.9</v>
      </c>
    </row>
    <row r="464" spans="1:9" x14ac:dyDescent="0.25">
      <c r="A464" s="26">
        <f t="shared" si="7"/>
        <v>464</v>
      </c>
      <c r="B464" s="27" t="s">
        <v>1227</v>
      </c>
      <c r="C464" s="27"/>
      <c r="D464" s="27" t="s">
        <v>1228</v>
      </c>
      <c r="E464" s="27" t="s">
        <v>1039</v>
      </c>
      <c r="F464" s="27" t="s">
        <v>552</v>
      </c>
      <c r="G464" s="27" t="s">
        <v>714</v>
      </c>
      <c r="H464" s="46">
        <v>2015</v>
      </c>
      <c r="I464" s="28">
        <v>100</v>
      </c>
    </row>
    <row r="465" spans="1:9" x14ac:dyDescent="0.25">
      <c r="A465" s="26">
        <f t="shared" si="7"/>
        <v>465</v>
      </c>
      <c r="B465" s="27" t="s">
        <v>1476</v>
      </c>
      <c r="C465" s="27"/>
      <c r="D465" s="27" t="s">
        <v>1477</v>
      </c>
      <c r="E465" s="27" t="s">
        <v>628</v>
      </c>
      <c r="F465" s="27" t="s">
        <v>552</v>
      </c>
      <c r="G465" s="27" t="s">
        <v>601</v>
      </c>
      <c r="H465" s="46">
        <v>2016</v>
      </c>
      <c r="I465" s="28">
        <v>50</v>
      </c>
    </row>
    <row r="466" spans="1:9" x14ac:dyDescent="0.25">
      <c r="A466" s="26">
        <f t="shared" si="7"/>
        <v>466</v>
      </c>
      <c r="B466" s="27" t="s">
        <v>1478</v>
      </c>
      <c r="C466" s="27"/>
      <c r="D466" s="27" t="s">
        <v>1479</v>
      </c>
      <c r="E466" s="27" t="s">
        <v>628</v>
      </c>
      <c r="F466" s="27" t="s">
        <v>552</v>
      </c>
      <c r="G466" s="27" t="s">
        <v>601</v>
      </c>
      <c r="H466" s="46">
        <v>2016</v>
      </c>
      <c r="I466" s="28">
        <v>100</v>
      </c>
    </row>
    <row r="467" spans="1:9" x14ac:dyDescent="0.25">
      <c r="A467" s="26">
        <f t="shared" si="7"/>
        <v>467</v>
      </c>
      <c r="B467" s="27" t="s">
        <v>1480</v>
      </c>
      <c r="C467" s="27"/>
      <c r="D467" s="27" t="s">
        <v>1481</v>
      </c>
      <c r="E467" s="27" t="s">
        <v>628</v>
      </c>
      <c r="F467" s="27" t="s">
        <v>552</v>
      </c>
      <c r="G467" s="27" t="s">
        <v>601</v>
      </c>
      <c r="H467" s="46">
        <v>2016</v>
      </c>
      <c r="I467" s="28">
        <v>100</v>
      </c>
    </row>
    <row r="468" spans="1:9" x14ac:dyDescent="0.25">
      <c r="A468" s="26">
        <f t="shared" si="7"/>
        <v>468</v>
      </c>
      <c r="B468" s="27" t="s">
        <v>1482</v>
      </c>
      <c r="C468" s="27"/>
      <c r="D468" s="27" t="s">
        <v>1483</v>
      </c>
      <c r="E468" s="27" t="s">
        <v>1269</v>
      </c>
      <c r="F468" s="27" t="s">
        <v>552</v>
      </c>
      <c r="G468" s="27" t="s">
        <v>612</v>
      </c>
      <c r="H468" s="46">
        <v>2016</v>
      </c>
      <c r="I468" s="28">
        <v>131.1</v>
      </c>
    </row>
    <row r="469" spans="1:9" x14ac:dyDescent="0.25">
      <c r="A469" s="26">
        <f t="shared" si="7"/>
        <v>469</v>
      </c>
      <c r="B469" s="27" t="s">
        <v>1484</v>
      </c>
      <c r="C469" s="27"/>
      <c r="D469" s="27" t="s">
        <v>1485</v>
      </c>
      <c r="E469" s="27" t="s">
        <v>1269</v>
      </c>
      <c r="F469" s="27" t="s">
        <v>552</v>
      </c>
      <c r="G469" s="27" t="s">
        <v>612</v>
      </c>
      <c r="H469" s="46">
        <v>2016</v>
      </c>
      <c r="I469" s="28">
        <v>98.9</v>
      </c>
    </row>
    <row r="470" spans="1:9" x14ac:dyDescent="0.25">
      <c r="A470" s="26">
        <f t="shared" si="7"/>
        <v>470</v>
      </c>
      <c r="B470" s="27" t="s">
        <v>563</v>
      </c>
      <c r="C470" s="27"/>
      <c r="D470" s="27" t="s">
        <v>462</v>
      </c>
      <c r="E470" s="27" t="s">
        <v>669</v>
      </c>
      <c r="F470" s="27" t="s">
        <v>552</v>
      </c>
      <c r="G470" s="27" t="s">
        <v>612</v>
      </c>
      <c r="H470" s="46">
        <v>2005</v>
      </c>
      <c r="I470" s="28">
        <v>206.6</v>
      </c>
    </row>
    <row r="471" spans="1:9" x14ac:dyDescent="0.25">
      <c r="A471" s="26">
        <f t="shared" si="7"/>
        <v>471</v>
      </c>
      <c r="B471" s="27" t="s">
        <v>564</v>
      </c>
      <c r="C471" s="27"/>
      <c r="D471" s="27" t="s">
        <v>463</v>
      </c>
      <c r="E471" s="27" t="s">
        <v>669</v>
      </c>
      <c r="F471" s="27" t="s">
        <v>552</v>
      </c>
      <c r="G471" s="27" t="s">
        <v>612</v>
      </c>
      <c r="H471" s="46">
        <v>2006</v>
      </c>
      <c r="I471" s="28">
        <v>158</v>
      </c>
    </row>
    <row r="472" spans="1:9" x14ac:dyDescent="0.25">
      <c r="A472" s="26">
        <f t="shared" si="7"/>
        <v>472</v>
      </c>
      <c r="B472" s="27" t="s">
        <v>565</v>
      </c>
      <c r="C472" s="27"/>
      <c r="D472" s="27" t="s">
        <v>464</v>
      </c>
      <c r="E472" s="27" t="s">
        <v>669</v>
      </c>
      <c r="F472" s="27" t="s">
        <v>552</v>
      </c>
      <c r="G472" s="27" t="s">
        <v>612</v>
      </c>
      <c r="H472" s="46">
        <v>2006</v>
      </c>
      <c r="I472" s="28">
        <v>223.5</v>
      </c>
    </row>
    <row r="473" spans="1:9" x14ac:dyDescent="0.25">
      <c r="A473" s="26">
        <f t="shared" si="7"/>
        <v>473</v>
      </c>
      <c r="B473" s="27" t="s">
        <v>566</v>
      </c>
      <c r="C473" s="27"/>
      <c r="D473" s="27" t="s">
        <v>465</v>
      </c>
      <c r="E473" s="27" t="s">
        <v>669</v>
      </c>
      <c r="F473" s="27" t="s">
        <v>552</v>
      </c>
      <c r="G473" s="27" t="s">
        <v>612</v>
      </c>
      <c r="H473" s="46">
        <v>2006</v>
      </c>
      <c r="I473" s="28">
        <v>115</v>
      </c>
    </row>
    <row r="474" spans="1:9" x14ac:dyDescent="0.25">
      <c r="A474" s="26">
        <f t="shared" si="7"/>
        <v>474</v>
      </c>
      <c r="B474" s="27" t="s">
        <v>567</v>
      </c>
      <c r="C474" s="27"/>
      <c r="D474" s="27" t="s">
        <v>377</v>
      </c>
      <c r="E474" s="27" t="s">
        <v>677</v>
      </c>
      <c r="F474" s="27" t="s">
        <v>552</v>
      </c>
      <c r="G474" s="27" t="s">
        <v>612</v>
      </c>
      <c r="H474" s="46">
        <v>2008</v>
      </c>
      <c r="I474" s="28">
        <v>196.6</v>
      </c>
    </row>
    <row r="475" spans="1:9" x14ac:dyDescent="0.25">
      <c r="A475" s="26">
        <f t="shared" si="7"/>
        <v>475</v>
      </c>
      <c r="B475" s="27" t="s">
        <v>1229</v>
      </c>
      <c r="C475" s="27"/>
      <c r="D475" s="27" t="s">
        <v>348</v>
      </c>
      <c r="E475" s="27" t="s">
        <v>674</v>
      </c>
      <c r="F475" s="27" t="s">
        <v>552</v>
      </c>
      <c r="G475" s="27" t="s">
        <v>612</v>
      </c>
      <c r="H475" s="46">
        <v>2001</v>
      </c>
      <c r="I475" s="28">
        <v>82.5</v>
      </c>
    </row>
    <row r="476" spans="1:9" x14ac:dyDescent="0.25">
      <c r="A476" s="26">
        <f t="shared" si="7"/>
        <v>476</v>
      </c>
      <c r="B476" s="27" t="s">
        <v>1592</v>
      </c>
      <c r="C476" s="27"/>
      <c r="D476" s="27" t="s">
        <v>1380</v>
      </c>
      <c r="E476" s="27" t="s">
        <v>643</v>
      </c>
      <c r="F476" s="27" t="s">
        <v>552</v>
      </c>
      <c r="G476" s="27" t="s">
        <v>601</v>
      </c>
      <c r="H476" s="46">
        <v>2015</v>
      </c>
      <c r="I476" s="28">
        <v>19.7</v>
      </c>
    </row>
    <row r="477" spans="1:9" x14ac:dyDescent="0.25">
      <c r="A477" s="26">
        <f t="shared" si="7"/>
        <v>477</v>
      </c>
      <c r="B477" s="27" t="s">
        <v>1593</v>
      </c>
      <c r="C477" s="27"/>
      <c r="D477" s="27" t="s">
        <v>1381</v>
      </c>
      <c r="E477" s="27" t="s">
        <v>643</v>
      </c>
      <c r="F477" s="27" t="s">
        <v>552</v>
      </c>
      <c r="G477" s="27" t="s">
        <v>601</v>
      </c>
      <c r="H477" s="46">
        <v>2015</v>
      </c>
      <c r="I477" s="28">
        <v>230</v>
      </c>
    </row>
    <row r="478" spans="1:9" x14ac:dyDescent="0.25">
      <c r="A478" s="26">
        <f t="shared" si="7"/>
        <v>478</v>
      </c>
      <c r="B478" s="27" t="s">
        <v>1589</v>
      </c>
      <c r="C478" s="27"/>
      <c r="D478" s="27" t="s">
        <v>1462</v>
      </c>
      <c r="E478" s="27" t="s">
        <v>643</v>
      </c>
      <c r="F478" s="27" t="s">
        <v>552</v>
      </c>
      <c r="G478" s="27" t="s">
        <v>601</v>
      </c>
      <c r="H478" s="46">
        <v>2016</v>
      </c>
      <c r="I478" s="28">
        <v>96</v>
      </c>
    </row>
    <row r="479" spans="1:9" x14ac:dyDescent="0.25">
      <c r="A479" s="26">
        <f t="shared" si="7"/>
        <v>479</v>
      </c>
      <c r="B479" s="27" t="s">
        <v>1590</v>
      </c>
      <c r="C479" s="27"/>
      <c r="D479" s="27" t="s">
        <v>1463</v>
      </c>
      <c r="E479" s="27" t="s">
        <v>643</v>
      </c>
      <c r="F479" s="27" t="s">
        <v>552</v>
      </c>
      <c r="G479" s="27" t="s">
        <v>601</v>
      </c>
      <c r="H479" s="46">
        <v>2016</v>
      </c>
      <c r="I479" s="28">
        <v>74</v>
      </c>
    </row>
    <row r="480" spans="1:9" x14ac:dyDescent="0.25">
      <c r="A480" s="26">
        <f t="shared" si="7"/>
        <v>480</v>
      </c>
      <c r="B480" s="27" t="s">
        <v>1591</v>
      </c>
      <c r="C480" s="27"/>
      <c r="D480" s="27" t="s">
        <v>1464</v>
      </c>
      <c r="E480" s="27" t="s">
        <v>643</v>
      </c>
      <c r="F480" s="27" t="s">
        <v>552</v>
      </c>
      <c r="G480" s="27" t="s">
        <v>601</v>
      </c>
      <c r="H480" s="46">
        <v>2016</v>
      </c>
      <c r="I480" s="28">
        <v>30</v>
      </c>
    </row>
    <row r="481" spans="1:9" x14ac:dyDescent="0.25">
      <c r="A481" s="26">
        <f t="shared" si="7"/>
        <v>481</v>
      </c>
      <c r="B481" s="27" t="s">
        <v>1063</v>
      </c>
      <c r="C481" s="27"/>
      <c r="D481" s="27" t="s">
        <v>1064</v>
      </c>
      <c r="E481" s="27" t="s">
        <v>1039</v>
      </c>
      <c r="F481" s="27" t="s">
        <v>552</v>
      </c>
      <c r="G481" s="27" t="s">
        <v>714</v>
      </c>
      <c r="H481" s="46">
        <v>2015</v>
      </c>
      <c r="I481" s="28">
        <v>146.19999999999999</v>
      </c>
    </row>
    <row r="482" spans="1:9" x14ac:dyDescent="0.25">
      <c r="A482" s="26">
        <f t="shared" si="7"/>
        <v>482</v>
      </c>
      <c r="B482" s="27" t="s">
        <v>1065</v>
      </c>
      <c r="C482" s="27"/>
      <c r="D482" s="27" t="s">
        <v>1066</v>
      </c>
      <c r="E482" s="27" t="s">
        <v>1039</v>
      </c>
      <c r="F482" s="27" t="s">
        <v>552</v>
      </c>
      <c r="G482" s="27" t="s">
        <v>714</v>
      </c>
      <c r="H482" s="46">
        <v>2015</v>
      </c>
      <c r="I482" s="28">
        <v>153.6</v>
      </c>
    </row>
    <row r="483" spans="1:9" x14ac:dyDescent="0.25">
      <c r="A483" s="26">
        <f t="shared" si="7"/>
        <v>483</v>
      </c>
      <c r="B483" s="27" t="s">
        <v>987</v>
      </c>
      <c r="C483" s="27"/>
      <c r="D483" s="27" t="s">
        <v>988</v>
      </c>
      <c r="E483" s="27" t="s">
        <v>631</v>
      </c>
      <c r="F483" s="27" t="s">
        <v>552</v>
      </c>
      <c r="G483" s="27" t="s">
        <v>599</v>
      </c>
      <c r="H483" s="46">
        <v>2015</v>
      </c>
      <c r="I483" s="28">
        <v>110</v>
      </c>
    </row>
    <row r="484" spans="1:9" x14ac:dyDescent="0.25">
      <c r="A484" s="26">
        <f t="shared" si="7"/>
        <v>484</v>
      </c>
      <c r="B484" s="27" t="s">
        <v>1308</v>
      </c>
      <c r="C484" s="27"/>
      <c r="D484" s="27" t="s">
        <v>332</v>
      </c>
      <c r="E484" s="27" t="s">
        <v>678</v>
      </c>
      <c r="F484" s="27" t="s">
        <v>552</v>
      </c>
      <c r="G484" s="27" t="s">
        <v>612</v>
      </c>
      <c r="H484" s="46">
        <v>2001</v>
      </c>
      <c r="I484" s="28">
        <v>79.3</v>
      </c>
    </row>
    <row r="485" spans="1:9" x14ac:dyDescent="0.25">
      <c r="A485" s="26">
        <f t="shared" si="7"/>
        <v>485</v>
      </c>
      <c r="B485" s="27" t="s">
        <v>1309</v>
      </c>
      <c r="C485" s="27"/>
      <c r="D485" s="27" t="s">
        <v>333</v>
      </c>
      <c r="E485" s="27" t="s">
        <v>678</v>
      </c>
      <c r="F485" s="27" t="s">
        <v>552</v>
      </c>
      <c r="G485" s="27" t="s">
        <v>612</v>
      </c>
      <c r="H485" s="46">
        <v>2001</v>
      </c>
      <c r="I485" s="28">
        <v>79.3</v>
      </c>
    </row>
    <row r="486" spans="1:9" x14ac:dyDescent="0.25">
      <c r="A486" s="26">
        <f t="shared" si="7"/>
        <v>486</v>
      </c>
      <c r="B486" s="27" t="s">
        <v>1310</v>
      </c>
      <c r="C486" s="27"/>
      <c r="D486" s="27" t="s">
        <v>334</v>
      </c>
      <c r="E486" s="27" t="s">
        <v>678</v>
      </c>
      <c r="F486" s="27" t="s">
        <v>552</v>
      </c>
      <c r="G486" s="27" t="s">
        <v>612</v>
      </c>
      <c r="H486" s="46">
        <v>2001</v>
      </c>
      <c r="I486" s="28">
        <v>40.299999999999997</v>
      </c>
    </row>
    <row r="487" spans="1:9" x14ac:dyDescent="0.25">
      <c r="A487" s="26">
        <f t="shared" si="7"/>
        <v>487</v>
      </c>
      <c r="B487" s="27" t="s">
        <v>1311</v>
      </c>
      <c r="C487" s="27"/>
      <c r="D487" s="27" t="s">
        <v>351</v>
      </c>
      <c r="E487" s="27" t="s">
        <v>678</v>
      </c>
      <c r="F487" s="27" t="s">
        <v>552</v>
      </c>
      <c r="G487" s="27" t="s">
        <v>612</v>
      </c>
      <c r="H487" s="46">
        <v>2001</v>
      </c>
      <c r="I487" s="28">
        <v>79.3</v>
      </c>
    </row>
    <row r="488" spans="1:9" x14ac:dyDescent="0.25">
      <c r="A488" s="26">
        <f t="shared" si="7"/>
        <v>488</v>
      </c>
      <c r="B488" s="27" t="s">
        <v>568</v>
      </c>
      <c r="C488" s="27"/>
      <c r="D488" s="27" t="s">
        <v>378</v>
      </c>
      <c r="E488" s="27" t="s">
        <v>679</v>
      </c>
      <c r="F488" s="27" t="s">
        <v>552</v>
      </c>
      <c r="G488" s="27" t="s">
        <v>612</v>
      </c>
      <c r="H488" s="46">
        <v>2009</v>
      </c>
      <c r="I488" s="28">
        <v>155</v>
      </c>
    </row>
    <row r="489" spans="1:9" x14ac:dyDescent="0.25">
      <c r="A489" s="26">
        <f t="shared" si="7"/>
        <v>489</v>
      </c>
      <c r="B489" s="27" t="s">
        <v>1312</v>
      </c>
      <c r="C489" s="27"/>
      <c r="D489" s="27" t="s">
        <v>1313</v>
      </c>
      <c r="E489" s="27" t="s">
        <v>1029</v>
      </c>
      <c r="F489" s="27" t="s">
        <v>552</v>
      </c>
      <c r="G489" s="27" t="s">
        <v>599</v>
      </c>
      <c r="H489" s="46">
        <v>2015</v>
      </c>
      <c r="I489" s="28">
        <v>103.8</v>
      </c>
    </row>
    <row r="490" spans="1:9" x14ac:dyDescent="0.25">
      <c r="A490" s="26">
        <f t="shared" si="7"/>
        <v>490</v>
      </c>
      <c r="B490" s="27" t="s">
        <v>1314</v>
      </c>
      <c r="C490" s="27"/>
      <c r="D490" s="27" t="s">
        <v>1315</v>
      </c>
      <c r="E490" s="27" t="s">
        <v>1029</v>
      </c>
      <c r="F490" s="27" t="s">
        <v>552</v>
      </c>
      <c r="G490" s="27" t="s">
        <v>599</v>
      </c>
      <c r="H490" s="46">
        <v>2015</v>
      </c>
      <c r="I490" s="28">
        <v>106.3</v>
      </c>
    </row>
    <row r="491" spans="1:9" x14ac:dyDescent="0.25">
      <c r="A491" s="26">
        <f t="shared" si="7"/>
        <v>491</v>
      </c>
      <c r="B491" s="27" t="s">
        <v>872</v>
      </c>
      <c r="C491" s="27"/>
      <c r="D491" s="27" t="s">
        <v>379</v>
      </c>
      <c r="E491" s="27" t="s">
        <v>676</v>
      </c>
      <c r="F491" s="27" t="s">
        <v>552</v>
      </c>
      <c r="G491" s="27" t="s">
        <v>612</v>
      </c>
      <c r="H491" s="46">
        <v>2006</v>
      </c>
      <c r="I491" s="28">
        <v>200</v>
      </c>
    </row>
    <row r="492" spans="1:9" x14ac:dyDescent="0.25">
      <c r="A492" s="26">
        <f t="shared" si="7"/>
        <v>492</v>
      </c>
      <c r="B492" s="27" t="s">
        <v>873</v>
      </c>
      <c r="C492" s="27"/>
      <c r="D492" s="27" t="s">
        <v>380</v>
      </c>
      <c r="E492" s="27" t="s">
        <v>676</v>
      </c>
      <c r="F492" s="27" t="s">
        <v>552</v>
      </c>
      <c r="G492" s="27" t="s">
        <v>612</v>
      </c>
      <c r="H492" s="46">
        <v>2007</v>
      </c>
      <c r="I492" s="28">
        <v>100</v>
      </c>
    </row>
    <row r="493" spans="1:9" x14ac:dyDescent="0.25">
      <c r="A493" s="26">
        <f t="shared" si="7"/>
        <v>493</v>
      </c>
      <c r="B493" s="27" t="s">
        <v>874</v>
      </c>
      <c r="C493" s="27"/>
      <c r="D493" s="27" t="s">
        <v>381</v>
      </c>
      <c r="E493" s="27" t="s">
        <v>676</v>
      </c>
      <c r="F493" s="27" t="s">
        <v>552</v>
      </c>
      <c r="G493" s="27" t="s">
        <v>612</v>
      </c>
      <c r="H493" s="46">
        <v>2007</v>
      </c>
      <c r="I493" s="28">
        <v>100</v>
      </c>
    </row>
    <row r="494" spans="1:9" x14ac:dyDescent="0.25">
      <c r="A494" s="26">
        <f t="shared" si="7"/>
        <v>494</v>
      </c>
      <c r="B494" s="27" t="s">
        <v>1316</v>
      </c>
      <c r="C494" s="27"/>
      <c r="D494" s="27" t="s">
        <v>1317</v>
      </c>
      <c r="E494" s="27" t="s">
        <v>683</v>
      </c>
      <c r="F494" s="27" t="s">
        <v>552</v>
      </c>
      <c r="G494" s="27" t="s">
        <v>714</v>
      </c>
      <c r="H494" s="46">
        <v>2015</v>
      </c>
      <c r="I494" s="28">
        <v>100</v>
      </c>
    </row>
    <row r="495" spans="1:9" x14ac:dyDescent="0.25">
      <c r="A495" s="26">
        <f t="shared" si="7"/>
        <v>495</v>
      </c>
      <c r="B495" s="27" t="s">
        <v>1318</v>
      </c>
      <c r="C495" s="27"/>
      <c r="D495" s="27" t="s">
        <v>1319</v>
      </c>
      <c r="E495" s="27" t="s">
        <v>683</v>
      </c>
      <c r="F495" s="27" t="s">
        <v>552</v>
      </c>
      <c r="G495" s="27" t="s">
        <v>714</v>
      </c>
      <c r="H495" s="46">
        <v>2015</v>
      </c>
      <c r="I495" s="28">
        <v>100</v>
      </c>
    </row>
    <row r="496" spans="1:9" x14ac:dyDescent="0.25">
      <c r="A496" s="26">
        <f t="shared" si="7"/>
        <v>496</v>
      </c>
      <c r="B496" s="27" t="s">
        <v>569</v>
      </c>
      <c r="C496" s="27"/>
      <c r="D496" s="27" t="s">
        <v>382</v>
      </c>
      <c r="E496" s="27" t="s">
        <v>644</v>
      </c>
      <c r="F496" s="27" t="s">
        <v>552</v>
      </c>
      <c r="G496" s="27" t="s">
        <v>612</v>
      </c>
      <c r="H496" s="46">
        <v>2009</v>
      </c>
      <c r="I496" s="28">
        <v>49.5</v>
      </c>
    </row>
    <row r="497" spans="1:9" x14ac:dyDescent="0.25">
      <c r="A497" s="26">
        <f t="shared" si="7"/>
        <v>497</v>
      </c>
      <c r="B497" s="27" t="s">
        <v>570</v>
      </c>
      <c r="C497" s="27"/>
      <c r="D497" s="27" t="s">
        <v>383</v>
      </c>
      <c r="E497" s="27" t="s">
        <v>644</v>
      </c>
      <c r="F497" s="27" t="s">
        <v>552</v>
      </c>
      <c r="G497" s="27" t="s">
        <v>612</v>
      </c>
      <c r="H497" s="46">
        <v>2009</v>
      </c>
      <c r="I497" s="28">
        <v>51</v>
      </c>
    </row>
    <row r="498" spans="1:9" x14ac:dyDescent="0.25">
      <c r="A498" s="26">
        <f t="shared" si="7"/>
        <v>498</v>
      </c>
      <c r="B498" s="27" t="s">
        <v>571</v>
      </c>
      <c r="C498" s="27"/>
      <c r="D498" s="27" t="s">
        <v>384</v>
      </c>
      <c r="E498" s="27" t="s">
        <v>644</v>
      </c>
      <c r="F498" s="27" t="s">
        <v>552</v>
      </c>
      <c r="G498" s="27" t="s">
        <v>612</v>
      </c>
      <c r="H498" s="46">
        <v>2011</v>
      </c>
      <c r="I498" s="28">
        <v>25.5</v>
      </c>
    </row>
    <row r="499" spans="1:9" x14ac:dyDescent="0.25">
      <c r="A499" s="26">
        <f t="shared" si="7"/>
        <v>499</v>
      </c>
      <c r="B499" s="27" t="s">
        <v>572</v>
      </c>
      <c r="C499" s="27"/>
      <c r="D499" s="27" t="s">
        <v>385</v>
      </c>
      <c r="E499" s="27" t="s">
        <v>644</v>
      </c>
      <c r="F499" s="27" t="s">
        <v>552</v>
      </c>
      <c r="G499" s="27" t="s">
        <v>612</v>
      </c>
      <c r="H499" s="46">
        <v>2011</v>
      </c>
      <c r="I499" s="28">
        <v>24</v>
      </c>
    </row>
    <row r="500" spans="1:9" x14ac:dyDescent="0.25">
      <c r="A500" s="26">
        <f t="shared" si="7"/>
        <v>500</v>
      </c>
      <c r="B500" s="27" t="s">
        <v>1382</v>
      </c>
      <c r="C500" s="27"/>
      <c r="D500" s="27" t="s">
        <v>1383</v>
      </c>
      <c r="E500" s="27" t="s">
        <v>663</v>
      </c>
      <c r="F500" s="27" t="s">
        <v>552</v>
      </c>
      <c r="G500" s="27" t="s">
        <v>601</v>
      </c>
      <c r="H500" s="46">
        <v>2015</v>
      </c>
      <c r="I500" s="28">
        <v>200</v>
      </c>
    </row>
    <row r="501" spans="1:9" x14ac:dyDescent="0.25">
      <c r="A501" s="26">
        <f t="shared" si="7"/>
        <v>501</v>
      </c>
      <c r="B501" s="27" t="s">
        <v>1081</v>
      </c>
      <c r="C501" s="27"/>
      <c r="D501" s="27" t="s">
        <v>1486</v>
      </c>
      <c r="E501" s="27" t="s">
        <v>663</v>
      </c>
      <c r="F501" s="27" t="s">
        <v>552</v>
      </c>
      <c r="G501" s="27" t="s">
        <v>601</v>
      </c>
      <c r="H501" s="46">
        <v>2016</v>
      </c>
      <c r="I501" s="28">
        <v>200</v>
      </c>
    </row>
    <row r="502" spans="1:9" x14ac:dyDescent="0.25">
      <c r="A502" s="26">
        <f t="shared" si="7"/>
        <v>502</v>
      </c>
      <c r="B502" s="27" t="s">
        <v>1487</v>
      </c>
      <c r="C502" s="27"/>
      <c r="D502" s="27" t="s">
        <v>1488</v>
      </c>
      <c r="E502" s="27" t="s">
        <v>663</v>
      </c>
      <c r="F502" s="27" t="s">
        <v>552</v>
      </c>
      <c r="G502" s="27" t="s">
        <v>601</v>
      </c>
      <c r="H502" s="46">
        <v>2016</v>
      </c>
      <c r="I502" s="28">
        <v>110</v>
      </c>
    </row>
    <row r="503" spans="1:9" x14ac:dyDescent="0.25">
      <c r="A503" s="26">
        <f t="shared" si="7"/>
        <v>503</v>
      </c>
      <c r="B503" s="27" t="s">
        <v>1067</v>
      </c>
      <c r="C503" s="27"/>
      <c r="D503" s="27" t="s">
        <v>1068</v>
      </c>
      <c r="E503" s="27" t="s">
        <v>1069</v>
      </c>
      <c r="F503" s="27" t="s">
        <v>552</v>
      </c>
      <c r="G503" s="27" t="s">
        <v>612</v>
      </c>
      <c r="H503" s="46">
        <v>2015</v>
      </c>
      <c r="I503" s="28">
        <v>105.6</v>
      </c>
    </row>
    <row r="504" spans="1:9" x14ac:dyDescent="0.25">
      <c r="A504" s="26">
        <f t="shared" si="7"/>
        <v>504</v>
      </c>
      <c r="B504" s="27" t="s">
        <v>1070</v>
      </c>
      <c r="C504" s="27"/>
      <c r="D504" s="27" t="s">
        <v>1071</v>
      </c>
      <c r="E504" s="27" t="s">
        <v>1069</v>
      </c>
      <c r="F504" s="27" t="s">
        <v>552</v>
      </c>
      <c r="G504" s="27" t="s">
        <v>612</v>
      </c>
      <c r="H504" s="46">
        <v>2015</v>
      </c>
      <c r="I504" s="28">
        <v>105.6</v>
      </c>
    </row>
    <row r="505" spans="1:9" x14ac:dyDescent="0.25">
      <c r="A505" s="26">
        <f t="shared" si="7"/>
        <v>505</v>
      </c>
      <c r="B505" s="27" t="s">
        <v>989</v>
      </c>
      <c r="C505" s="27"/>
      <c r="D505" s="27" t="s">
        <v>990</v>
      </c>
      <c r="E505" s="27" t="s">
        <v>894</v>
      </c>
      <c r="F505" s="27" t="s">
        <v>552</v>
      </c>
      <c r="G505" s="27" t="s">
        <v>714</v>
      </c>
      <c r="H505" s="46">
        <v>2014</v>
      </c>
      <c r="I505" s="28">
        <v>144.30000000000001</v>
      </c>
    </row>
    <row r="506" spans="1:9" x14ac:dyDescent="0.25">
      <c r="A506" s="26">
        <f t="shared" si="7"/>
        <v>506</v>
      </c>
      <c r="B506" s="27" t="s">
        <v>991</v>
      </c>
      <c r="C506" s="27"/>
      <c r="D506" s="27" t="s">
        <v>992</v>
      </c>
      <c r="E506" s="27" t="s">
        <v>894</v>
      </c>
      <c r="F506" s="27" t="s">
        <v>552</v>
      </c>
      <c r="G506" s="27" t="s">
        <v>714</v>
      </c>
      <c r="H506" s="46">
        <v>2014</v>
      </c>
      <c r="I506" s="28">
        <v>144.30000000000001</v>
      </c>
    </row>
    <row r="507" spans="1:9" x14ac:dyDescent="0.25">
      <c r="A507" s="26">
        <f t="shared" si="7"/>
        <v>507</v>
      </c>
      <c r="B507" s="27" t="s">
        <v>1230</v>
      </c>
      <c r="C507" s="27"/>
      <c r="D507" s="27" t="s">
        <v>344</v>
      </c>
      <c r="E507" s="27" t="s">
        <v>680</v>
      </c>
      <c r="F507" s="27" t="s">
        <v>552</v>
      </c>
      <c r="G507" s="27" t="s">
        <v>714</v>
      </c>
      <c r="H507" s="46">
        <v>2008</v>
      </c>
      <c r="I507" s="28">
        <v>150</v>
      </c>
    </row>
    <row r="508" spans="1:9" x14ac:dyDescent="0.25">
      <c r="A508" s="26">
        <f t="shared" si="7"/>
        <v>508</v>
      </c>
      <c r="B508" s="27" t="s">
        <v>1231</v>
      </c>
      <c r="C508" s="27"/>
      <c r="D508" s="27" t="s">
        <v>386</v>
      </c>
      <c r="E508" s="27" t="s">
        <v>955</v>
      </c>
      <c r="F508" s="27" t="s">
        <v>552</v>
      </c>
      <c r="G508" s="27" t="s">
        <v>612</v>
      </c>
      <c r="H508" s="46">
        <v>2009</v>
      </c>
      <c r="I508" s="28">
        <v>92.6</v>
      </c>
    </row>
    <row r="509" spans="1:9" x14ac:dyDescent="0.25">
      <c r="A509" s="26">
        <f t="shared" si="7"/>
        <v>509</v>
      </c>
      <c r="B509" s="27" t="s">
        <v>1232</v>
      </c>
      <c r="C509" s="27"/>
      <c r="D509" s="27" t="s">
        <v>467</v>
      </c>
      <c r="E509" s="27" t="s">
        <v>955</v>
      </c>
      <c r="F509" s="27" t="s">
        <v>552</v>
      </c>
      <c r="G509" s="27" t="s">
        <v>612</v>
      </c>
      <c r="H509" s="46">
        <v>2009</v>
      </c>
      <c r="I509" s="28">
        <v>60</v>
      </c>
    </row>
    <row r="510" spans="1:9" x14ac:dyDescent="0.25">
      <c r="A510" s="26">
        <f t="shared" si="7"/>
        <v>510</v>
      </c>
      <c r="B510" s="27" t="s">
        <v>1233</v>
      </c>
      <c r="C510" s="27"/>
      <c r="D510" s="27" t="s">
        <v>387</v>
      </c>
      <c r="E510" s="27" t="s">
        <v>622</v>
      </c>
      <c r="F510" s="27" t="s">
        <v>552</v>
      </c>
      <c r="G510" s="27" t="s">
        <v>612</v>
      </c>
      <c r="H510" s="46">
        <v>2008</v>
      </c>
      <c r="I510" s="28">
        <v>58.8</v>
      </c>
    </row>
    <row r="511" spans="1:9" x14ac:dyDescent="0.25">
      <c r="A511" s="26">
        <f t="shared" si="7"/>
        <v>511</v>
      </c>
      <c r="B511" s="27" t="s">
        <v>709</v>
      </c>
      <c r="C511" s="27"/>
      <c r="D511" s="27" t="s">
        <v>710</v>
      </c>
      <c r="E511" s="27" t="s">
        <v>711</v>
      </c>
      <c r="F511" s="27" t="s">
        <v>552</v>
      </c>
      <c r="G511" s="27" t="s">
        <v>714</v>
      </c>
      <c r="H511" s="46">
        <v>2014</v>
      </c>
      <c r="I511" s="28">
        <v>109.2</v>
      </c>
    </row>
    <row r="512" spans="1:9" x14ac:dyDescent="0.25">
      <c r="A512" s="26">
        <f t="shared" si="7"/>
        <v>512</v>
      </c>
      <c r="B512" s="27" t="s">
        <v>712</v>
      </c>
      <c r="C512" s="27"/>
      <c r="D512" s="27" t="s">
        <v>713</v>
      </c>
      <c r="E512" s="27" t="s">
        <v>711</v>
      </c>
      <c r="F512" s="27" t="s">
        <v>552</v>
      </c>
      <c r="G512" s="27" t="s">
        <v>714</v>
      </c>
      <c r="H512" s="46">
        <v>2014</v>
      </c>
      <c r="I512" s="28">
        <v>109.2</v>
      </c>
    </row>
    <row r="513" spans="1:9" x14ac:dyDescent="0.25">
      <c r="A513" s="26">
        <f t="shared" si="7"/>
        <v>513</v>
      </c>
      <c r="B513" s="27" t="s">
        <v>993</v>
      </c>
      <c r="C513" s="27"/>
      <c r="D513" s="27" t="s">
        <v>994</v>
      </c>
      <c r="E513" s="27" t="s">
        <v>711</v>
      </c>
      <c r="F513" s="27" t="s">
        <v>552</v>
      </c>
      <c r="G513" s="27" t="s">
        <v>714</v>
      </c>
      <c r="H513" s="46">
        <v>2014</v>
      </c>
      <c r="I513" s="28">
        <v>94.2</v>
      </c>
    </row>
    <row r="514" spans="1:9" x14ac:dyDescent="0.25">
      <c r="A514" s="26">
        <f t="shared" si="7"/>
        <v>514</v>
      </c>
      <c r="B514" s="27" t="s">
        <v>995</v>
      </c>
      <c r="C514" s="27"/>
      <c r="D514" s="27" t="s">
        <v>996</v>
      </c>
      <c r="E514" s="27" t="s">
        <v>711</v>
      </c>
      <c r="F514" s="27" t="s">
        <v>552</v>
      </c>
      <c r="G514" s="27" t="s">
        <v>714</v>
      </c>
      <c r="H514" s="46">
        <v>2014</v>
      </c>
      <c r="I514" s="28">
        <v>96.6</v>
      </c>
    </row>
    <row r="515" spans="1:9" x14ac:dyDescent="0.25">
      <c r="A515" s="26">
        <f t="shared" si="7"/>
        <v>515</v>
      </c>
      <c r="B515" s="27" t="s">
        <v>1320</v>
      </c>
      <c r="C515" s="27"/>
      <c r="D515" s="27" t="s">
        <v>389</v>
      </c>
      <c r="E515" s="27" t="s">
        <v>622</v>
      </c>
      <c r="F515" s="27" t="s">
        <v>552</v>
      </c>
      <c r="G515" s="27" t="s">
        <v>612</v>
      </c>
      <c r="H515" s="46">
        <v>2008</v>
      </c>
      <c r="I515" s="28">
        <v>142.5</v>
      </c>
    </row>
    <row r="516" spans="1:9" x14ac:dyDescent="0.25">
      <c r="A516" s="26">
        <f t="shared" si="7"/>
        <v>516</v>
      </c>
      <c r="B516" s="27" t="s">
        <v>1321</v>
      </c>
      <c r="C516" s="27"/>
      <c r="D516" s="27" t="s">
        <v>390</v>
      </c>
      <c r="E516" s="27" t="s">
        <v>622</v>
      </c>
      <c r="F516" s="27" t="s">
        <v>552</v>
      </c>
      <c r="G516" s="27" t="s">
        <v>612</v>
      </c>
      <c r="H516" s="46">
        <v>2008</v>
      </c>
      <c r="I516" s="28">
        <v>115.5</v>
      </c>
    </row>
    <row r="517" spans="1:9" x14ac:dyDescent="0.25">
      <c r="A517" s="26">
        <f t="shared" si="7"/>
        <v>517</v>
      </c>
      <c r="B517" s="27" t="s">
        <v>1322</v>
      </c>
      <c r="C517" s="27"/>
      <c r="D517" s="27" t="s">
        <v>391</v>
      </c>
      <c r="E517" s="27" t="s">
        <v>622</v>
      </c>
      <c r="F517" s="27" t="s">
        <v>552</v>
      </c>
      <c r="G517" s="27" t="s">
        <v>612</v>
      </c>
      <c r="H517" s="46">
        <v>2009</v>
      </c>
      <c r="I517" s="28">
        <v>199.5</v>
      </c>
    </row>
    <row r="518" spans="1:9" x14ac:dyDescent="0.25">
      <c r="A518" s="26">
        <f t="shared" ref="A518:A581" si="8">A517+1</f>
        <v>518</v>
      </c>
      <c r="B518" s="27" t="s">
        <v>1234</v>
      </c>
      <c r="C518" s="27"/>
      <c r="D518" s="27" t="s">
        <v>349</v>
      </c>
      <c r="E518" s="27" t="s">
        <v>674</v>
      </c>
      <c r="F518" s="27" t="s">
        <v>552</v>
      </c>
      <c r="G518" s="27" t="s">
        <v>612</v>
      </c>
      <c r="H518" s="46">
        <v>2001</v>
      </c>
      <c r="I518" s="28">
        <v>82.5</v>
      </c>
    </row>
    <row r="519" spans="1:9" x14ac:dyDescent="0.25">
      <c r="A519" s="26">
        <f t="shared" si="8"/>
        <v>519</v>
      </c>
      <c r="B519" s="27" t="s">
        <v>1235</v>
      </c>
      <c r="C519" s="27"/>
      <c r="D519" s="27" t="s">
        <v>350</v>
      </c>
      <c r="E519" s="27" t="s">
        <v>674</v>
      </c>
      <c r="F519" s="27" t="s">
        <v>552</v>
      </c>
      <c r="G519" s="27" t="s">
        <v>612</v>
      </c>
      <c r="H519" s="46">
        <v>2001</v>
      </c>
      <c r="I519" s="28">
        <v>77.2</v>
      </c>
    </row>
    <row r="520" spans="1:9" x14ac:dyDescent="0.25">
      <c r="A520" s="26">
        <f t="shared" si="8"/>
        <v>520</v>
      </c>
      <c r="B520" s="27" t="s">
        <v>1236</v>
      </c>
      <c r="C520" s="27"/>
      <c r="D520" s="27" t="s">
        <v>395</v>
      </c>
      <c r="E520" s="27" t="s">
        <v>672</v>
      </c>
      <c r="F520" s="27" t="s">
        <v>552</v>
      </c>
      <c r="G520" s="27" t="s">
        <v>612</v>
      </c>
      <c r="H520" s="46">
        <v>2008</v>
      </c>
      <c r="I520" s="28">
        <v>249</v>
      </c>
    </row>
    <row r="521" spans="1:9" x14ac:dyDescent="0.25">
      <c r="A521" s="26">
        <f t="shared" si="8"/>
        <v>521</v>
      </c>
      <c r="B521" s="27" t="s">
        <v>1323</v>
      </c>
      <c r="C521" s="27"/>
      <c r="D521" s="27" t="s">
        <v>1324</v>
      </c>
      <c r="E521" s="27" t="s">
        <v>675</v>
      </c>
      <c r="F521" s="27" t="s">
        <v>552</v>
      </c>
      <c r="G521" s="27" t="s">
        <v>612</v>
      </c>
      <c r="H521" s="46">
        <v>2015</v>
      </c>
      <c r="I521" s="28">
        <v>104.3</v>
      </c>
    </row>
    <row r="522" spans="1:9" x14ac:dyDescent="0.25">
      <c r="A522" s="26">
        <f t="shared" si="8"/>
        <v>522</v>
      </c>
      <c r="B522" s="27" t="s">
        <v>1325</v>
      </c>
      <c r="C522" s="27"/>
      <c r="D522" s="27" t="s">
        <v>1326</v>
      </c>
      <c r="E522" s="27" t="s">
        <v>675</v>
      </c>
      <c r="F522" s="27" t="s">
        <v>552</v>
      </c>
      <c r="G522" s="27" t="s">
        <v>612</v>
      </c>
      <c r="H522" s="46">
        <v>2015</v>
      </c>
      <c r="I522" s="28">
        <v>103</v>
      </c>
    </row>
    <row r="523" spans="1:9" x14ac:dyDescent="0.25">
      <c r="A523" s="26">
        <f t="shared" si="8"/>
        <v>523</v>
      </c>
      <c r="B523" s="27" t="s">
        <v>573</v>
      </c>
      <c r="C523" s="27"/>
      <c r="D523" s="27" t="s">
        <v>338</v>
      </c>
      <c r="E523" s="27" t="s">
        <v>670</v>
      </c>
      <c r="F523" s="27" t="s">
        <v>552</v>
      </c>
      <c r="G523" s="27" t="s">
        <v>612</v>
      </c>
      <c r="H523" s="46">
        <v>2006</v>
      </c>
      <c r="I523" s="28">
        <v>84</v>
      </c>
    </row>
    <row r="524" spans="1:9" x14ac:dyDescent="0.25">
      <c r="A524" s="26">
        <f t="shared" si="8"/>
        <v>524</v>
      </c>
      <c r="B524" s="27" t="s">
        <v>1237</v>
      </c>
      <c r="C524" s="27"/>
      <c r="D524" s="27" t="s">
        <v>404</v>
      </c>
      <c r="E524" s="27" t="s">
        <v>677</v>
      </c>
      <c r="F524" s="27" t="s">
        <v>552</v>
      </c>
      <c r="G524" s="27" t="s">
        <v>612</v>
      </c>
      <c r="H524" s="46">
        <v>2008</v>
      </c>
      <c r="I524" s="28">
        <v>209</v>
      </c>
    </row>
    <row r="525" spans="1:9" x14ac:dyDescent="0.25">
      <c r="A525" s="26">
        <f t="shared" si="8"/>
        <v>525</v>
      </c>
      <c r="B525" s="27" t="s">
        <v>1238</v>
      </c>
      <c r="C525" s="27"/>
      <c r="D525" s="27" t="s">
        <v>1239</v>
      </c>
      <c r="E525" s="27" t="s">
        <v>711</v>
      </c>
      <c r="F525" s="27" t="s">
        <v>552</v>
      </c>
      <c r="G525" s="27" t="s">
        <v>714</v>
      </c>
      <c r="H525" s="46">
        <v>2015</v>
      </c>
      <c r="I525" s="28">
        <v>150</v>
      </c>
    </row>
    <row r="526" spans="1:9" x14ac:dyDescent="0.25">
      <c r="A526" s="26">
        <f t="shared" si="8"/>
        <v>526</v>
      </c>
      <c r="B526" s="27" t="s">
        <v>1240</v>
      </c>
      <c r="C526" s="27"/>
      <c r="D526" s="27" t="s">
        <v>411</v>
      </c>
      <c r="E526" s="27" t="s">
        <v>675</v>
      </c>
      <c r="F526" s="27" t="s">
        <v>552</v>
      </c>
      <c r="G526" s="27" t="s">
        <v>612</v>
      </c>
      <c r="H526" s="46">
        <v>2008</v>
      </c>
      <c r="I526" s="28">
        <v>90</v>
      </c>
    </row>
    <row r="527" spans="1:9" x14ac:dyDescent="0.25">
      <c r="A527" s="26">
        <f t="shared" si="8"/>
        <v>527</v>
      </c>
      <c r="B527" s="27" t="s">
        <v>1384</v>
      </c>
      <c r="C527" s="27"/>
      <c r="D527" s="27" t="s">
        <v>1385</v>
      </c>
      <c r="E527" s="27" t="s">
        <v>1034</v>
      </c>
      <c r="F527" s="27" t="s">
        <v>552</v>
      </c>
      <c r="G527" s="27" t="s">
        <v>601</v>
      </c>
      <c r="H527" s="46">
        <v>2015</v>
      </c>
      <c r="I527" s="28">
        <v>76</v>
      </c>
    </row>
    <row r="528" spans="1:9" x14ac:dyDescent="0.25">
      <c r="A528" s="26">
        <f t="shared" si="8"/>
        <v>528</v>
      </c>
      <c r="B528" s="27" t="s">
        <v>1072</v>
      </c>
      <c r="C528" s="27"/>
      <c r="D528" s="27" t="s">
        <v>449</v>
      </c>
      <c r="E528" s="27" t="s">
        <v>631</v>
      </c>
      <c r="F528" s="27" t="s">
        <v>552</v>
      </c>
      <c r="G528" s="27" t="s">
        <v>599</v>
      </c>
      <c r="H528" s="46">
        <v>2012</v>
      </c>
      <c r="I528" s="28">
        <v>150</v>
      </c>
    </row>
    <row r="529" spans="1:9" x14ac:dyDescent="0.25">
      <c r="A529" s="26">
        <f t="shared" si="8"/>
        <v>529</v>
      </c>
      <c r="B529" s="27" t="s">
        <v>1386</v>
      </c>
      <c r="C529" s="27"/>
      <c r="D529" s="27" t="s">
        <v>1387</v>
      </c>
      <c r="E529" s="27" t="s">
        <v>1024</v>
      </c>
      <c r="F529" s="27" t="s">
        <v>552</v>
      </c>
      <c r="G529" s="27" t="s">
        <v>612</v>
      </c>
      <c r="H529" s="46">
        <v>2015</v>
      </c>
      <c r="I529" s="28">
        <v>204.1</v>
      </c>
    </row>
    <row r="530" spans="1:9" x14ac:dyDescent="0.25">
      <c r="A530" s="26">
        <f t="shared" si="8"/>
        <v>530</v>
      </c>
      <c r="B530" s="27" t="s">
        <v>1327</v>
      </c>
      <c r="C530" s="27"/>
      <c r="D530" s="27" t="s">
        <v>345</v>
      </c>
      <c r="E530" s="27" t="s">
        <v>674</v>
      </c>
      <c r="F530" s="27" t="s">
        <v>552</v>
      </c>
      <c r="G530" s="27" t="s">
        <v>612</v>
      </c>
      <c r="H530" s="46">
        <v>2008</v>
      </c>
      <c r="I530" s="28">
        <v>150</v>
      </c>
    </row>
    <row r="531" spans="1:9" x14ac:dyDescent="0.25">
      <c r="A531" s="26">
        <f t="shared" si="8"/>
        <v>531</v>
      </c>
      <c r="B531" s="27" t="s">
        <v>574</v>
      </c>
      <c r="C531" s="27"/>
      <c r="D531" s="27" t="s">
        <v>352</v>
      </c>
      <c r="E531" s="27" t="s">
        <v>674</v>
      </c>
      <c r="F531" s="27" t="s">
        <v>552</v>
      </c>
      <c r="G531" s="27" t="s">
        <v>612</v>
      </c>
      <c r="H531" s="46">
        <v>2011</v>
      </c>
      <c r="I531" s="28">
        <v>145</v>
      </c>
    </row>
    <row r="532" spans="1:9" x14ac:dyDescent="0.25">
      <c r="A532" s="26">
        <f t="shared" si="8"/>
        <v>532</v>
      </c>
      <c r="B532" s="27" t="s">
        <v>575</v>
      </c>
      <c r="C532" s="27"/>
      <c r="D532" s="27" t="s">
        <v>343</v>
      </c>
      <c r="E532" s="27" t="s">
        <v>681</v>
      </c>
      <c r="F532" s="27" t="s">
        <v>552</v>
      </c>
      <c r="G532" s="27" t="s">
        <v>599</v>
      </c>
      <c r="H532" s="46">
        <v>2008</v>
      </c>
      <c r="I532" s="28">
        <v>60</v>
      </c>
    </row>
    <row r="533" spans="1:9" x14ac:dyDescent="0.25">
      <c r="A533" s="26">
        <f t="shared" si="8"/>
        <v>533</v>
      </c>
      <c r="B533" s="27" t="s">
        <v>1241</v>
      </c>
      <c r="C533" s="27"/>
      <c r="D533" s="27" t="s">
        <v>341</v>
      </c>
      <c r="E533" s="27" t="s">
        <v>672</v>
      </c>
      <c r="F533" s="27" t="s">
        <v>552</v>
      </c>
      <c r="G533" s="27" t="s">
        <v>612</v>
      </c>
      <c r="H533" s="46">
        <v>2007</v>
      </c>
      <c r="I533" s="28">
        <v>63</v>
      </c>
    </row>
    <row r="534" spans="1:9" x14ac:dyDescent="0.25">
      <c r="A534" s="26">
        <f t="shared" si="8"/>
        <v>534</v>
      </c>
      <c r="B534" s="27" t="s">
        <v>1388</v>
      </c>
      <c r="C534" s="27"/>
      <c r="D534" s="27" t="s">
        <v>1389</v>
      </c>
      <c r="E534" s="27" t="s">
        <v>683</v>
      </c>
      <c r="F534" s="27" t="s">
        <v>552</v>
      </c>
      <c r="G534" s="27" t="s">
        <v>714</v>
      </c>
      <c r="H534" s="46">
        <v>2015</v>
      </c>
      <c r="I534" s="28">
        <v>102</v>
      </c>
    </row>
    <row r="535" spans="1:9" x14ac:dyDescent="0.25">
      <c r="A535" s="26">
        <f t="shared" si="8"/>
        <v>535</v>
      </c>
      <c r="B535" s="27" t="s">
        <v>1390</v>
      </c>
      <c r="C535" s="27"/>
      <c r="D535" s="27" t="s">
        <v>1391</v>
      </c>
      <c r="E535" s="27" t="s">
        <v>683</v>
      </c>
      <c r="F535" s="27" t="s">
        <v>552</v>
      </c>
      <c r="G535" s="27" t="s">
        <v>714</v>
      </c>
      <c r="H535" s="46">
        <v>2015</v>
      </c>
      <c r="I535" s="28">
        <v>98</v>
      </c>
    </row>
    <row r="536" spans="1:9" x14ac:dyDescent="0.25">
      <c r="A536" s="26">
        <f t="shared" si="8"/>
        <v>536</v>
      </c>
      <c r="B536" s="27" t="s">
        <v>1489</v>
      </c>
      <c r="C536" s="27"/>
      <c r="D536" s="27" t="s">
        <v>1490</v>
      </c>
      <c r="E536" s="27" t="s">
        <v>683</v>
      </c>
      <c r="F536" s="27" t="s">
        <v>552</v>
      </c>
      <c r="G536" s="27" t="s">
        <v>714</v>
      </c>
      <c r="H536" s="46">
        <v>2016</v>
      </c>
      <c r="I536" s="28">
        <v>148.5</v>
      </c>
    </row>
    <row r="537" spans="1:9" x14ac:dyDescent="0.25">
      <c r="A537" s="26">
        <f t="shared" si="8"/>
        <v>537</v>
      </c>
      <c r="B537" s="27" t="s">
        <v>1491</v>
      </c>
      <c r="C537" s="27"/>
      <c r="D537" s="27" t="s">
        <v>1492</v>
      </c>
      <c r="E537" s="27" t="s">
        <v>683</v>
      </c>
      <c r="F537" s="27" t="s">
        <v>552</v>
      </c>
      <c r="G537" s="27" t="s">
        <v>714</v>
      </c>
      <c r="H537" s="46">
        <v>2016</v>
      </c>
      <c r="I537" s="28">
        <v>151.80000000000001</v>
      </c>
    </row>
    <row r="538" spans="1:9" x14ac:dyDescent="0.25">
      <c r="A538" s="26">
        <f t="shared" si="8"/>
        <v>538</v>
      </c>
      <c r="B538" s="27" t="s">
        <v>1242</v>
      </c>
      <c r="C538" s="27"/>
      <c r="D538" s="27" t="s">
        <v>408</v>
      </c>
      <c r="E538" s="27" t="s">
        <v>677</v>
      </c>
      <c r="F538" s="27" t="s">
        <v>552</v>
      </c>
      <c r="G538" s="27" t="s">
        <v>612</v>
      </c>
      <c r="H538" s="46">
        <v>2008</v>
      </c>
      <c r="I538" s="28">
        <v>98.2</v>
      </c>
    </row>
    <row r="539" spans="1:9" x14ac:dyDescent="0.25">
      <c r="A539" s="26">
        <f t="shared" si="8"/>
        <v>539</v>
      </c>
      <c r="B539" s="27" t="s">
        <v>468</v>
      </c>
      <c r="C539" s="27"/>
      <c r="D539" s="27" t="s">
        <v>469</v>
      </c>
      <c r="E539" s="27" t="s">
        <v>688</v>
      </c>
      <c r="F539" s="27" t="s">
        <v>552</v>
      </c>
      <c r="G539" s="27" t="s">
        <v>714</v>
      </c>
      <c r="H539" s="46">
        <v>2014</v>
      </c>
      <c r="I539" s="28">
        <v>161</v>
      </c>
    </row>
    <row r="540" spans="1:9" x14ac:dyDescent="0.25">
      <c r="A540" s="26">
        <f t="shared" si="8"/>
        <v>540</v>
      </c>
      <c r="B540" s="27" t="s">
        <v>1328</v>
      </c>
      <c r="C540" s="27"/>
      <c r="D540" s="27" t="s">
        <v>1329</v>
      </c>
      <c r="E540" s="27" t="s">
        <v>688</v>
      </c>
      <c r="F540" s="27" t="s">
        <v>552</v>
      </c>
      <c r="G540" s="27" t="s">
        <v>714</v>
      </c>
      <c r="H540" s="46">
        <v>2015</v>
      </c>
      <c r="I540" s="28">
        <v>96</v>
      </c>
    </row>
    <row r="541" spans="1:9" x14ac:dyDescent="0.25">
      <c r="A541" s="26">
        <f t="shared" si="8"/>
        <v>541</v>
      </c>
      <c r="B541" s="27" t="s">
        <v>1330</v>
      </c>
      <c r="C541" s="27"/>
      <c r="D541" s="27" t="s">
        <v>1331</v>
      </c>
      <c r="E541" s="27" t="s">
        <v>688</v>
      </c>
      <c r="F541" s="27" t="s">
        <v>552</v>
      </c>
      <c r="G541" s="27" t="s">
        <v>714</v>
      </c>
      <c r="H541" s="46">
        <v>2015</v>
      </c>
      <c r="I541" s="28">
        <v>98</v>
      </c>
    </row>
    <row r="542" spans="1:9" x14ac:dyDescent="0.25">
      <c r="A542" s="26">
        <f t="shared" si="8"/>
        <v>542</v>
      </c>
      <c r="B542" s="27" t="s">
        <v>576</v>
      </c>
      <c r="C542" s="27"/>
      <c r="D542" s="27" t="s">
        <v>342</v>
      </c>
      <c r="E542" s="27" t="s">
        <v>682</v>
      </c>
      <c r="F542" s="27" t="s">
        <v>552</v>
      </c>
      <c r="G542" s="27" t="s">
        <v>612</v>
      </c>
      <c r="H542" s="46">
        <v>2008</v>
      </c>
      <c r="I542" s="28">
        <v>120</v>
      </c>
    </row>
    <row r="543" spans="1:9" x14ac:dyDescent="0.25">
      <c r="A543" s="26">
        <f t="shared" si="8"/>
        <v>543</v>
      </c>
      <c r="B543" s="27" t="s">
        <v>997</v>
      </c>
      <c r="C543" s="27"/>
      <c r="D543" s="27" t="s">
        <v>998</v>
      </c>
      <c r="E543" s="27" t="s">
        <v>670</v>
      </c>
      <c r="F543" s="27" t="s">
        <v>552</v>
      </c>
      <c r="G543" s="27" t="s">
        <v>612</v>
      </c>
      <c r="H543" s="46">
        <v>2014</v>
      </c>
      <c r="I543" s="28">
        <v>211.2</v>
      </c>
    </row>
    <row r="544" spans="1:9" x14ac:dyDescent="0.25">
      <c r="A544" s="26">
        <f t="shared" si="8"/>
        <v>544</v>
      </c>
      <c r="B544" s="27" t="s">
        <v>1243</v>
      </c>
      <c r="C544" s="27"/>
      <c r="D544" s="27" t="s">
        <v>1244</v>
      </c>
      <c r="E544" s="27" t="s">
        <v>670</v>
      </c>
      <c r="F544" s="27" t="s">
        <v>552</v>
      </c>
      <c r="G544" s="27" t="s">
        <v>612</v>
      </c>
      <c r="H544" s="46">
        <v>2015</v>
      </c>
      <c r="I544" s="28">
        <v>164.7</v>
      </c>
    </row>
    <row r="545" spans="1:9" x14ac:dyDescent="0.25">
      <c r="A545" s="26">
        <f t="shared" si="8"/>
        <v>545</v>
      </c>
      <c r="B545" s="27" t="s">
        <v>577</v>
      </c>
      <c r="C545" s="27"/>
      <c r="D545" s="27" t="s">
        <v>335</v>
      </c>
      <c r="E545" s="27" t="s">
        <v>677</v>
      </c>
      <c r="F545" s="27" t="s">
        <v>552</v>
      </c>
      <c r="G545" s="27" t="s">
        <v>612</v>
      </c>
      <c r="H545" s="46">
        <v>2003</v>
      </c>
      <c r="I545" s="28">
        <v>36.6</v>
      </c>
    </row>
    <row r="546" spans="1:9" x14ac:dyDescent="0.25">
      <c r="A546" s="26">
        <f t="shared" si="8"/>
        <v>546</v>
      </c>
      <c r="B546" s="27" t="s">
        <v>875</v>
      </c>
      <c r="C546" s="27"/>
      <c r="D546" s="27" t="s">
        <v>337</v>
      </c>
      <c r="E546" s="27" t="s">
        <v>677</v>
      </c>
      <c r="F546" s="27" t="s">
        <v>552</v>
      </c>
      <c r="G546" s="27" t="s">
        <v>612</v>
      </c>
      <c r="H546" s="46">
        <v>2006</v>
      </c>
      <c r="I546" s="28">
        <v>18.100000000000001</v>
      </c>
    </row>
    <row r="547" spans="1:9" x14ac:dyDescent="0.25">
      <c r="A547" s="26">
        <f t="shared" si="8"/>
        <v>547</v>
      </c>
      <c r="B547" s="27" t="s">
        <v>876</v>
      </c>
      <c r="C547" s="27"/>
      <c r="D547" s="27" t="s">
        <v>336</v>
      </c>
      <c r="E547" s="27" t="s">
        <v>677</v>
      </c>
      <c r="F547" s="27" t="s">
        <v>552</v>
      </c>
      <c r="G547" s="27" t="s">
        <v>612</v>
      </c>
      <c r="H547" s="46">
        <v>2004</v>
      </c>
      <c r="I547" s="28">
        <v>105</v>
      </c>
    </row>
    <row r="548" spans="1:9" x14ac:dyDescent="0.25">
      <c r="A548" s="26">
        <f t="shared" si="8"/>
        <v>548</v>
      </c>
      <c r="B548" s="27" t="s">
        <v>877</v>
      </c>
      <c r="C548" s="27"/>
      <c r="D548" s="27" t="s">
        <v>397</v>
      </c>
      <c r="E548" s="27" t="s">
        <v>677</v>
      </c>
      <c r="F548" s="27" t="s">
        <v>552</v>
      </c>
      <c r="G548" s="27" t="s">
        <v>612</v>
      </c>
      <c r="H548" s="46">
        <v>2011</v>
      </c>
      <c r="I548" s="28">
        <v>28.5</v>
      </c>
    </row>
    <row r="549" spans="1:9" x14ac:dyDescent="0.25">
      <c r="A549" s="26">
        <f t="shared" si="8"/>
        <v>549</v>
      </c>
      <c r="B549" s="27" t="s">
        <v>878</v>
      </c>
      <c r="C549" s="27"/>
      <c r="D549" s="27" t="s">
        <v>398</v>
      </c>
      <c r="E549" s="27" t="s">
        <v>677</v>
      </c>
      <c r="F549" s="27" t="s">
        <v>552</v>
      </c>
      <c r="G549" s="27" t="s">
        <v>612</v>
      </c>
      <c r="H549" s="46">
        <v>2011</v>
      </c>
      <c r="I549" s="28">
        <v>100.5</v>
      </c>
    </row>
    <row r="550" spans="1:9" x14ac:dyDescent="0.25">
      <c r="A550" s="26">
        <f t="shared" si="8"/>
        <v>550</v>
      </c>
      <c r="B550" s="27" t="s">
        <v>879</v>
      </c>
      <c r="C550" s="27"/>
      <c r="D550" s="27" t="s">
        <v>399</v>
      </c>
      <c r="E550" s="27" t="s">
        <v>677</v>
      </c>
      <c r="F550" s="27" t="s">
        <v>552</v>
      </c>
      <c r="G550" s="27" t="s">
        <v>612</v>
      </c>
      <c r="H550" s="46">
        <v>2007</v>
      </c>
      <c r="I550" s="28">
        <v>79.2</v>
      </c>
    </row>
    <row r="551" spans="1:9" x14ac:dyDescent="0.25">
      <c r="A551" s="26">
        <f t="shared" si="8"/>
        <v>551</v>
      </c>
      <c r="B551" s="27" t="s">
        <v>880</v>
      </c>
      <c r="C551" s="27"/>
      <c r="D551" s="27" t="s">
        <v>400</v>
      </c>
      <c r="E551" s="27" t="s">
        <v>677</v>
      </c>
      <c r="F551" s="27" t="s">
        <v>552</v>
      </c>
      <c r="G551" s="27" t="s">
        <v>612</v>
      </c>
      <c r="H551" s="46">
        <v>2007</v>
      </c>
      <c r="I551" s="28">
        <v>103.7</v>
      </c>
    </row>
    <row r="552" spans="1:9" x14ac:dyDescent="0.25">
      <c r="A552" s="26">
        <f t="shared" si="8"/>
        <v>552</v>
      </c>
      <c r="B552" s="27" t="s">
        <v>881</v>
      </c>
      <c r="C552" s="27"/>
      <c r="D552" s="27" t="s">
        <v>401</v>
      </c>
      <c r="E552" s="27" t="s">
        <v>677</v>
      </c>
      <c r="F552" s="27" t="s">
        <v>552</v>
      </c>
      <c r="G552" s="27" t="s">
        <v>612</v>
      </c>
      <c r="H552" s="46">
        <v>2007</v>
      </c>
      <c r="I552" s="28">
        <v>117.8</v>
      </c>
    </row>
    <row r="553" spans="1:9" x14ac:dyDescent="0.25">
      <c r="A553" s="26">
        <f t="shared" si="8"/>
        <v>553</v>
      </c>
      <c r="B553" s="27" t="s">
        <v>939</v>
      </c>
      <c r="C553" s="27"/>
      <c r="D553" s="27" t="s">
        <v>396</v>
      </c>
      <c r="E553" s="27" t="s">
        <v>622</v>
      </c>
      <c r="F553" s="27" t="s">
        <v>552</v>
      </c>
      <c r="G553" s="27" t="s">
        <v>612</v>
      </c>
      <c r="H553" s="46">
        <v>1999</v>
      </c>
      <c r="I553" s="28">
        <v>27.7</v>
      </c>
    </row>
    <row r="554" spans="1:9" x14ac:dyDescent="0.25">
      <c r="A554" s="26">
        <f t="shared" si="8"/>
        <v>554</v>
      </c>
      <c r="B554" s="27" t="s">
        <v>940</v>
      </c>
      <c r="C554" s="27"/>
      <c r="D554" s="27" t="s">
        <v>941</v>
      </c>
      <c r="E554" s="27" t="s">
        <v>622</v>
      </c>
      <c r="F554" s="27" t="s">
        <v>552</v>
      </c>
      <c r="G554" s="27" t="s">
        <v>612</v>
      </c>
      <c r="H554" s="46">
        <v>1999</v>
      </c>
      <c r="I554" s="28">
        <v>6.6</v>
      </c>
    </row>
    <row r="555" spans="1:9" x14ac:dyDescent="0.25">
      <c r="A555" s="26">
        <f t="shared" si="8"/>
        <v>555</v>
      </c>
      <c r="B555" s="27" t="s">
        <v>1245</v>
      </c>
      <c r="C555" s="27"/>
      <c r="D555" s="27" t="s">
        <v>405</v>
      </c>
      <c r="E555" s="27" t="s">
        <v>677</v>
      </c>
      <c r="F555" s="27" t="s">
        <v>552</v>
      </c>
      <c r="G555" s="27" t="s">
        <v>612</v>
      </c>
      <c r="H555" s="46">
        <v>2001</v>
      </c>
      <c r="I555" s="28">
        <v>150</v>
      </c>
    </row>
    <row r="556" spans="1:9" x14ac:dyDescent="0.25">
      <c r="A556" s="26">
        <f t="shared" si="8"/>
        <v>556</v>
      </c>
      <c r="B556" s="27" t="s">
        <v>578</v>
      </c>
      <c r="C556" s="27"/>
      <c r="D556" s="27" t="s">
        <v>353</v>
      </c>
      <c r="E556" s="27" t="s">
        <v>649</v>
      </c>
      <c r="F556" s="27" t="s">
        <v>552</v>
      </c>
      <c r="G556" s="27" t="s">
        <v>612</v>
      </c>
      <c r="H556" s="46">
        <v>2012</v>
      </c>
      <c r="I556" s="28">
        <v>117.5</v>
      </c>
    </row>
    <row r="557" spans="1:9" x14ac:dyDescent="0.25">
      <c r="A557" s="26">
        <f t="shared" si="8"/>
        <v>557</v>
      </c>
      <c r="B557" s="27" t="s">
        <v>579</v>
      </c>
      <c r="C557" s="27"/>
      <c r="D557" s="27" t="s">
        <v>354</v>
      </c>
      <c r="E557" s="27" t="s">
        <v>649</v>
      </c>
      <c r="F557" s="27" t="s">
        <v>552</v>
      </c>
      <c r="G557" s="27" t="s">
        <v>612</v>
      </c>
      <c r="H557" s="46">
        <v>2012</v>
      </c>
      <c r="I557" s="28">
        <v>107.5</v>
      </c>
    </row>
    <row r="558" spans="1:9" x14ac:dyDescent="0.25">
      <c r="A558" s="26">
        <f t="shared" si="8"/>
        <v>558</v>
      </c>
      <c r="B558" s="27" t="s">
        <v>1246</v>
      </c>
      <c r="C558" s="27"/>
      <c r="D558" s="27" t="s">
        <v>346</v>
      </c>
      <c r="E558" s="27" t="s">
        <v>677</v>
      </c>
      <c r="F558" s="27" t="s">
        <v>552</v>
      </c>
      <c r="G558" s="27" t="s">
        <v>612</v>
      </c>
      <c r="H558" s="46">
        <v>2008</v>
      </c>
      <c r="I558" s="28">
        <v>169.5</v>
      </c>
    </row>
    <row r="559" spans="1:9" x14ac:dyDescent="0.25">
      <c r="A559" s="26">
        <f t="shared" si="8"/>
        <v>559</v>
      </c>
      <c r="B559" s="27" t="s">
        <v>1493</v>
      </c>
      <c r="C559" s="27"/>
      <c r="D559" s="27" t="s">
        <v>1494</v>
      </c>
      <c r="E559" s="27" t="s">
        <v>680</v>
      </c>
      <c r="F559" s="27" t="s">
        <v>552</v>
      </c>
      <c r="G559" s="27" t="s">
        <v>714</v>
      </c>
      <c r="H559" s="46">
        <v>2016</v>
      </c>
      <c r="I559" s="28">
        <v>114.9</v>
      </c>
    </row>
    <row r="560" spans="1:9" x14ac:dyDescent="0.25">
      <c r="A560" s="26">
        <f t="shared" si="8"/>
        <v>560</v>
      </c>
      <c r="B560" s="27" t="s">
        <v>1495</v>
      </c>
      <c r="C560" s="27"/>
      <c r="D560" s="27" t="s">
        <v>1496</v>
      </c>
      <c r="E560" s="27" t="s">
        <v>680</v>
      </c>
      <c r="F560" s="27" t="s">
        <v>552</v>
      </c>
      <c r="G560" s="27" t="s">
        <v>714</v>
      </c>
      <c r="H560" s="46">
        <v>2016</v>
      </c>
      <c r="I560" s="28">
        <v>142.30000000000001</v>
      </c>
    </row>
    <row r="561" spans="1:11" x14ac:dyDescent="0.25">
      <c r="A561" s="26">
        <f t="shared" si="8"/>
        <v>561</v>
      </c>
      <c r="B561" s="27" t="s">
        <v>1247</v>
      </c>
      <c r="C561" s="27"/>
      <c r="D561" s="27" t="s">
        <v>347</v>
      </c>
      <c r="E561" s="27" t="s">
        <v>678</v>
      </c>
      <c r="F561" s="27" t="s">
        <v>552</v>
      </c>
      <c r="G561" s="27" t="s">
        <v>612</v>
      </c>
      <c r="H561" s="46">
        <v>1999</v>
      </c>
      <c r="I561" s="28">
        <v>80.3</v>
      </c>
    </row>
    <row r="562" spans="1:11" x14ac:dyDescent="0.25">
      <c r="A562" s="26">
        <f t="shared" si="8"/>
        <v>562</v>
      </c>
      <c r="B562" s="27" t="s">
        <v>580</v>
      </c>
      <c r="C562" s="27"/>
      <c r="D562" s="27" t="s">
        <v>357</v>
      </c>
      <c r="E562" s="27" t="s">
        <v>683</v>
      </c>
      <c r="F562" s="27" t="s">
        <v>552</v>
      </c>
      <c r="G562" s="27" t="s">
        <v>714</v>
      </c>
      <c r="H562" s="46">
        <v>2007</v>
      </c>
      <c r="I562" s="28">
        <v>57</v>
      </c>
    </row>
    <row r="563" spans="1:11" x14ac:dyDescent="0.25">
      <c r="A563" s="26">
        <f t="shared" si="8"/>
        <v>563</v>
      </c>
      <c r="B563" s="27" t="s">
        <v>1248</v>
      </c>
      <c r="C563" s="27"/>
      <c r="D563" s="27" t="s">
        <v>454</v>
      </c>
      <c r="E563" s="27" t="s">
        <v>643</v>
      </c>
      <c r="F563" s="27" t="s">
        <v>552</v>
      </c>
      <c r="G563" s="27" t="s">
        <v>601</v>
      </c>
      <c r="H563" s="46">
        <v>2012</v>
      </c>
      <c r="I563" s="28">
        <v>91</v>
      </c>
    </row>
    <row r="564" spans="1:11" x14ac:dyDescent="0.25">
      <c r="A564" s="26">
        <f t="shared" si="8"/>
        <v>564</v>
      </c>
      <c r="B564" s="27" t="s">
        <v>1249</v>
      </c>
      <c r="C564" s="27"/>
      <c r="D564" s="27" t="s">
        <v>999</v>
      </c>
      <c r="E564" s="27" t="s">
        <v>668</v>
      </c>
      <c r="F564" s="27" t="s">
        <v>552</v>
      </c>
      <c r="G564" s="27" t="s">
        <v>612</v>
      </c>
      <c r="H564" s="46">
        <v>2014</v>
      </c>
      <c r="I564" s="28">
        <v>67.599999999999994</v>
      </c>
    </row>
    <row r="565" spans="1:11" x14ac:dyDescent="0.25">
      <c r="A565" s="26">
        <f t="shared" si="8"/>
        <v>565</v>
      </c>
      <c r="B565" s="27" t="s">
        <v>581</v>
      </c>
      <c r="C565" s="27"/>
      <c r="D565" s="27" t="s">
        <v>451</v>
      </c>
      <c r="E565" s="27" t="s">
        <v>1000</v>
      </c>
      <c r="F565" s="27" t="s">
        <v>552</v>
      </c>
      <c r="G565" s="27" t="s">
        <v>612</v>
      </c>
      <c r="H565" s="46">
        <v>2012</v>
      </c>
      <c r="I565" s="28">
        <v>30</v>
      </c>
    </row>
    <row r="566" spans="1:11" x14ac:dyDescent="0.25">
      <c r="A566" s="26">
        <f t="shared" si="8"/>
        <v>566</v>
      </c>
      <c r="B566" s="27" t="s">
        <v>882</v>
      </c>
      <c r="C566" s="27"/>
      <c r="D566" s="27" t="s">
        <v>360</v>
      </c>
      <c r="E566" s="27" t="s">
        <v>684</v>
      </c>
      <c r="F566" s="27" t="s">
        <v>552</v>
      </c>
      <c r="G566" s="27" t="s">
        <v>599</v>
      </c>
      <c r="H566" s="46">
        <v>2008</v>
      </c>
      <c r="I566" s="28">
        <v>112.5</v>
      </c>
    </row>
    <row r="567" spans="1:11" x14ac:dyDescent="0.25">
      <c r="A567" s="26">
        <f t="shared" si="8"/>
        <v>567</v>
      </c>
      <c r="B567" s="27" t="s">
        <v>582</v>
      </c>
      <c r="C567" s="27"/>
      <c r="D567" s="27" t="s">
        <v>409</v>
      </c>
      <c r="E567" s="27" t="s">
        <v>677</v>
      </c>
      <c r="F567" s="27" t="s">
        <v>552</v>
      </c>
      <c r="G567" s="27" t="s">
        <v>612</v>
      </c>
      <c r="H567" s="46">
        <v>2008</v>
      </c>
      <c r="I567" s="28">
        <v>2</v>
      </c>
    </row>
    <row r="568" spans="1:11" x14ac:dyDescent="0.25">
      <c r="A568" s="26">
        <f t="shared" si="8"/>
        <v>568</v>
      </c>
      <c r="B568" s="27" t="s">
        <v>1001</v>
      </c>
      <c r="C568" s="27"/>
      <c r="D568" s="27" t="s">
        <v>1002</v>
      </c>
      <c r="E568" s="27" t="s">
        <v>1003</v>
      </c>
      <c r="F568" s="27" t="s">
        <v>552</v>
      </c>
      <c r="G568" s="27" t="s">
        <v>714</v>
      </c>
      <c r="H568" s="46">
        <v>2007</v>
      </c>
      <c r="I568" s="28">
        <v>1</v>
      </c>
    </row>
    <row r="569" spans="1:11" x14ac:dyDescent="0.25">
      <c r="A569" s="26">
        <f t="shared" si="8"/>
        <v>569</v>
      </c>
      <c r="B569" s="35" t="s">
        <v>1250</v>
      </c>
      <c r="C569" s="35"/>
      <c r="D569" s="35"/>
      <c r="E569" s="35"/>
      <c r="F569" s="35"/>
      <c r="G569" s="35"/>
      <c r="H569" s="36"/>
      <c r="I569" s="37">
        <f>SUM(I422:I568)</f>
        <v>16212.500000000005</v>
      </c>
    </row>
    <row r="570" spans="1:11" x14ac:dyDescent="0.25">
      <c r="A570" s="26">
        <f t="shared" si="8"/>
        <v>570</v>
      </c>
      <c r="B570" s="27" t="s">
        <v>1251</v>
      </c>
      <c r="C570" s="27"/>
      <c r="D570" s="27" t="s">
        <v>1252</v>
      </c>
      <c r="E570" s="27" t="s">
        <v>1198</v>
      </c>
      <c r="F570" s="27"/>
      <c r="G570" s="27"/>
      <c r="H570" s="46"/>
      <c r="I570" s="28">
        <v>29</v>
      </c>
    </row>
    <row r="571" spans="1:11" x14ac:dyDescent="0.25">
      <c r="A571" s="26">
        <f t="shared" si="8"/>
        <v>571</v>
      </c>
      <c r="B571" s="35"/>
      <c r="C571" s="35"/>
      <c r="D571" s="35"/>
      <c r="E571" s="35"/>
      <c r="F571" s="35"/>
      <c r="G571" s="35"/>
      <c r="H571" s="36"/>
      <c r="I571" s="37"/>
    </row>
    <row r="572" spans="1:11" x14ac:dyDescent="0.25">
      <c r="A572" s="26">
        <f t="shared" si="8"/>
        <v>572</v>
      </c>
      <c r="B572" s="27" t="s">
        <v>1497</v>
      </c>
      <c r="C572" s="27"/>
      <c r="D572" s="27" t="s">
        <v>1498</v>
      </c>
      <c r="E572" s="27" t="s">
        <v>685</v>
      </c>
      <c r="F572" s="27" t="s">
        <v>1253</v>
      </c>
      <c r="G572" s="27" t="s">
        <v>951</v>
      </c>
      <c r="H572" s="46">
        <v>2016</v>
      </c>
      <c r="I572" s="28">
        <v>100</v>
      </c>
    </row>
    <row r="573" spans="1:11" x14ac:dyDescent="0.25">
      <c r="A573" s="26">
        <f t="shared" si="8"/>
        <v>573</v>
      </c>
      <c r="B573" s="27" t="s">
        <v>1499</v>
      </c>
      <c r="C573" s="27"/>
      <c r="D573" s="27" t="s">
        <v>1500</v>
      </c>
      <c r="E573" s="27" t="s">
        <v>685</v>
      </c>
      <c r="F573" s="27" t="s">
        <v>1253</v>
      </c>
      <c r="G573" s="27" t="s">
        <v>951</v>
      </c>
      <c r="H573" s="46">
        <v>2016</v>
      </c>
      <c r="I573" s="28">
        <v>102</v>
      </c>
    </row>
    <row r="574" spans="1:11" x14ac:dyDescent="0.25">
      <c r="A574" s="26">
        <f t="shared" si="8"/>
        <v>574</v>
      </c>
      <c r="B574" s="27" t="s">
        <v>1501</v>
      </c>
      <c r="C574" s="27"/>
      <c r="D574" s="27" t="s">
        <v>1392</v>
      </c>
      <c r="E574" s="27" t="s">
        <v>636</v>
      </c>
      <c r="F574" s="27" t="s">
        <v>1253</v>
      </c>
      <c r="G574" s="27" t="s">
        <v>951</v>
      </c>
      <c r="H574" s="46">
        <v>2016</v>
      </c>
      <c r="I574" s="28">
        <v>165</v>
      </c>
    </row>
    <row r="575" spans="1:11" x14ac:dyDescent="0.25">
      <c r="A575" s="26">
        <f t="shared" si="8"/>
        <v>575</v>
      </c>
      <c r="B575" s="27" t="s">
        <v>583</v>
      </c>
      <c r="C575" s="27"/>
      <c r="D575" s="27" t="s">
        <v>402</v>
      </c>
      <c r="E575" s="27" t="s">
        <v>685</v>
      </c>
      <c r="F575" s="27" t="s">
        <v>1253</v>
      </c>
      <c r="G575" s="27" t="s">
        <v>951</v>
      </c>
      <c r="H575" s="46">
        <v>2010</v>
      </c>
      <c r="I575" s="28">
        <v>141.6</v>
      </c>
      <c r="K575" s="34"/>
    </row>
    <row r="576" spans="1:11" x14ac:dyDescent="0.25">
      <c r="A576" s="26">
        <f t="shared" si="8"/>
        <v>576</v>
      </c>
      <c r="B576" s="27" t="s">
        <v>584</v>
      </c>
      <c r="C576" s="27"/>
      <c r="D576" s="27" t="s">
        <v>403</v>
      </c>
      <c r="E576" s="27" t="s">
        <v>685</v>
      </c>
      <c r="F576" s="27" t="s">
        <v>1253</v>
      </c>
      <c r="G576" s="27" t="s">
        <v>951</v>
      </c>
      <c r="H576" s="46">
        <v>2010</v>
      </c>
      <c r="I576" s="28">
        <v>141.6</v>
      </c>
      <c r="K576" s="34"/>
    </row>
    <row r="577" spans="1:11" x14ac:dyDescent="0.25">
      <c r="A577" s="26">
        <f t="shared" si="8"/>
        <v>577</v>
      </c>
      <c r="B577" s="27" t="s">
        <v>585</v>
      </c>
      <c r="C577" s="27"/>
      <c r="D577" s="27" t="s">
        <v>453</v>
      </c>
      <c r="E577" s="27" t="s">
        <v>686</v>
      </c>
      <c r="F577" s="27" t="s">
        <v>1253</v>
      </c>
      <c r="G577" s="27" t="s">
        <v>951</v>
      </c>
      <c r="H577" s="46">
        <v>2013</v>
      </c>
      <c r="I577" s="28">
        <v>200.1</v>
      </c>
      <c r="K577" s="34"/>
    </row>
    <row r="578" spans="1:11" x14ac:dyDescent="0.25">
      <c r="A578" s="26">
        <f t="shared" si="8"/>
        <v>578</v>
      </c>
      <c r="B578" s="27" t="s">
        <v>586</v>
      </c>
      <c r="C578" s="27"/>
      <c r="D578" s="27" t="s">
        <v>452</v>
      </c>
      <c r="E578" s="27" t="s">
        <v>686</v>
      </c>
      <c r="F578" s="27" t="s">
        <v>1253</v>
      </c>
      <c r="G578" s="27" t="s">
        <v>951</v>
      </c>
      <c r="H578" s="46">
        <v>2013</v>
      </c>
      <c r="I578" s="28">
        <v>201.6</v>
      </c>
      <c r="K578" s="34"/>
    </row>
    <row r="579" spans="1:11" x14ac:dyDescent="0.25">
      <c r="A579" s="26">
        <f t="shared" si="8"/>
        <v>579</v>
      </c>
      <c r="B579" s="27" t="s">
        <v>883</v>
      </c>
      <c r="C579" s="27"/>
      <c r="D579" s="27" t="s">
        <v>1</v>
      </c>
      <c r="E579" s="27" t="s">
        <v>686</v>
      </c>
      <c r="F579" s="27" t="s">
        <v>1253</v>
      </c>
      <c r="G579" s="27" t="s">
        <v>951</v>
      </c>
      <c r="H579" s="46">
        <v>2012</v>
      </c>
      <c r="I579" s="28">
        <v>99.8</v>
      </c>
      <c r="K579" s="34"/>
    </row>
    <row r="580" spans="1:11" x14ac:dyDescent="0.25">
      <c r="A580" s="26">
        <f t="shared" si="8"/>
        <v>580</v>
      </c>
      <c r="B580" s="27" t="s">
        <v>884</v>
      </c>
      <c r="C580" s="27"/>
      <c r="D580" s="27" t="s">
        <v>2</v>
      </c>
      <c r="E580" s="27" t="s">
        <v>686</v>
      </c>
      <c r="F580" s="27" t="s">
        <v>1253</v>
      </c>
      <c r="G580" s="27" t="s">
        <v>951</v>
      </c>
      <c r="H580" s="46">
        <v>2012</v>
      </c>
      <c r="I580" s="28">
        <v>103.5</v>
      </c>
      <c r="K580" s="34"/>
    </row>
    <row r="581" spans="1:11" x14ac:dyDescent="0.25">
      <c r="A581" s="26">
        <f t="shared" si="8"/>
        <v>581</v>
      </c>
      <c r="B581" s="27" t="s">
        <v>1254</v>
      </c>
      <c r="C581" s="27"/>
      <c r="D581" s="27" t="s">
        <v>388</v>
      </c>
      <c r="E581" s="27" t="s">
        <v>687</v>
      </c>
      <c r="F581" s="27" t="s">
        <v>1253</v>
      </c>
      <c r="G581" s="27" t="s">
        <v>951</v>
      </c>
      <c r="H581" s="46">
        <v>2009</v>
      </c>
      <c r="I581" s="28">
        <v>179.9</v>
      </c>
      <c r="K581" s="34"/>
    </row>
    <row r="582" spans="1:11" x14ac:dyDescent="0.25">
      <c r="A582" s="26">
        <f t="shared" ref="A582:A645" si="9">A581+1</f>
        <v>582</v>
      </c>
      <c r="B582" s="27" t="s">
        <v>1255</v>
      </c>
      <c r="C582" s="27"/>
      <c r="D582" s="27" t="s">
        <v>373</v>
      </c>
      <c r="E582" s="27" t="s">
        <v>687</v>
      </c>
      <c r="F582" s="27" t="s">
        <v>1253</v>
      </c>
      <c r="G582" s="27" t="s">
        <v>951</v>
      </c>
      <c r="H582" s="46">
        <v>2010</v>
      </c>
      <c r="I582" s="28">
        <v>200.1</v>
      </c>
      <c r="K582" s="34"/>
    </row>
    <row r="583" spans="1:11" x14ac:dyDescent="0.25">
      <c r="A583" s="26">
        <f t="shared" si="9"/>
        <v>583</v>
      </c>
      <c r="B583" s="27" t="s">
        <v>587</v>
      </c>
      <c r="C583" s="27"/>
      <c r="D583" s="27" t="s">
        <v>392</v>
      </c>
      <c r="E583" s="27" t="s">
        <v>685</v>
      </c>
      <c r="F583" s="27" t="s">
        <v>1253</v>
      </c>
      <c r="G583" s="27" t="s">
        <v>951</v>
      </c>
      <c r="H583" s="46">
        <v>2009</v>
      </c>
      <c r="I583" s="28">
        <v>160.80000000000001</v>
      </c>
      <c r="K583" s="34"/>
    </row>
    <row r="584" spans="1:11" x14ac:dyDescent="0.25">
      <c r="A584" s="26">
        <f t="shared" si="9"/>
        <v>584</v>
      </c>
      <c r="B584" s="27" t="s">
        <v>588</v>
      </c>
      <c r="C584" s="27"/>
      <c r="D584" s="27" t="s">
        <v>393</v>
      </c>
      <c r="E584" s="27" t="s">
        <v>685</v>
      </c>
      <c r="F584" s="27" t="s">
        <v>1253</v>
      </c>
      <c r="G584" s="27" t="s">
        <v>951</v>
      </c>
      <c r="H584" s="46">
        <v>2009</v>
      </c>
      <c r="I584" s="28">
        <v>141.6</v>
      </c>
      <c r="K584" s="34"/>
    </row>
    <row r="585" spans="1:11" x14ac:dyDescent="0.25">
      <c r="A585" s="26">
        <f t="shared" si="9"/>
        <v>585</v>
      </c>
      <c r="B585" s="27" t="s">
        <v>589</v>
      </c>
      <c r="C585" s="27"/>
      <c r="D585" s="27" t="s">
        <v>394</v>
      </c>
      <c r="E585" s="27" t="s">
        <v>685</v>
      </c>
      <c r="F585" s="27" t="s">
        <v>1253</v>
      </c>
      <c r="G585" s="27" t="s">
        <v>951</v>
      </c>
      <c r="H585" s="46">
        <v>2011</v>
      </c>
      <c r="I585" s="28">
        <v>100.8</v>
      </c>
      <c r="K585" s="34"/>
    </row>
    <row r="586" spans="1:11" x14ac:dyDescent="0.25">
      <c r="A586" s="26">
        <f t="shared" si="9"/>
        <v>586</v>
      </c>
      <c r="B586" s="27" t="s">
        <v>590</v>
      </c>
      <c r="C586" s="27"/>
      <c r="D586" s="27" t="s">
        <v>437</v>
      </c>
      <c r="E586" s="27" t="s">
        <v>618</v>
      </c>
      <c r="F586" s="27" t="s">
        <v>1253</v>
      </c>
      <c r="G586" s="27" t="s">
        <v>951</v>
      </c>
      <c r="H586" s="46">
        <v>2012</v>
      </c>
      <c r="I586" s="28">
        <v>9</v>
      </c>
      <c r="K586" s="34"/>
    </row>
    <row r="587" spans="1:11" x14ac:dyDescent="0.25">
      <c r="A587" s="26">
        <f t="shared" si="9"/>
        <v>587</v>
      </c>
      <c r="B587" s="27" t="s">
        <v>1045</v>
      </c>
      <c r="C587" s="27"/>
      <c r="D587" s="27" t="s">
        <v>1600</v>
      </c>
      <c r="E587" s="27" t="s">
        <v>636</v>
      </c>
      <c r="F587" s="27" t="s">
        <v>1253</v>
      </c>
      <c r="G587" s="27" t="s">
        <v>951</v>
      </c>
      <c r="H587" s="46">
        <v>2017</v>
      </c>
      <c r="I587" s="28">
        <v>94</v>
      </c>
      <c r="K587" s="34"/>
    </row>
    <row r="588" spans="1:11" x14ac:dyDescent="0.25">
      <c r="A588" s="26">
        <f t="shared" si="9"/>
        <v>588</v>
      </c>
      <c r="B588" s="35" t="s">
        <v>1256</v>
      </c>
      <c r="C588" s="35"/>
      <c r="D588" s="35"/>
      <c r="E588" s="35"/>
      <c r="F588" s="35"/>
      <c r="G588" s="35"/>
      <c r="H588" s="36"/>
      <c r="I588" s="37">
        <f>SUM(I572:I587)</f>
        <v>2141.3999999999996</v>
      </c>
      <c r="K588" s="34"/>
    </row>
    <row r="589" spans="1:11" x14ac:dyDescent="0.25">
      <c r="A589" s="26">
        <f t="shared" si="9"/>
        <v>589</v>
      </c>
      <c r="B589" s="27" t="s">
        <v>1257</v>
      </c>
      <c r="C589" s="27"/>
      <c r="D589" s="27" t="s">
        <v>1258</v>
      </c>
      <c r="E589" s="27" t="s">
        <v>1198</v>
      </c>
      <c r="F589" s="27"/>
      <c r="G589" s="27"/>
      <c r="H589" s="46"/>
      <c r="I589" s="28">
        <v>68</v>
      </c>
    </row>
    <row r="590" spans="1:11" x14ac:dyDescent="0.25">
      <c r="A590" s="26">
        <f t="shared" si="9"/>
        <v>590</v>
      </c>
      <c r="B590" s="35"/>
      <c r="C590" s="35"/>
      <c r="D590" s="35"/>
      <c r="E590" s="35"/>
      <c r="F590" s="35"/>
      <c r="G590" s="35"/>
      <c r="H590" s="36"/>
      <c r="I590" s="37"/>
    </row>
    <row r="591" spans="1:11" x14ac:dyDescent="0.25">
      <c r="A591" s="26">
        <f t="shared" si="9"/>
        <v>591</v>
      </c>
      <c r="B591" s="27" t="s">
        <v>1259</v>
      </c>
      <c r="C591" s="27"/>
      <c r="D591" s="27" t="s">
        <v>1260</v>
      </c>
      <c r="E591" s="27"/>
      <c r="F591" s="27"/>
      <c r="G591" s="27"/>
      <c r="H591" s="46"/>
      <c r="I591" s="28">
        <f>I569+I588</f>
        <v>18353.900000000005</v>
      </c>
    </row>
    <row r="592" spans="1:11" x14ac:dyDescent="0.25">
      <c r="A592" s="26">
        <f t="shared" si="9"/>
        <v>592</v>
      </c>
      <c r="B592" s="35"/>
      <c r="C592" s="35"/>
      <c r="D592" s="35"/>
      <c r="E592" s="35"/>
      <c r="F592" s="35"/>
      <c r="G592" s="35"/>
      <c r="H592" s="36"/>
      <c r="I592" s="37"/>
      <c r="K592" s="34"/>
    </row>
    <row r="593" spans="1:12" x14ac:dyDescent="0.25">
      <c r="A593" s="26">
        <f t="shared" si="9"/>
        <v>593</v>
      </c>
      <c r="B593" s="35" t="s">
        <v>1189</v>
      </c>
      <c r="C593" s="35"/>
      <c r="D593" s="35"/>
      <c r="E593" s="35"/>
      <c r="F593" s="35"/>
      <c r="G593" s="35"/>
      <c r="H593" s="36"/>
      <c r="I593" s="37"/>
      <c r="K593" s="34"/>
    </row>
    <row r="594" spans="1:12" x14ac:dyDescent="0.25">
      <c r="A594" s="26">
        <f t="shared" si="9"/>
        <v>594</v>
      </c>
      <c r="B594" s="27" t="s">
        <v>460</v>
      </c>
      <c r="C594" s="27"/>
      <c r="D594" s="27" t="s">
        <v>459</v>
      </c>
      <c r="E594" s="27" t="s">
        <v>655</v>
      </c>
      <c r="F594" s="27" t="s">
        <v>539</v>
      </c>
      <c r="G594" s="27" t="s">
        <v>612</v>
      </c>
      <c r="H594" s="46">
        <v>2012</v>
      </c>
      <c r="I594" s="28">
        <v>10</v>
      </c>
      <c r="K594" s="34"/>
    </row>
    <row r="595" spans="1:12" x14ac:dyDescent="0.25">
      <c r="A595" s="26">
        <f t="shared" si="9"/>
        <v>595</v>
      </c>
      <c r="B595" s="27" t="s">
        <v>1190</v>
      </c>
      <c r="C595" s="27"/>
      <c r="D595" s="27" t="s">
        <v>956</v>
      </c>
      <c r="E595" s="27" t="s">
        <v>674</v>
      </c>
      <c r="F595" s="27" t="s">
        <v>539</v>
      </c>
      <c r="G595" s="27" t="s">
        <v>612</v>
      </c>
      <c r="H595" s="46">
        <v>2014</v>
      </c>
      <c r="I595" s="28">
        <v>22</v>
      </c>
      <c r="K595" s="34"/>
    </row>
    <row r="596" spans="1:12" x14ac:dyDescent="0.25">
      <c r="A596" s="26">
        <f t="shared" si="9"/>
        <v>596</v>
      </c>
      <c r="B596" s="27" t="s">
        <v>860</v>
      </c>
      <c r="C596" s="27"/>
      <c r="D596" s="27" t="s">
        <v>461</v>
      </c>
      <c r="E596" s="27" t="s">
        <v>606</v>
      </c>
      <c r="F596" s="27" t="s">
        <v>539</v>
      </c>
      <c r="G596" s="27" t="s">
        <v>601</v>
      </c>
      <c r="H596" s="46">
        <v>2013</v>
      </c>
      <c r="I596" s="28">
        <v>39.200000000000003</v>
      </c>
      <c r="K596" s="34"/>
    </row>
    <row r="597" spans="1:12" x14ac:dyDescent="0.25">
      <c r="A597" s="26">
        <f t="shared" si="9"/>
        <v>597</v>
      </c>
      <c r="B597" s="27" t="s">
        <v>1191</v>
      </c>
      <c r="C597" s="27"/>
      <c r="D597" s="27" t="s">
        <v>708</v>
      </c>
      <c r="E597" s="27" t="s">
        <v>667</v>
      </c>
      <c r="F597" s="27" t="s">
        <v>539</v>
      </c>
      <c r="G597" s="27" t="s">
        <v>601</v>
      </c>
      <c r="H597" s="46">
        <v>2014</v>
      </c>
      <c r="I597" s="28">
        <v>37.6</v>
      </c>
      <c r="K597" s="34"/>
    </row>
    <row r="598" spans="1:12" x14ac:dyDescent="0.25">
      <c r="A598" s="26">
        <f t="shared" si="9"/>
        <v>598</v>
      </c>
      <c r="B598" s="27" t="s">
        <v>1393</v>
      </c>
      <c r="C598" s="27"/>
      <c r="D598" s="27" t="s">
        <v>1394</v>
      </c>
      <c r="E598" s="27" t="s">
        <v>1016</v>
      </c>
      <c r="F598" s="27" t="s">
        <v>539</v>
      </c>
      <c r="G598" s="27" t="s">
        <v>601</v>
      </c>
      <c r="H598" s="46">
        <v>2015</v>
      </c>
      <c r="I598" s="28">
        <v>95</v>
      </c>
      <c r="K598" s="34"/>
    </row>
    <row r="599" spans="1:12" x14ac:dyDescent="0.25">
      <c r="A599" s="26">
        <f t="shared" si="9"/>
        <v>599</v>
      </c>
      <c r="B599" s="27" t="s">
        <v>861</v>
      </c>
      <c r="C599" s="27"/>
      <c r="D599" s="27" t="s">
        <v>291</v>
      </c>
      <c r="E599" s="27" t="s">
        <v>635</v>
      </c>
      <c r="F599" s="27" t="s">
        <v>539</v>
      </c>
      <c r="G599" s="27" t="s">
        <v>601</v>
      </c>
      <c r="H599" s="46">
        <v>2011</v>
      </c>
      <c r="I599" s="28">
        <v>26.7</v>
      </c>
      <c r="K599" s="34"/>
    </row>
    <row r="600" spans="1:12" x14ac:dyDescent="0.25">
      <c r="A600" s="26">
        <f t="shared" si="9"/>
        <v>600</v>
      </c>
      <c r="B600" s="27" t="s">
        <v>957</v>
      </c>
      <c r="C600" s="27"/>
      <c r="D600" s="27" t="s">
        <v>292</v>
      </c>
      <c r="E600" s="27" t="s">
        <v>606</v>
      </c>
      <c r="F600" s="27" t="s">
        <v>539</v>
      </c>
      <c r="G600" s="27" t="s">
        <v>601</v>
      </c>
      <c r="H600" s="46">
        <v>2010</v>
      </c>
      <c r="I600" s="28">
        <v>7.6</v>
      </c>
      <c r="K600" s="34"/>
    </row>
    <row r="601" spans="1:12" x14ac:dyDescent="0.25">
      <c r="A601" s="26">
        <f t="shared" si="9"/>
        <v>601</v>
      </c>
      <c r="B601" s="27" t="s">
        <v>958</v>
      </c>
      <c r="C601" s="27"/>
      <c r="D601" s="27" t="s">
        <v>959</v>
      </c>
      <c r="E601" s="27" t="s">
        <v>606</v>
      </c>
      <c r="F601" s="27" t="s">
        <v>539</v>
      </c>
      <c r="G601" s="27" t="s">
        <v>601</v>
      </c>
      <c r="H601" s="46">
        <v>2010</v>
      </c>
      <c r="I601" s="28">
        <v>7.3</v>
      </c>
      <c r="K601" s="34"/>
    </row>
    <row r="602" spans="1:12" x14ac:dyDescent="0.25">
      <c r="A602" s="26">
        <f t="shared" si="9"/>
        <v>602</v>
      </c>
      <c r="B602" s="27" t="s">
        <v>1192</v>
      </c>
      <c r="C602" s="27"/>
      <c r="D602" s="27" t="s">
        <v>1057</v>
      </c>
      <c r="E602" s="27" t="s">
        <v>606</v>
      </c>
      <c r="F602" s="27" t="s">
        <v>539</v>
      </c>
      <c r="G602" s="27" t="s">
        <v>601</v>
      </c>
      <c r="H602" s="46">
        <v>2014</v>
      </c>
      <c r="I602" s="28">
        <v>4.4000000000000004</v>
      </c>
      <c r="K602" s="34"/>
    </row>
    <row r="603" spans="1:12" x14ac:dyDescent="0.25">
      <c r="A603" s="26">
        <f t="shared" si="9"/>
        <v>603</v>
      </c>
      <c r="B603" s="27" t="s">
        <v>960</v>
      </c>
      <c r="C603" s="27"/>
      <c r="D603" s="27" t="s">
        <v>961</v>
      </c>
      <c r="E603" s="27" t="s">
        <v>606</v>
      </c>
      <c r="F603" s="27" t="s">
        <v>539</v>
      </c>
      <c r="G603" s="27" t="s">
        <v>601</v>
      </c>
      <c r="H603" s="46">
        <v>2014</v>
      </c>
      <c r="I603" s="28">
        <v>5.5</v>
      </c>
      <c r="K603" s="34"/>
    </row>
    <row r="604" spans="1:12" x14ac:dyDescent="0.25">
      <c r="A604" s="26">
        <f t="shared" si="9"/>
        <v>604</v>
      </c>
      <c r="B604" s="27" t="s">
        <v>1335</v>
      </c>
      <c r="C604" s="27"/>
      <c r="D604" s="27" t="s">
        <v>1502</v>
      </c>
      <c r="E604" s="27" t="s">
        <v>1269</v>
      </c>
      <c r="F604" s="27" t="s">
        <v>539</v>
      </c>
      <c r="G604" s="27" t="s">
        <v>612</v>
      </c>
      <c r="H604" s="46">
        <v>2016</v>
      </c>
      <c r="I604" s="28">
        <v>104.5</v>
      </c>
      <c r="K604" s="34"/>
    </row>
    <row r="605" spans="1:12" x14ac:dyDescent="0.25">
      <c r="A605" s="26">
        <f t="shared" si="9"/>
        <v>605</v>
      </c>
      <c r="B605" s="27" t="s">
        <v>1503</v>
      </c>
      <c r="C605" s="27"/>
      <c r="D605" s="27" t="s">
        <v>1504</v>
      </c>
      <c r="E605" s="27" t="s">
        <v>674</v>
      </c>
      <c r="F605" s="27" t="s">
        <v>539</v>
      </c>
      <c r="G605" s="27" t="s">
        <v>612</v>
      </c>
      <c r="H605" s="46">
        <v>2016</v>
      </c>
      <c r="I605" s="28">
        <v>78.8</v>
      </c>
    </row>
    <row r="606" spans="1:12" x14ac:dyDescent="0.25">
      <c r="A606" s="26">
        <f t="shared" si="9"/>
        <v>606</v>
      </c>
      <c r="B606" s="27" t="s">
        <v>1505</v>
      </c>
      <c r="C606" s="27"/>
      <c r="D606" s="27" t="s">
        <v>1506</v>
      </c>
      <c r="E606" s="27" t="s">
        <v>674</v>
      </c>
      <c r="F606" s="27" t="s">
        <v>539</v>
      </c>
      <c r="G606" s="27" t="s">
        <v>612</v>
      </c>
      <c r="H606" s="46">
        <v>2016</v>
      </c>
      <c r="I606" s="28">
        <v>78.8</v>
      </c>
    </row>
    <row r="607" spans="1:12" x14ac:dyDescent="0.25">
      <c r="A607" s="26">
        <f t="shared" si="9"/>
        <v>607</v>
      </c>
      <c r="B607" s="27" t="s">
        <v>1507</v>
      </c>
      <c r="C607" s="27"/>
      <c r="D607" s="27" t="s">
        <v>1508</v>
      </c>
      <c r="E607" s="27" t="s">
        <v>606</v>
      </c>
      <c r="F607" s="27" t="s">
        <v>539</v>
      </c>
      <c r="G607" s="27" t="s">
        <v>601</v>
      </c>
      <c r="H607" s="46">
        <v>2016</v>
      </c>
      <c r="I607" s="28">
        <v>1</v>
      </c>
    </row>
    <row r="608" spans="1:12" x14ac:dyDescent="0.25">
      <c r="A608" s="26">
        <f t="shared" si="9"/>
        <v>608</v>
      </c>
      <c r="B608" s="27" t="s">
        <v>1509</v>
      </c>
      <c r="C608" s="27"/>
      <c r="D608" s="27" t="s">
        <v>1510</v>
      </c>
      <c r="E608" s="27" t="s">
        <v>635</v>
      </c>
      <c r="F608" s="27" t="s">
        <v>539</v>
      </c>
      <c r="G608" s="27" t="s">
        <v>601</v>
      </c>
      <c r="H608" s="46">
        <v>2016</v>
      </c>
      <c r="I608" s="28">
        <v>1.6</v>
      </c>
      <c r="K608" s="34"/>
      <c r="L608" s="42"/>
    </row>
    <row r="609" spans="1:11" x14ac:dyDescent="0.25">
      <c r="A609" s="26">
        <f t="shared" si="9"/>
        <v>609</v>
      </c>
      <c r="B609" s="27" t="s">
        <v>1511</v>
      </c>
      <c r="C609" s="27"/>
      <c r="D609" s="27" t="s">
        <v>1512</v>
      </c>
      <c r="E609" s="27" t="s">
        <v>1513</v>
      </c>
      <c r="F609" s="27" t="s">
        <v>539</v>
      </c>
      <c r="G609" s="27" t="s">
        <v>601</v>
      </c>
      <c r="H609" s="46">
        <v>2015</v>
      </c>
      <c r="I609" s="28">
        <v>1.6</v>
      </c>
      <c r="K609" s="34"/>
    </row>
    <row r="610" spans="1:11" x14ac:dyDescent="0.25">
      <c r="A610" s="26">
        <f t="shared" si="9"/>
        <v>610</v>
      </c>
      <c r="B610" s="27" t="s">
        <v>1193</v>
      </c>
      <c r="C610" s="27"/>
      <c r="D610" s="27" t="s">
        <v>1194</v>
      </c>
      <c r="E610" s="27" t="s">
        <v>652</v>
      </c>
      <c r="F610" s="27" t="s">
        <v>539</v>
      </c>
      <c r="G610" s="27" t="s">
        <v>599</v>
      </c>
      <c r="H610" s="46">
        <v>2015</v>
      </c>
      <c r="I610" s="28">
        <v>2</v>
      </c>
      <c r="K610" s="34"/>
    </row>
    <row r="611" spans="1:11" x14ac:dyDescent="0.25">
      <c r="A611" s="26">
        <f t="shared" si="9"/>
        <v>611</v>
      </c>
      <c r="B611" s="27" t="s">
        <v>962</v>
      </c>
      <c r="C611" s="27"/>
      <c r="D611" s="27" t="s">
        <v>445</v>
      </c>
      <c r="E611" s="27" t="s">
        <v>606</v>
      </c>
      <c r="F611" s="27" t="s">
        <v>539</v>
      </c>
      <c r="G611" s="27" t="s">
        <v>601</v>
      </c>
      <c r="H611" s="46">
        <v>2012</v>
      </c>
      <c r="I611" s="28">
        <v>5.6</v>
      </c>
      <c r="K611" s="34"/>
    </row>
    <row r="612" spans="1:11" x14ac:dyDescent="0.25">
      <c r="A612" s="26">
        <f t="shared" si="9"/>
        <v>612</v>
      </c>
      <c r="B612" s="27" t="s">
        <v>963</v>
      </c>
      <c r="C612" s="27"/>
      <c r="D612" s="27" t="s">
        <v>446</v>
      </c>
      <c r="E612" s="27" t="s">
        <v>606</v>
      </c>
      <c r="F612" s="27" t="s">
        <v>539</v>
      </c>
      <c r="G612" s="27" t="s">
        <v>601</v>
      </c>
      <c r="H612" s="46">
        <v>2012</v>
      </c>
      <c r="I612" s="28">
        <v>5</v>
      </c>
      <c r="K612" s="34"/>
    </row>
    <row r="613" spans="1:11" x14ac:dyDescent="0.25">
      <c r="A613" s="26">
        <f t="shared" si="9"/>
        <v>613</v>
      </c>
      <c r="B613" s="27" t="s">
        <v>964</v>
      </c>
      <c r="C613" s="27"/>
      <c r="D613" s="27" t="s">
        <v>438</v>
      </c>
      <c r="E613" s="27" t="s">
        <v>606</v>
      </c>
      <c r="F613" s="27" t="s">
        <v>539</v>
      </c>
      <c r="G613" s="27" t="s">
        <v>601</v>
      </c>
      <c r="H613" s="46">
        <v>2012</v>
      </c>
      <c r="I613" s="28">
        <v>9.9</v>
      </c>
      <c r="K613" s="34"/>
    </row>
    <row r="614" spans="1:11" x14ac:dyDescent="0.25">
      <c r="A614" s="26">
        <f t="shared" si="9"/>
        <v>614</v>
      </c>
      <c r="B614" s="27" t="s">
        <v>965</v>
      </c>
      <c r="C614" s="27"/>
      <c r="D614" s="27" t="s">
        <v>439</v>
      </c>
      <c r="E614" s="27" t="s">
        <v>606</v>
      </c>
      <c r="F614" s="27" t="s">
        <v>539</v>
      </c>
      <c r="G614" s="27" t="s">
        <v>601</v>
      </c>
      <c r="H614" s="46">
        <v>2012</v>
      </c>
      <c r="I614" s="28">
        <v>9.9</v>
      </c>
      <c r="K614" s="34"/>
    </row>
    <row r="615" spans="1:11" x14ac:dyDescent="0.25">
      <c r="A615" s="26">
        <f t="shared" si="9"/>
        <v>615</v>
      </c>
      <c r="B615" s="35" t="s">
        <v>1195</v>
      </c>
      <c r="C615" s="35"/>
      <c r="D615" s="35"/>
      <c r="E615" s="35"/>
      <c r="F615" s="35"/>
      <c r="G615" s="35"/>
      <c r="H615" s="36"/>
      <c r="I615" s="37">
        <f>SUM(I594:I614)</f>
        <v>554</v>
      </c>
      <c r="K615" s="34"/>
    </row>
    <row r="616" spans="1:11" x14ac:dyDescent="0.25">
      <c r="A616" s="26">
        <f t="shared" si="9"/>
        <v>616</v>
      </c>
      <c r="B616" s="27" t="s">
        <v>1196</v>
      </c>
      <c r="C616" s="27"/>
      <c r="D616" s="27" t="s">
        <v>1197</v>
      </c>
      <c r="E616" s="27" t="s">
        <v>1198</v>
      </c>
      <c r="F616" s="27"/>
      <c r="G616" s="27"/>
      <c r="H616" s="46"/>
      <c r="I616" s="28">
        <v>47</v>
      </c>
      <c r="K616" s="34"/>
    </row>
    <row r="617" spans="1:11" x14ac:dyDescent="0.25">
      <c r="A617" s="26">
        <f t="shared" si="9"/>
        <v>617</v>
      </c>
      <c r="B617" s="35"/>
      <c r="C617" s="35"/>
      <c r="D617" s="35"/>
      <c r="E617" s="35"/>
      <c r="F617" s="35"/>
      <c r="G617" s="35"/>
      <c r="H617" s="36"/>
      <c r="I617" s="37"/>
      <c r="K617" s="34"/>
    </row>
    <row r="618" spans="1:11" x14ac:dyDescent="0.25">
      <c r="A618" s="26">
        <f t="shared" si="9"/>
        <v>618</v>
      </c>
      <c r="B618" s="27" t="s">
        <v>942</v>
      </c>
      <c r="C618" s="27"/>
      <c r="D618" s="27" t="s">
        <v>690</v>
      </c>
      <c r="E618" s="27"/>
      <c r="F618" s="27" t="s">
        <v>551</v>
      </c>
      <c r="G618" s="27"/>
      <c r="H618" s="46">
        <v>2016</v>
      </c>
      <c r="I618" s="28">
        <v>0</v>
      </c>
      <c r="K618" s="34"/>
    </row>
    <row r="619" spans="1:11" x14ac:dyDescent="0.25">
      <c r="A619" s="26">
        <f t="shared" si="9"/>
        <v>619</v>
      </c>
      <c r="B619" s="35"/>
      <c r="C619" s="35"/>
      <c r="D619" s="35"/>
      <c r="E619" s="35"/>
      <c r="F619" s="35"/>
      <c r="G619" s="35"/>
      <c r="H619" s="36"/>
      <c r="I619" s="37"/>
      <c r="K619" s="34"/>
    </row>
    <row r="620" spans="1:11" x14ac:dyDescent="0.25">
      <c r="A620" s="26">
        <f t="shared" si="9"/>
        <v>620</v>
      </c>
      <c r="B620" s="35" t="s">
        <v>1004</v>
      </c>
      <c r="C620" s="35"/>
      <c r="D620" s="35"/>
      <c r="E620" s="35"/>
      <c r="F620" s="35"/>
      <c r="G620" s="35"/>
      <c r="H620" s="36"/>
      <c r="I620" s="37"/>
      <c r="K620" s="34"/>
    </row>
    <row r="621" spans="1:11" x14ac:dyDescent="0.25">
      <c r="A621" s="26">
        <f t="shared" si="9"/>
        <v>621</v>
      </c>
      <c r="B621" s="27" t="s">
        <v>927</v>
      </c>
      <c r="C621" s="27"/>
      <c r="D621" s="27" t="s">
        <v>886</v>
      </c>
      <c r="E621" s="27" t="s">
        <v>887</v>
      </c>
      <c r="F621" s="27"/>
      <c r="G621" s="27" t="s">
        <v>599</v>
      </c>
      <c r="H621" s="46"/>
      <c r="I621" s="28">
        <v>600</v>
      </c>
      <c r="K621" s="34"/>
    </row>
    <row r="622" spans="1:11" x14ac:dyDescent="0.25">
      <c r="A622" s="26">
        <f t="shared" si="9"/>
        <v>622</v>
      </c>
      <c r="B622" s="27" t="s">
        <v>929</v>
      </c>
      <c r="C622" s="27"/>
      <c r="D622" s="27" t="s">
        <v>889</v>
      </c>
      <c r="E622" s="27" t="s">
        <v>611</v>
      </c>
      <c r="F622" s="27"/>
      <c r="G622" s="27" t="s">
        <v>612</v>
      </c>
      <c r="H622" s="46"/>
      <c r="I622" s="28">
        <v>220</v>
      </c>
      <c r="K622" s="34"/>
    </row>
    <row r="623" spans="1:11" x14ac:dyDescent="0.25">
      <c r="A623" s="26">
        <f t="shared" si="9"/>
        <v>623</v>
      </c>
      <c r="B623" s="27" t="s">
        <v>926</v>
      </c>
      <c r="C623" s="27"/>
      <c r="D623" s="27" t="s">
        <v>885</v>
      </c>
      <c r="E623" s="27" t="s">
        <v>665</v>
      </c>
      <c r="F623" s="27"/>
      <c r="G623" s="27" t="s">
        <v>601</v>
      </c>
      <c r="H623" s="46"/>
      <c r="I623" s="28">
        <v>30</v>
      </c>
      <c r="K623" s="34"/>
    </row>
    <row r="624" spans="1:11" x14ac:dyDescent="0.25">
      <c r="A624" s="26">
        <f t="shared" si="9"/>
        <v>624</v>
      </c>
      <c r="B624" s="27" t="s">
        <v>928</v>
      </c>
      <c r="C624" s="27"/>
      <c r="D624" s="27" t="s">
        <v>888</v>
      </c>
      <c r="E624" s="27" t="s">
        <v>643</v>
      </c>
      <c r="F624" s="27"/>
      <c r="G624" s="27" t="s">
        <v>601</v>
      </c>
      <c r="H624" s="46"/>
      <c r="I624" s="28">
        <v>100</v>
      </c>
      <c r="K624" s="34"/>
    </row>
    <row r="625" spans="1:11" x14ac:dyDescent="0.25">
      <c r="A625" s="26">
        <f t="shared" si="9"/>
        <v>625</v>
      </c>
      <c r="B625" s="27" t="s">
        <v>943</v>
      </c>
      <c r="C625" s="27"/>
      <c r="D625" s="27" t="s">
        <v>890</v>
      </c>
      <c r="E625" s="27" t="s">
        <v>628</v>
      </c>
      <c r="F625" s="27"/>
      <c r="G625" s="27" t="s">
        <v>601</v>
      </c>
      <c r="H625" s="46"/>
      <c r="I625" s="28">
        <v>150</v>
      </c>
      <c r="K625" s="34"/>
    </row>
    <row r="626" spans="1:11" x14ac:dyDescent="0.25">
      <c r="A626" s="26">
        <f t="shared" si="9"/>
        <v>626</v>
      </c>
      <c r="B626" s="27" t="s">
        <v>1261</v>
      </c>
      <c r="C626" s="27"/>
      <c r="D626" s="27" t="s">
        <v>944</v>
      </c>
      <c r="E626" s="27" t="s">
        <v>628</v>
      </c>
      <c r="F626" s="27"/>
      <c r="G626" s="27" t="s">
        <v>601</v>
      </c>
      <c r="H626" s="46"/>
      <c r="I626" s="28">
        <v>150</v>
      </c>
      <c r="K626" s="34"/>
    </row>
    <row r="627" spans="1:11" x14ac:dyDescent="0.25">
      <c r="A627" s="26">
        <f t="shared" si="9"/>
        <v>627</v>
      </c>
      <c r="B627" s="35" t="s">
        <v>1005</v>
      </c>
      <c r="C627" s="35"/>
      <c r="D627" s="35"/>
      <c r="E627" s="35"/>
      <c r="F627" s="35"/>
      <c r="G627" s="35"/>
      <c r="H627" s="36"/>
      <c r="I627" s="37">
        <f>SUM(I621:I626)</f>
        <v>1250</v>
      </c>
      <c r="K627" s="34"/>
    </row>
    <row r="628" spans="1:11" x14ac:dyDescent="0.25">
      <c r="A628" s="26">
        <f t="shared" si="9"/>
        <v>628</v>
      </c>
      <c r="B628" s="27" t="s">
        <v>1006</v>
      </c>
      <c r="C628" s="27"/>
      <c r="D628" s="27" t="s">
        <v>691</v>
      </c>
      <c r="E628" s="27"/>
      <c r="F628" s="27" t="s">
        <v>692</v>
      </c>
      <c r="G628" s="27"/>
      <c r="H628" s="46"/>
      <c r="I628" s="28">
        <v>249</v>
      </c>
      <c r="K628" s="34"/>
    </row>
    <row r="629" spans="1:11" x14ac:dyDescent="0.25">
      <c r="A629" s="26">
        <f t="shared" si="9"/>
        <v>629</v>
      </c>
      <c r="B629" s="35"/>
      <c r="C629" s="35"/>
      <c r="D629" s="35"/>
      <c r="E629" s="35"/>
      <c r="F629" s="35"/>
      <c r="G629" s="35"/>
      <c r="H629" s="36"/>
      <c r="I629" s="37"/>
      <c r="K629" s="34"/>
    </row>
    <row r="630" spans="1:11" x14ac:dyDescent="0.25">
      <c r="A630" s="26">
        <f t="shared" si="9"/>
        <v>630</v>
      </c>
      <c r="B630" s="35" t="s">
        <v>1395</v>
      </c>
      <c r="C630" s="35"/>
      <c r="D630" s="35"/>
      <c r="E630" s="35"/>
      <c r="F630" s="35"/>
      <c r="G630" s="35"/>
      <c r="H630" s="36"/>
      <c r="I630" s="37"/>
      <c r="K630" s="34"/>
    </row>
    <row r="631" spans="1:11" x14ac:dyDescent="0.25">
      <c r="A631" s="26">
        <f t="shared" si="9"/>
        <v>631</v>
      </c>
      <c r="B631" s="27" t="s">
        <v>1514</v>
      </c>
      <c r="C631" s="27" t="s">
        <v>1515</v>
      </c>
      <c r="D631" s="27"/>
      <c r="E631" s="27" t="s">
        <v>611</v>
      </c>
      <c r="F631" s="27" t="s">
        <v>936</v>
      </c>
      <c r="G631" s="27" t="s">
        <v>612</v>
      </c>
      <c r="H631" s="46">
        <v>2017</v>
      </c>
      <c r="I631" s="28">
        <v>0</v>
      </c>
      <c r="K631" s="34"/>
    </row>
    <row r="632" spans="1:11" x14ac:dyDescent="0.25">
      <c r="A632" s="26">
        <f t="shared" si="9"/>
        <v>632</v>
      </c>
      <c r="B632" s="27" t="s">
        <v>1516</v>
      </c>
      <c r="C632" s="27" t="s">
        <v>1396</v>
      </c>
      <c r="D632" s="27"/>
      <c r="E632" s="27" t="s">
        <v>624</v>
      </c>
      <c r="F632" s="27" t="s">
        <v>551</v>
      </c>
      <c r="G632" s="27" t="s">
        <v>601</v>
      </c>
      <c r="H632" s="46">
        <v>2017</v>
      </c>
      <c r="I632" s="28">
        <v>0</v>
      </c>
      <c r="K632" s="34"/>
    </row>
    <row r="633" spans="1:11" x14ac:dyDescent="0.25">
      <c r="A633" s="26">
        <f t="shared" si="9"/>
        <v>633</v>
      </c>
      <c r="B633" s="27" t="s">
        <v>1007</v>
      </c>
      <c r="C633" s="27" t="s">
        <v>1008</v>
      </c>
      <c r="D633" s="27"/>
      <c r="E633" s="27" t="s">
        <v>634</v>
      </c>
      <c r="F633" s="27" t="s">
        <v>893</v>
      </c>
      <c r="G633" s="27" t="s">
        <v>612</v>
      </c>
      <c r="H633" s="46">
        <v>2019</v>
      </c>
      <c r="I633" s="28">
        <v>0</v>
      </c>
      <c r="K633" s="34"/>
    </row>
    <row r="634" spans="1:11" x14ac:dyDescent="0.25">
      <c r="A634" s="26">
        <f t="shared" si="9"/>
        <v>634</v>
      </c>
      <c r="B634" s="27" t="s">
        <v>1262</v>
      </c>
      <c r="C634" s="27" t="s">
        <v>1012</v>
      </c>
      <c r="D634" s="27"/>
      <c r="E634" s="27" t="s">
        <v>644</v>
      </c>
      <c r="F634" s="27" t="s">
        <v>551</v>
      </c>
      <c r="G634" s="27" t="s">
        <v>612</v>
      </c>
      <c r="H634" s="46">
        <v>2019</v>
      </c>
      <c r="I634" s="28">
        <v>0</v>
      </c>
      <c r="K634" s="34"/>
    </row>
    <row r="635" spans="1:11" x14ac:dyDescent="0.25">
      <c r="A635" s="26">
        <f t="shared" si="9"/>
        <v>635</v>
      </c>
      <c r="B635" s="27" t="s">
        <v>1073</v>
      </c>
      <c r="C635" s="27" t="s">
        <v>1014</v>
      </c>
      <c r="D635" s="27"/>
      <c r="E635" s="27" t="s">
        <v>637</v>
      </c>
      <c r="F635" s="27" t="s">
        <v>551</v>
      </c>
      <c r="G635" s="27" t="s">
        <v>617</v>
      </c>
      <c r="H635" s="46">
        <v>2017</v>
      </c>
      <c r="I635" s="28">
        <v>0</v>
      </c>
      <c r="K635" s="34"/>
    </row>
    <row r="636" spans="1:11" x14ac:dyDescent="0.25">
      <c r="A636" s="26">
        <f t="shared" si="9"/>
        <v>636</v>
      </c>
      <c r="B636" s="27" t="s">
        <v>1517</v>
      </c>
      <c r="C636" s="27" t="s">
        <v>1074</v>
      </c>
      <c r="D636" s="27"/>
      <c r="E636" s="27" t="s">
        <v>624</v>
      </c>
      <c r="F636" s="27" t="s">
        <v>551</v>
      </c>
      <c r="G636" s="27" t="s">
        <v>601</v>
      </c>
      <c r="H636" s="46">
        <v>2019</v>
      </c>
      <c r="I636" s="28">
        <v>0</v>
      </c>
      <c r="K636" s="34"/>
    </row>
    <row r="637" spans="1:11" x14ac:dyDescent="0.25">
      <c r="A637" s="26">
        <f t="shared" si="9"/>
        <v>637</v>
      </c>
      <c r="B637" s="27" t="s">
        <v>1263</v>
      </c>
      <c r="C637" s="27" t="s">
        <v>1075</v>
      </c>
      <c r="D637" s="27"/>
      <c r="E637" s="27" t="s">
        <v>657</v>
      </c>
      <c r="F637" s="27" t="s">
        <v>551</v>
      </c>
      <c r="G637" s="27" t="s">
        <v>599</v>
      </c>
      <c r="H637" s="46">
        <v>2020</v>
      </c>
      <c r="I637" s="28">
        <v>0</v>
      </c>
      <c r="K637" s="34"/>
    </row>
    <row r="638" spans="1:11" x14ac:dyDescent="0.25">
      <c r="A638" s="26">
        <f t="shared" si="9"/>
        <v>638</v>
      </c>
      <c r="B638" s="27" t="s">
        <v>1398</v>
      </c>
      <c r="C638" s="27" t="s">
        <v>1399</v>
      </c>
      <c r="D638" s="27"/>
      <c r="E638" s="27" t="s">
        <v>640</v>
      </c>
      <c r="F638" s="27" t="s">
        <v>551</v>
      </c>
      <c r="G638" s="27" t="s">
        <v>599</v>
      </c>
      <c r="H638" s="46">
        <v>2017</v>
      </c>
      <c r="I638" s="28">
        <v>0</v>
      </c>
      <c r="K638" s="34"/>
    </row>
    <row r="639" spans="1:11" x14ac:dyDescent="0.25">
      <c r="A639" s="26">
        <f t="shared" si="9"/>
        <v>639</v>
      </c>
      <c r="B639" s="27" t="s">
        <v>1400</v>
      </c>
      <c r="C639" s="27" t="s">
        <v>1401</v>
      </c>
      <c r="D639" s="27"/>
      <c r="E639" s="27" t="s">
        <v>625</v>
      </c>
      <c r="F639" s="27" t="s">
        <v>551</v>
      </c>
      <c r="G639" s="27" t="s">
        <v>617</v>
      </c>
      <c r="H639" s="46">
        <v>2017</v>
      </c>
      <c r="I639" s="28">
        <v>0</v>
      </c>
      <c r="K639" s="34"/>
    </row>
    <row r="640" spans="1:11" x14ac:dyDescent="0.25">
      <c r="A640" s="26">
        <f t="shared" si="9"/>
        <v>640</v>
      </c>
      <c r="B640" s="27" t="s">
        <v>1402</v>
      </c>
      <c r="C640" s="27" t="s">
        <v>1264</v>
      </c>
      <c r="D640" s="27"/>
      <c r="E640" s="27" t="s">
        <v>1265</v>
      </c>
      <c r="F640" s="27" t="s">
        <v>936</v>
      </c>
      <c r="G640" s="27" t="s">
        <v>599</v>
      </c>
      <c r="H640" s="46">
        <v>2020</v>
      </c>
      <c r="I640" s="28">
        <v>0</v>
      </c>
      <c r="K640" s="34"/>
    </row>
    <row r="641" spans="1:11" x14ac:dyDescent="0.25">
      <c r="A641" s="26">
        <f t="shared" si="9"/>
        <v>641</v>
      </c>
      <c r="B641" s="27" t="s">
        <v>1518</v>
      </c>
      <c r="C641" s="27" t="s">
        <v>1519</v>
      </c>
      <c r="D641" s="27"/>
      <c r="E641" s="27" t="s">
        <v>654</v>
      </c>
      <c r="F641" s="27" t="s">
        <v>551</v>
      </c>
      <c r="G641" s="27" t="s">
        <v>599</v>
      </c>
      <c r="H641" s="46">
        <v>2018</v>
      </c>
      <c r="I641" s="28">
        <v>0</v>
      </c>
      <c r="K641" s="34"/>
    </row>
    <row r="642" spans="1:11" x14ac:dyDescent="0.25">
      <c r="A642" s="26">
        <f t="shared" si="9"/>
        <v>642</v>
      </c>
      <c r="B642" s="27" t="s">
        <v>1520</v>
      </c>
      <c r="C642" s="27" t="s">
        <v>1521</v>
      </c>
      <c r="D642" s="27"/>
      <c r="E642" s="27" t="s">
        <v>624</v>
      </c>
      <c r="F642" s="27" t="s">
        <v>551</v>
      </c>
      <c r="G642" s="27" t="s">
        <v>601</v>
      </c>
      <c r="H642" s="46">
        <v>2018</v>
      </c>
      <c r="I642" s="28">
        <v>0</v>
      </c>
      <c r="K642" s="34"/>
    </row>
    <row r="643" spans="1:11" x14ac:dyDescent="0.25">
      <c r="A643" s="26">
        <f t="shared" si="9"/>
        <v>643</v>
      </c>
      <c r="B643" s="27" t="s">
        <v>1601</v>
      </c>
      <c r="C643" s="27" t="s">
        <v>1522</v>
      </c>
      <c r="D643" s="27"/>
      <c r="E643" s="27" t="s">
        <v>625</v>
      </c>
      <c r="F643" s="27" t="s">
        <v>551</v>
      </c>
      <c r="G643" s="27" t="s">
        <v>617</v>
      </c>
      <c r="H643" s="46">
        <v>2017</v>
      </c>
      <c r="I643" s="28">
        <v>0</v>
      </c>
      <c r="K643" s="34"/>
    </row>
    <row r="644" spans="1:11" x14ac:dyDescent="0.25">
      <c r="A644" s="26">
        <f t="shared" si="9"/>
        <v>644</v>
      </c>
      <c r="B644" s="35" t="s">
        <v>1266</v>
      </c>
      <c r="C644" s="35"/>
      <c r="D644" s="35"/>
      <c r="E644" s="35"/>
      <c r="F644" s="35"/>
      <c r="G644" s="35"/>
      <c r="H644" s="36"/>
      <c r="I644" s="37">
        <f>SUM(I631:I643)</f>
        <v>0</v>
      </c>
      <c r="K644" s="34"/>
    </row>
    <row r="645" spans="1:11" x14ac:dyDescent="0.25">
      <c r="A645" s="26">
        <f t="shared" si="9"/>
        <v>645</v>
      </c>
      <c r="B645" s="35"/>
      <c r="C645" s="35"/>
      <c r="D645" s="35"/>
      <c r="E645" s="35"/>
      <c r="F645" s="35"/>
      <c r="G645" s="35"/>
      <c r="H645" s="36"/>
      <c r="I645" s="37"/>
      <c r="K645" s="34"/>
    </row>
    <row r="646" spans="1:11" x14ac:dyDescent="0.25">
      <c r="A646" s="26">
        <f t="shared" ref="A646:A709" si="10">A645+1</f>
        <v>646</v>
      </c>
      <c r="B646" s="35" t="s">
        <v>945</v>
      </c>
      <c r="C646" s="35"/>
      <c r="D646" s="35"/>
      <c r="E646" s="35"/>
      <c r="F646" s="35"/>
      <c r="G646" s="35"/>
      <c r="H646" s="36"/>
      <c r="I646" s="37"/>
      <c r="K646" s="34"/>
    </row>
    <row r="647" spans="1:11" x14ac:dyDescent="0.25">
      <c r="A647" s="26">
        <f t="shared" si="10"/>
        <v>647</v>
      </c>
      <c r="B647" s="27" t="s">
        <v>1021</v>
      </c>
      <c r="C647" s="27" t="s">
        <v>1022</v>
      </c>
      <c r="D647" s="27"/>
      <c r="E647" s="27" t="s">
        <v>687</v>
      </c>
      <c r="F647" s="27" t="s">
        <v>1253</v>
      </c>
      <c r="G647" s="27" t="s">
        <v>951</v>
      </c>
      <c r="H647" s="46">
        <v>2017</v>
      </c>
      <c r="I647" s="28">
        <v>0</v>
      </c>
      <c r="K647" s="34"/>
    </row>
    <row r="648" spans="1:11" x14ac:dyDescent="0.25">
      <c r="A648" s="26">
        <f t="shared" si="10"/>
        <v>648</v>
      </c>
      <c r="B648" s="27" t="s">
        <v>1341</v>
      </c>
      <c r="C648" s="27" t="s">
        <v>1078</v>
      </c>
      <c r="D648" s="27"/>
      <c r="E648" s="27" t="s">
        <v>1023</v>
      </c>
      <c r="F648" s="27" t="s">
        <v>552</v>
      </c>
      <c r="G648" s="27" t="s">
        <v>714</v>
      </c>
      <c r="H648" s="46">
        <v>2017</v>
      </c>
      <c r="I648" s="28">
        <v>0</v>
      </c>
      <c r="K648" s="34"/>
    </row>
    <row r="649" spans="1:11" x14ac:dyDescent="0.25">
      <c r="A649" s="26">
        <f t="shared" si="10"/>
        <v>649</v>
      </c>
      <c r="B649" s="27" t="s">
        <v>1342</v>
      </c>
      <c r="C649" s="27" t="s">
        <v>1018</v>
      </c>
      <c r="D649" s="27"/>
      <c r="E649" s="27" t="s">
        <v>1019</v>
      </c>
      <c r="F649" s="27" t="s">
        <v>552</v>
      </c>
      <c r="G649" s="27" t="s">
        <v>714</v>
      </c>
      <c r="H649" s="46">
        <v>2018</v>
      </c>
      <c r="I649" s="28">
        <v>0</v>
      </c>
      <c r="K649" s="34"/>
    </row>
    <row r="650" spans="1:11" x14ac:dyDescent="0.25">
      <c r="A650" s="26">
        <f t="shared" si="10"/>
        <v>650</v>
      </c>
      <c r="B650" s="27" t="s">
        <v>1343</v>
      </c>
      <c r="C650" s="27" t="s">
        <v>1020</v>
      </c>
      <c r="D650" s="27"/>
      <c r="E650" s="27" t="s">
        <v>1019</v>
      </c>
      <c r="F650" s="27" t="s">
        <v>552</v>
      </c>
      <c r="G650" s="27" t="s">
        <v>714</v>
      </c>
      <c r="H650" s="46">
        <v>2017</v>
      </c>
      <c r="I650" s="28">
        <v>230.4</v>
      </c>
      <c r="K650" s="34"/>
    </row>
    <row r="651" spans="1:11" x14ac:dyDescent="0.25">
      <c r="A651" s="26">
        <f t="shared" si="10"/>
        <v>651</v>
      </c>
      <c r="B651" s="27" t="s">
        <v>1523</v>
      </c>
      <c r="C651" s="27" t="s">
        <v>1524</v>
      </c>
      <c r="D651" s="27"/>
      <c r="E651" s="27" t="s">
        <v>1019</v>
      </c>
      <c r="F651" s="27" t="s">
        <v>552</v>
      </c>
      <c r="G651" s="27" t="s">
        <v>714</v>
      </c>
      <c r="H651" s="46">
        <v>2018</v>
      </c>
      <c r="I651" s="28">
        <v>0</v>
      </c>
      <c r="K651" s="34"/>
    </row>
    <row r="652" spans="1:11" x14ac:dyDescent="0.25">
      <c r="A652" s="26">
        <f t="shared" si="10"/>
        <v>652</v>
      </c>
      <c r="B652" s="27" t="s">
        <v>1344</v>
      </c>
      <c r="C652" s="27" t="s">
        <v>1028</v>
      </c>
      <c r="D652" s="27"/>
      <c r="E652" s="27" t="s">
        <v>675</v>
      </c>
      <c r="F652" s="27" t="s">
        <v>552</v>
      </c>
      <c r="G652" s="27" t="s">
        <v>612</v>
      </c>
      <c r="H652" s="46">
        <v>2020</v>
      </c>
      <c r="I652" s="28">
        <v>0</v>
      </c>
      <c r="K652" s="34"/>
    </row>
    <row r="653" spans="1:11" x14ac:dyDescent="0.25">
      <c r="A653" s="26">
        <f t="shared" si="10"/>
        <v>653</v>
      </c>
      <c r="B653" s="27" t="s">
        <v>1031</v>
      </c>
      <c r="C653" s="27" t="s">
        <v>1032</v>
      </c>
      <c r="D653" s="27"/>
      <c r="E653" s="27" t="s">
        <v>618</v>
      </c>
      <c r="F653" s="27" t="s">
        <v>1253</v>
      </c>
      <c r="G653" s="27" t="s">
        <v>951</v>
      </c>
      <c r="H653" s="46">
        <v>2017</v>
      </c>
      <c r="I653" s="28">
        <v>0</v>
      </c>
      <c r="K653" s="34"/>
    </row>
    <row r="654" spans="1:11" x14ac:dyDescent="0.25">
      <c r="A654" s="26">
        <f t="shared" si="10"/>
        <v>654</v>
      </c>
      <c r="B654" s="27" t="s">
        <v>1025</v>
      </c>
      <c r="C654" s="27" t="s">
        <v>1026</v>
      </c>
      <c r="D654" s="27"/>
      <c r="E654" s="27" t="s">
        <v>1027</v>
      </c>
      <c r="F654" s="27" t="s">
        <v>552</v>
      </c>
      <c r="G654" s="27" t="s">
        <v>714</v>
      </c>
      <c r="H654" s="46">
        <v>2018</v>
      </c>
      <c r="I654" s="28">
        <v>0</v>
      </c>
      <c r="K654" s="34"/>
    </row>
    <row r="655" spans="1:11" x14ac:dyDescent="0.25">
      <c r="A655" s="26">
        <f t="shared" si="10"/>
        <v>655</v>
      </c>
      <c r="B655" s="27" t="s">
        <v>1080</v>
      </c>
      <c r="C655" s="27" t="s">
        <v>1030</v>
      </c>
      <c r="D655" s="27"/>
      <c r="E655" s="27" t="s">
        <v>894</v>
      </c>
      <c r="F655" s="27" t="s">
        <v>552</v>
      </c>
      <c r="G655" s="27" t="s">
        <v>714</v>
      </c>
      <c r="H655" s="46">
        <v>2018</v>
      </c>
      <c r="I655" s="28">
        <v>0</v>
      </c>
      <c r="K655" s="34"/>
    </row>
    <row r="656" spans="1:11" x14ac:dyDescent="0.25">
      <c r="A656" s="26">
        <f t="shared" si="10"/>
        <v>656</v>
      </c>
      <c r="B656" s="27" t="s">
        <v>1345</v>
      </c>
      <c r="C656" s="27" t="s">
        <v>1280</v>
      </c>
      <c r="D656" s="27"/>
      <c r="E656" s="27" t="s">
        <v>711</v>
      </c>
      <c r="F656" s="27" t="s">
        <v>552</v>
      </c>
      <c r="G656" s="27" t="s">
        <v>714</v>
      </c>
      <c r="H656" s="46">
        <v>2017</v>
      </c>
      <c r="I656" s="28">
        <v>0</v>
      </c>
      <c r="K656" s="34"/>
    </row>
    <row r="657" spans="1:11" x14ac:dyDescent="0.25">
      <c r="A657" s="26">
        <f t="shared" si="10"/>
        <v>657</v>
      </c>
      <c r="B657" s="27" t="s">
        <v>1420</v>
      </c>
      <c r="C657" s="27" t="s">
        <v>1421</v>
      </c>
      <c r="D657" s="27"/>
      <c r="E657" s="27" t="s">
        <v>1019</v>
      </c>
      <c r="F657" s="27" t="s">
        <v>552</v>
      </c>
      <c r="G657" s="27" t="s">
        <v>714</v>
      </c>
      <c r="H657" s="46">
        <v>2018</v>
      </c>
      <c r="I657" s="28">
        <v>0</v>
      </c>
      <c r="K657" s="34"/>
    </row>
    <row r="658" spans="1:11" x14ac:dyDescent="0.25">
      <c r="A658" s="26">
        <f t="shared" si="10"/>
        <v>658</v>
      </c>
      <c r="B658" s="27" t="s">
        <v>1041</v>
      </c>
      <c r="C658" s="27" t="s">
        <v>1042</v>
      </c>
      <c r="D658" s="27"/>
      <c r="E658" s="27" t="s">
        <v>1033</v>
      </c>
      <c r="F658" s="27" t="s">
        <v>552</v>
      </c>
      <c r="G658" s="27" t="s">
        <v>714</v>
      </c>
      <c r="H658" s="46">
        <v>2018</v>
      </c>
      <c r="I658" s="28">
        <v>0</v>
      </c>
      <c r="K658" s="34"/>
    </row>
    <row r="659" spans="1:11" x14ac:dyDescent="0.25">
      <c r="A659" s="26">
        <f t="shared" si="10"/>
        <v>659</v>
      </c>
      <c r="B659" s="27" t="s">
        <v>1346</v>
      </c>
      <c r="C659" s="27" t="s">
        <v>1040</v>
      </c>
      <c r="D659" s="27"/>
      <c r="E659" s="27" t="s">
        <v>711</v>
      </c>
      <c r="F659" s="27" t="s">
        <v>552</v>
      </c>
      <c r="G659" s="27" t="s">
        <v>714</v>
      </c>
      <c r="H659" s="46">
        <v>2017</v>
      </c>
      <c r="I659" s="28">
        <v>0</v>
      </c>
    </row>
    <row r="660" spans="1:11" x14ac:dyDescent="0.25">
      <c r="A660" s="26">
        <f t="shared" si="10"/>
        <v>660</v>
      </c>
      <c r="B660" s="27" t="s">
        <v>1043</v>
      </c>
      <c r="C660" s="27" t="s">
        <v>1044</v>
      </c>
      <c r="D660" s="27"/>
      <c r="E660" s="27" t="s">
        <v>894</v>
      </c>
      <c r="F660" s="27" t="s">
        <v>552</v>
      </c>
      <c r="G660" s="27" t="s">
        <v>714</v>
      </c>
      <c r="H660" s="46">
        <v>2017</v>
      </c>
      <c r="I660" s="28">
        <v>174</v>
      </c>
    </row>
    <row r="661" spans="1:11" x14ac:dyDescent="0.25">
      <c r="A661" s="26">
        <f t="shared" si="10"/>
        <v>661</v>
      </c>
      <c r="B661" s="27" t="s">
        <v>1037</v>
      </c>
      <c r="C661" s="27" t="s">
        <v>1038</v>
      </c>
      <c r="D661" s="27"/>
      <c r="E661" s="27" t="s">
        <v>1039</v>
      </c>
      <c r="F661" s="27" t="s">
        <v>552</v>
      </c>
      <c r="G661" s="27" t="s">
        <v>714</v>
      </c>
      <c r="H661" s="46">
        <v>2018</v>
      </c>
      <c r="I661" s="28">
        <v>0</v>
      </c>
    </row>
    <row r="662" spans="1:11" x14ac:dyDescent="0.25">
      <c r="A662" s="26">
        <f t="shared" si="10"/>
        <v>662</v>
      </c>
      <c r="B662" s="27" t="s">
        <v>1035</v>
      </c>
      <c r="C662" s="27" t="s">
        <v>1036</v>
      </c>
      <c r="D662" s="27"/>
      <c r="E662" s="27" t="s">
        <v>895</v>
      </c>
      <c r="F662" s="27" t="s">
        <v>552</v>
      </c>
      <c r="G662" s="27" t="s">
        <v>714</v>
      </c>
      <c r="H662" s="46">
        <v>2018</v>
      </c>
      <c r="I662" s="28">
        <v>0</v>
      </c>
    </row>
    <row r="663" spans="1:11" x14ac:dyDescent="0.25">
      <c r="A663" s="26">
        <f t="shared" si="10"/>
        <v>663</v>
      </c>
      <c r="B663" s="27" t="s">
        <v>1046</v>
      </c>
      <c r="C663" s="27" t="s">
        <v>1047</v>
      </c>
      <c r="D663" s="27"/>
      <c r="E663" s="27" t="s">
        <v>643</v>
      </c>
      <c r="F663" s="27" t="s">
        <v>552</v>
      </c>
      <c r="G663" s="27" t="s">
        <v>601</v>
      </c>
      <c r="H663" s="46">
        <v>2017</v>
      </c>
      <c r="I663" s="28">
        <v>0</v>
      </c>
    </row>
    <row r="664" spans="1:11" x14ac:dyDescent="0.25">
      <c r="A664" s="26">
        <f t="shared" si="10"/>
        <v>664</v>
      </c>
      <c r="B664" s="27" t="s">
        <v>1048</v>
      </c>
      <c r="C664" s="27" t="s">
        <v>1049</v>
      </c>
      <c r="D664" s="27"/>
      <c r="E664" s="27" t="s">
        <v>643</v>
      </c>
      <c r="F664" s="27" t="s">
        <v>552</v>
      </c>
      <c r="G664" s="27" t="s">
        <v>601</v>
      </c>
      <c r="H664" s="46">
        <v>2017</v>
      </c>
      <c r="I664" s="28">
        <v>0</v>
      </c>
    </row>
    <row r="665" spans="1:11" x14ac:dyDescent="0.25">
      <c r="A665" s="26">
        <f t="shared" si="10"/>
        <v>665</v>
      </c>
      <c r="B665" s="27" t="s">
        <v>1082</v>
      </c>
      <c r="C665" s="27" t="s">
        <v>1083</v>
      </c>
      <c r="D665" s="27"/>
      <c r="E665" s="27" t="s">
        <v>895</v>
      </c>
      <c r="F665" s="27" t="s">
        <v>552</v>
      </c>
      <c r="G665" s="27" t="s">
        <v>714</v>
      </c>
      <c r="H665" s="46">
        <v>2018</v>
      </c>
      <c r="I665" s="28">
        <v>0</v>
      </c>
    </row>
    <row r="666" spans="1:11" x14ac:dyDescent="0.25">
      <c r="A666" s="26">
        <f t="shared" si="10"/>
        <v>666</v>
      </c>
      <c r="B666" s="27" t="s">
        <v>1525</v>
      </c>
      <c r="C666" s="27" t="s">
        <v>1526</v>
      </c>
      <c r="D666" s="27"/>
      <c r="E666" s="27" t="s">
        <v>611</v>
      </c>
      <c r="F666" s="27" t="s">
        <v>552</v>
      </c>
      <c r="G666" s="27" t="s">
        <v>612</v>
      </c>
      <c r="H666" s="46">
        <v>2017</v>
      </c>
      <c r="I666" s="28">
        <v>0</v>
      </c>
    </row>
    <row r="667" spans="1:11" x14ac:dyDescent="0.25">
      <c r="A667" s="26">
        <f t="shared" si="10"/>
        <v>667</v>
      </c>
      <c r="B667" s="27" t="s">
        <v>1281</v>
      </c>
      <c r="C667" s="27" t="s">
        <v>1282</v>
      </c>
      <c r="D667" s="27"/>
      <c r="E667" s="27" t="s">
        <v>1269</v>
      </c>
      <c r="F667" s="27" t="s">
        <v>552</v>
      </c>
      <c r="G667" s="27" t="s">
        <v>612</v>
      </c>
      <c r="H667" s="46">
        <v>2017</v>
      </c>
      <c r="I667" s="28">
        <v>0</v>
      </c>
    </row>
    <row r="668" spans="1:11" x14ac:dyDescent="0.25">
      <c r="A668" s="26">
        <f t="shared" si="10"/>
        <v>668</v>
      </c>
      <c r="B668" s="27" t="s">
        <v>1283</v>
      </c>
      <c r="C668" s="27" t="s">
        <v>1284</v>
      </c>
      <c r="D668" s="27"/>
      <c r="E668" s="27" t="s">
        <v>684</v>
      </c>
      <c r="F668" s="27" t="s">
        <v>552</v>
      </c>
      <c r="G668" s="27" t="s">
        <v>599</v>
      </c>
      <c r="H668" s="46">
        <v>2017</v>
      </c>
      <c r="I668" s="28">
        <v>125.6</v>
      </c>
    </row>
    <row r="669" spans="1:11" x14ac:dyDescent="0.25">
      <c r="A669" s="26">
        <f t="shared" si="10"/>
        <v>669</v>
      </c>
      <c r="B669" s="27" t="s">
        <v>1527</v>
      </c>
      <c r="C669" s="27" t="s">
        <v>1285</v>
      </c>
      <c r="D669" s="27"/>
      <c r="E669" s="27" t="s">
        <v>1039</v>
      </c>
      <c r="F669" s="27" t="s">
        <v>552</v>
      </c>
      <c r="G669" s="27" t="s">
        <v>714</v>
      </c>
      <c r="H669" s="46">
        <v>2017</v>
      </c>
      <c r="I669" s="28">
        <v>0</v>
      </c>
    </row>
    <row r="670" spans="1:11" x14ac:dyDescent="0.25">
      <c r="A670" s="26">
        <f t="shared" si="10"/>
        <v>670</v>
      </c>
      <c r="B670" s="27" t="s">
        <v>1286</v>
      </c>
      <c r="C670" s="27" t="s">
        <v>1287</v>
      </c>
      <c r="D670" s="27"/>
      <c r="E670" s="27" t="s">
        <v>618</v>
      </c>
      <c r="F670" s="27" t="s">
        <v>1253</v>
      </c>
      <c r="G670" s="27" t="s">
        <v>951</v>
      </c>
      <c r="H670" s="46">
        <v>2017</v>
      </c>
      <c r="I670" s="28">
        <v>0</v>
      </c>
    </row>
    <row r="671" spans="1:11" x14ac:dyDescent="0.25">
      <c r="A671" s="26">
        <f t="shared" si="10"/>
        <v>671</v>
      </c>
      <c r="B671" s="27" t="s">
        <v>1347</v>
      </c>
      <c r="C671" s="27" t="s">
        <v>1348</v>
      </c>
      <c r="D671" s="27"/>
      <c r="E671" s="27" t="s">
        <v>683</v>
      </c>
      <c r="F671" s="27" t="s">
        <v>552</v>
      </c>
      <c r="G671" s="27" t="s">
        <v>714</v>
      </c>
      <c r="H671" s="46">
        <v>2017</v>
      </c>
      <c r="I671" s="28">
        <v>50</v>
      </c>
    </row>
    <row r="672" spans="1:11" x14ac:dyDescent="0.25">
      <c r="A672" s="26">
        <f t="shared" si="10"/>
        <v>672</v>
      </c>
      <c r="B672" s="27" t="s">
        <v>1349</v>
      </c>
      <c r="C672" s="27" t="s">
        <v>1350</v>
      </c>
      <c r="D672" s="27"/>
      <c r="E672" s="27" t="s">
        <v>683</v>
      </c>
      <c r="F672" s="27" t="s">
        <v>552</v>
      </c>
      <c r="G672" s="27" t="s">
        <v>714</v>
      </c>
      <c r="H672" s="46">
        <v>2017</v>
      </c>
      <c r="I672" s="28">
        <v>150</v>
      </c>
    </row>
    <row r="673" spans="1:9" x14ac:dyDescent="0.25">
      <c r="A673" s="26">
        <f t="shared" si="10"/>
        <v>673</v>
      </c>
      <c r="B673" s="27" t="s">
        <v>1528</v>
      </c>
      <c r="C673" s="27" t="s">
        <v>1529</v>
      </c>
      <c r="D673" s="27"/>
      <c r="E673" s="27" t="s">
        <v>683</v>
      </c>
      <c r="F673" s="27" t="s">
        <v>552</v>
      </c>
      <c r="G673" s="27" t="s">
        <v>714</v>
      </c>
      <c r="H673" s="46">
        <v>2019</v>
      </c>
      <c r="I673" s="28">
        <v>0</v>
      </c>
    </row>
    <row r="674" spans="1:9" x14ac:dyDescent="0.25">
      <c r="A674" s="26">
        <f t="shared" si="10"/>
        <v>674</v>
      </c>
      <c r="B674" s="27" t="s">
        <v>1351</v>
      </c>
      <c r="C674" s="27" t="s">
        <v>1288</v>
      </c>
      <c r="D674" s="27"/>
      <c r="E674" s="27" t="s">
        <v>660</v>
      </c>
      <c r="F674" s="27" t="s">
        <v>552</v>
      </c>
      <c r="G674" s="27" t="s">
        <v>612</v>
      </c>
      <c r="H674" s="46">
        <v>2017</v>
      </c>
      <c r="I674" s="28">
        <v>0</v>
      </c>
    </row>
    <row r="675" spans="1:9" x14ac:dyDescent="0.25">
      <c r="A675" s="26">
        <f t="shared" si="10"/>
        <v>675</v>
      </c>
      <c r="B675" s="27" t="s">
        <v>1530</v>
      </c>
      <c r="C675" s="27" t="s">
        <v>1352</v>
      </c>
      <c r="D675" s="27"/>
      <c r="E675" s="27" t="s">
        <v>686</v>
      </c>
      <c r="F675" s="27" t="s">
        <v>1253</v>
      </c>
      <c r="G675" s="27" t="s">
        <v>951</v>
      </c>
      <c r="H675" s="46">
        <v>2017</v>
      </c>
      <c r="I675" s="28">
        <v>0</v>
      </c>
    </row>
    <row r="676" spans="1:9" x14ac:dyDescent="0.25">
      <c r="A676" s="26">
        <f t="shared" si="10"/>
        <v>676</v>
      </c>
      <c r="B676" s="27" t="s">
        <v>1353</v>
      </c>
      <c r="C676" s="27" t="s">
        <v>1354</v>
      </c>
      <c r="D676" s="27"/>
      <c r="E676" s="27" t="s">
        <v>711</v>
      </c>
      <c r="F676" s="27" t="s">
        <v>552</v>
      </c>
      <c r="G676" s="27" t="s">
        <v>714</v>
      </c>
      <c r="H676" s="46">
        <v>2017</v>
      </c>
      <c r="I676" s="28">
        <v>0</v>
      </c>
    </row>
    <row r="677" spans="1:9" x14ac:dyDescent="0.25">
      <c r="A677" s="26">
        <f t="shared" si="10"/>
        <v>677</v>
      </c>
      <c r="B677" s="27" t="s">
        <v>1403</v>
      </c>
      <c r="C677" s="27" t="s">
        <v>1404</v>
      </c>
      <c r="D677" s="27"/>
      <c r="E677" s="27" t="s">
        <v>1405</v>
      </c>
      <c r="F677" s="27" t="s">
        <v>552</v>
      </c>
      <c r="G677" s="27" t="s">
        <v>612</v>
      </c>
      <c r="H677" s="46">
        <v>2017</v>
      </c>
      <c r="I677" s="28">
        <v>0</v>
      </c>
    </row>
    <row r="678" spans="1:9" x14ac:dyDescent="0.25">
      <c r="A678" s="26">
        <f t="shared" si="10"/>
        <v>678</v>
      </c>
      <c r="B678" s="27" t="s">
        <v>1355</v>
      </c>
      <c r="C678" s="27" t="s">
        <v>1356</v>
      </c>
      <c r="D678" s="27"/>
      <c r="E678" s="27" t="s">
        <v>1027</v>
      </c>
      <c r="F678" s="27" t="s">
        <v>552</v>
      </c>
      <c r="G678" s="27" t="s">
        <v>714</v>
      </c>
      <c r="H678" s="46">
        <v>2017</v>
      </c>
      <c r="I678" s="28">
        <v>0</v>
      </c>
    </row>
    <row r="679" spans="1:9" x14ac:dyDescent="0.25">
      <c r="A679" s="26">
        <f t="shared" si="10"/>
        <v>679</v>
      </c>
      <c r="B679" s="27" t="s">
        <v>1357</v>
      </c>
      <c r="C679" s="27" t="s">
        <v>1358</v>
      </c>
      <c r="D679" s="27"/>
      <c r="E679" s="27" t="s">
        <v>1359</v>
      </c>
      <c r="F679" s="27" t="s">
        <v>552</v>
      </c>
      <c r="G679" s="27" t="s">
        <v>599</v>
      </c>
      <c r="H679" s="46">
        <v>2017</v>
      </c>
      <c r="I679" s="28">
        <v>0</v>
      </c>
    </row>
    <row r="680" spans="1:9" x14ac:dyDescent="0.25">
      <c r="A680" s="26">
        <f t="shared" si="10"/>
        <v>680</v>
      </c>
      <c r="B680" s="27" t="s">
        <v>1406</v>
      </c>
      <c r="C680" s="27" t="s">
        <v>1407</v>
      </c>
      <c r="D680" s="27"/>
      <c r="E680" s="27" t="s">
        <v>672</v>
      </c>
      <c r="F680" s="27" t="s">
        <v>552</v>
      </c>
      <c r="G680" s="27" t="s">
        <v>612</v>
      </c>
      <c r="H680" s="46">
        <v>2017</v>
      </c>
      <c r="I680" s="28">
        <v>0</v>
      </c>
    </row>
    <row r="681" spans="1:9" x14ac:dyDescent="0.25">
      <c r="A681" s="26">
        <f t="shared" si="10"/>
        <v>681</v>
      </c>
      <c r="B681" s="27" t="s">
        <v>1408</v>
      </c>
      <c r="C681" s="27" t="s">
        <v>1409</v>
      </c>
      <c r="D681" s="27"/>
      <c r="E681" s="27" t="s">
        <v>1410</v>
      </c>
      <c r="F681" s="27" t="s">
        <v>552</v>
      </c>
      <c r="G681" s="27" t="s">
        <v>601</v>
      </c>
      <c r="H681" s="46">
        <v>2017</v>
      </c>
      <c r="I681" s="28">
        <v>0</v>
      </c>
    </row>
    <row r="682" spans="1:9" x14ac:dyDescent="0.25">
      <c r="A682" s="26">
        <f t="shared" si="10"/>
        <v>682</v>
      </c>
      <c r="B682" s="27" t="s">
        <v>1531</v>
      </c>
      <c r="C682" s="27" t="s">
        <v>1532</v>
      </c>
      <c r="D682" s="27"/>
      <c r="E682" s="27" t="s">
        <v>1023</v>
      </c>
      <c r="F682" s="27" t="s">
        <v>552</v>
      </c>
      <c r="G682" s="27" t="s">
        <v>714</v>
      </c>
      <c r="H682" s="46">
        <v>2017</v>
      </c>
      <c r="I682" s="28">
        <v>0</v>
      </c>
    </row>
    <row r="683" spans="1:9" x14ac:dyDescent="0.25">
      <c r="A683" s="26">
        <f t="shared" si="10"/>
        <v>683</v>
      </c>
      <c r="B683" s="27" t="s">
        <v>1533</v>
      </c>
      <c r="C683" s="27" t="s">
        <v>1534</v>
      </c>
      <c r="D683" s="27"/>
      <c r="E683" s="27" t="s">
        <v>1029</v>
      </c>
      <c r="F683" s="27" t="s">
        <v>552</v>
      </c>
      <c r="G683" s="27" t="s">
        <v>599</v>
      </c>
      <c r="H683" s="46">
        <v>2017</v>
      </c>
      <c r="I683" s="28">
        <v>0</v>
      </c>
    </row>
    <row r="684" spans="1:9" x14ac:dyDescent="0.25">
      <c r="A684" s="26">
        <f t="shared" si="10"/>
        <v>684</v>
      </c>
      <c r="B684" s="27" t="s">
        <v>1535</v>
      </c>
      <c r="C684" s="27" t="s">
        <v>1536</v>
      </c>
      <c r="D684" s="27"/>
      <c r="E684" s="27" t="s">
        <v>688</v>
      </c>
      <c r="F684" s="27" t="s">
        <v>552</v>
      </c>
      <c r="G684" s="27" t="s">
        <v>714</v>
      </c>
      <c r="H684" s="46">
        <v>2018</v>
      </c>
      <c r="I684" s="28">
        <v>0</v>
      </c>
    </row>
    <row r="685" spans="1:9" x14ac:dyDescent="0.25">
      <c r="A685" s="26">
        <f t="shared" si="10"/>
        <v>685</v>
      </c>
      <c r="B685" s="27" t="s">
        <v>1537</v>
      </c>
      <c r="C685" s="27" t="s">
        <v>1538</v>
      </c>
      <c r="D685" s="27"/>
      <c r="E685" s="27" t="s">
        <v>711</v>
      </c>
      <c r="F685" s="27" t="s">
        <v>552</v>
      </c>
      <c r="G685" s="27" t="s">
        <v>714</v>
      </c>
      <c r="H685" s="46">
        <v>2017</v>
      </c>
      <c r="I685" s="28">
        <v>0</v>
      </c>
    </row>
    <row r="686" spans="1:9" x14ac:dyDescent="0.25">
      <c r="A686" s="26">
        <f t="shared" si="10"/>
        <v>686</v>
      </c>
      <c r="B686" s="27" t="s">
        <v>1539</v>
      </c>
      <c r="C686" s="27" t="s">
        <v>1540</v>
      </c>
      <c r="D686" s="27"/>
      <c r="E686" s="27" t="s">
        <v>1541</v>
      </c>
      <c r="F686" s="27" t="s">
        <v>1253</v>
      </c>
      <c r="G686" s="27" t="s">
        <v>951</v>
      </c>
      <c r="H686" s="46">
        <v>2018</v>
      </c>
      <c r="I686" s="28">
        <v>0</v>
      </c>
    </row>
    <row r="687" spans="1:9" x14ac:dyDescent="0.25">
      <c r="A687" s="26">
        <f t="shared" si="10"/>
        <v>687</v>
      </c>
      <c r="B687" s="27" t="s">
        <v>1542</v>
      </c>
      <c r="C687" s="27" t="s">
        <v>1543</v>
      </c>
      <c r="D687" s="27"/>
      <c r="E687" s="27" t="s">
        <v>1544</v>
      </c>
      <c r="F687" s="27" t="s">
        <v>552</v>
      </c>
      <c r="G687" s="27" t="s">
        <v>714</v>
      </c>
      <c r="H687" s="46">
        <v>2018</v>
      </c>
      <c r="I687" s="28">
        <v>0</v>
      </c>
    </row>
    <row r="688" spans="1:9" x14ac:dyDescent="0.25">
      <c r="A688" s="26">
        <f t="shared" si="10"/>
        <v>688</v>
      </c>
      <c r="B688" s="27" t="s">
        <v>1545</v>
      </c>
      <c r="C688" s="27" t="s">
        <v>1546</v>
      </c>
      <c r="D688" s="27"/>
      <c r="E688" s="27" t="s">
        <v>672</v>
      </c>
      <c r="F688" s="27" t="s">
        <v>552</v>
      </c>
      <c r="G688" s="27" t="s">
        <v>612</v>
      </c>
      <c r="H688" s="46">
        <v>2017</v>
      </c>
      <c r="I688" s="28">
        <v>0</v>
      </c>
    </row>
    <row r="689" spans="1:9" x14ac:dyDescent="0.25">
      <c r="A689" s="26">
        <f t="shared" si="10"/>
        <v>689</v>
      </c>
      <c r="B689" s="27" t="s">
        <v>1547</v>
      </c>
      <c r="C689" s="27" t="s">
        <v>1548</v>
      </c>
      <c r="D689" s="27"/>
      <c r="E689" s="27" t="s">
        <v>672</v>
      </c>
      <c r="F689" s="27" t="s">
        <v>552</v>
      </c>
      <c r="G689" s="27" t="s">
        <v>612</v>
      </c>
      <c r="H689" s="46">
        <v>2018</v>
      </c>
      <c r="I689" s="28">
        <v>0</v>
      </c>
    </row>
    <row r="690" spans="1:9" x14ac:dyDescent="0.25">
      <c r="A690" s="26">
        <f t="shared" si="10"/>
        <v>690</v>
      </c>
      <c r="B690" s="27" t="s">
        <v>1549</v>
      </c>
      <c r="C690" s="27" t="s">
        <v>1550</v>
      </c>
      <c r="D690" s="27"/>
      <c r="E690" s="27" t="s">
        <v>675</v>
      </c>
      <c r="F690" s="27" t="s">
        <v>552</v>
      </c>
      <c r="G690" s="27" t="s">
        <v>612</v>
      </c>
      <c r="H690" s="46">
        <v>2017</v>
      </c>
      <c r="I690" s="28">
        <v>0</v>
      </c>
    </row>
    <row r="691" spans="1:9" x14ac:dyDescent="0.25">
      <c r="A691" s="26">
        <f t="shared" si="10"/>
        <v>691</v>
      </c>
      <c r="B691" s="27" t="s">
        <v>1551</v>
      </c>
      <c r="C691" s="27" t="s">
        <v>1552</v>
      </c>
      <c r="D691" s="27"/>
      <c r="E691" s="27" t="s">
        <v>675</v>
      </c>
      <c r="F691" s="27" t="s">
        <v>552</v>
      </c>
      <c r="G691" s="27" t="s">
        <v>612</v>
      </c>
      <c r="H691" s="46">
        <v>2018</v>
      </c>
      <c r="I691" s="28">
        <v>0</v>
      </c>
    </row>
    <row r="692" spans="1:9" x14ac:dyDescent="0.25">
      <c r="A692" s="26">
        <f t="shared" si="10"/>
        <v>692</v>
      </c>
      <c r="B692" s="27" t="s">
        <v>1553</v>
      </c>
      <c r="C692" s="27" t="s">
        <v>1554</v>
      </c>
      <c r="D692" s="27"/>
      <c r="E692" s="27" t="s">
        <v>1555</v>
      </c>
      <c r="F692" s="27" t="s">
        <v>552</v>
      </c>
      <c r="G692" s="27" t="s">
        <v>612</v>
      </c>
      <c r="H692" s="46">
        <v>2017</v>
      </c>
      <c r="I692" s="28">
        <v>0</v>
      </c>
    </row>
    <row r="693" spans="1:9" x14ac:dyDescent="0.25">
      <c r="A693" s="26">
        <f t="shared" si="10"/>
        <v>693</v>
      </c>
      <c r="B693" s="35" t="s">
        <v>1289</v>
      </c>
      <c r="C693" s="35"/>
      <c r="D693" s="35"/>
      <c r="E693" s="35"/>
      <c r="F693" s="35"/>
      <c r="G693" s="35"/>
      <c r="H693" s="36"/>
      <c r="I693" s="37">
        <f>SUM(I647:I692)</f>
        <v>730</v>
      </c>
    </row>
    <row r="694" spans="1:9" x14ac:dyDescent="0.25">
      <c r="A694" s="26">
        <f t="shared" si="10"/>
        <v>694</v>
      </c>
      <c r="B694" s="35"/>
      <c r="C694" s="35"/>
      <c r="D694" s="35"/>
      <c r="E694" s="35"/>
      <c r="F694" s="35"/>
      <c r="G694" s="35"/>
      <c r="H694" s="36"/>
      <c r="I694" s="37"/>
    </row>
    <row r="695" spans="1:9" x14ac:dyDescent="0.25">
      <c r="A695" s="26">
        <f t="shared" si="10"/>
        <v>695</v>
      </c>
      <c r="B695" s="27" t="s">
        <v>946</v>
      </c>
      <c r="C695" s="27"/>
      <c r="D695" s="27" t="s">
        <v>1290</v>
      </c>
      <c r="E695" s="27"/>
      <c r="F695" s="27"/>
      <c r="G695" s="27"/>
      <c r="H695" s="46"/>
      <c r="I695" s="28">
        <f>SUMIF($F$647:$F$692,"=WIND", I$647:I$692)</f>
        <v>730</v>
      </c>
    </row>
    <row r="696" spans="1:9" x14ac:dyDescent="0.25">
      <c r="A696" s="26">
        <f t="shared" si="10"/>
        <v>696</v>
      </c>
      <c r="B696" s="27" t="s">
        <v>1251</v>
      </c>
      <c r="C696" s="27"/>
      <c r="D696" s="27" t="s">
        <v>1411</v>
      </c>
      <c r="E696" s="27" t="s">
        <v>1198</v>
      </c>
      <c r="F696" s="27"/>
      <c r="G696" s="27"/>
      <c r="H696" s="46"/>
      <c r="I696" s="28">
        <v>29</v>
      </c>
    </row>
    <row r="697" spans="1:9" x14ac:dyDescent="0.25">
      <c r="A697" s="26">
        <f t="shared" si="10"/>
        <v>697</v>
      </c>
      <c r="B697" s="35"/>
      <c r="C697" s="35"/>
      <c r="D697" s="35"/>
      <c r="E697" s="35"/>
      <c r="F697" s="35"/>
      <c r="G697" s="35"/>
      <c r="H697" s="36"/>
      <c r="I697" s="37"/>
    </row>
    <row r="698" spans="1:9" x14ac:dyDescent="0.25">
      <c r="A698" s="26">
        <f t="shared" si="10"/>
        <v>698</v>
      </c>
      <c r="B698" s="27" t="s">
        <v>1291</v>
      </c>
      <c r="C698" s="27"/>
      <c r="D698" s="27" t="s">
        <v>1292</v>
      </c>
      <c r="E698" s="27"/>
      <c r="F698" s="27"/>
      <c r="G698" s="27"/>
      <c r="H698" s="46"/>
      <c r="I698" s="28">
        <f>SUMIF($F$647:$F$692,"=WIND-C", I$647:I$692)</f>
        <v>0</v>
      </c>
    </row>
    <row r="699" spans="1:9" x14ac:dyDescent="0.25">
      <c r="A699" s="26">
        <f t="shared" si="10"/>
        <v>699</v>
      </c>
      <c r="B699" s="27" t="s">
        <v>1257</v>
      </c>
      <c r="C699" s="27"/>
      <c r="D699" s="27" t="s">
        <v>1412</v>
      </c>
      <c r="E699" s="27" t="s">
        <v>1198</v>
      </c>
      <c r="F699" s="27"/>
      <c r="G699" s="27"/>
      <c r="H699" s="46"/>
      <c r="I699" s="28">
        <v>68</v>
      </c>
    </row>
    <row r="700" spans="1:9" x14ac:dyDescent="0.25">
      <c r="A700" s="26">
        <f t="shared" si="10"/>
        <v>700</v>
      </c>
      <c r="B700" s="35"/>
      <c r="C700" s="35"/>
      <c r="D700" s="35"/>
      <c r="E700" s="35"/>
      <c r="F700" s="35"/>
      <c r="G700" s="35"/>
      <c r="H700" s="36"/>
      <c r="I700" s="37"/>
    </row>
    <row r="701" spans="1:9" x14ac:dyDescent="0.25">
      <c r="A701" s="26">
        <f t="shared" si="10"/>
        <v>701</v>
      </c>
      <c r="B701" s="35" t="s">
        <v>1267</v>
      </c>
      <c r="C701" s="35"/>
      <c r="D701" s="35"/>
      <c r="E701" s="35"/>
      <c r="F701" s="35"/>
      <c r="G701" s="35"/>
      <c r="H701" s="36"/>
      <c r="I701" s="37"/>
    </row>
    <row r="702" spans="1:9" x14ac:dyDescent="0.25">
      <c r="A702" s="26">
        <f t="shared" si="10"/>
        <v>702</v>
      </c>
      <c r="B702" s="27" t="s">
        <v>1275</v>
      </c>
      <c r="C702" s="27" t="s">
        <v>1276</v>
      </c>
      <c r="D702" s="27"/>
      <c r="E702" s="27" t="s">
        <v>674</v>
      </c>
      <c r="F702" s="27" t="s">
        <v>539</v>
      </c>
      <c r="G702" s="27" t="s">
        <v>612</v>
      </c>
      <c r="H702" s="46">
        <v>2017</v>
      </c>
      <c r="I702" s="28">
        <v>7.4</v>
      </c>
    </row>
    <row r="703" spans="1:9" x14ac:dyDescent="0.25">
      <c r="A703" s="26">
        <f t="shared" si="10"/>
        <v>703</v>
      </c>
      <c r="B703" s="27" t="s">
        <v>1277</v>
      </c>
      <c r="C703" s="27" t="s">
        <v>1278</v>
      </c>
      <c r="D703" s="27"/>
      <c r="E703" s="27" t="s">
        <v>674</v>
      </c>
      <c r="F703" s="27" t="s">
        <v>539</v>
      </c>
      <c r="G703" s="27" t="s">
        <v>612</v>
      </c>
      <c r="H703" s="46">
        <v>2017</v>
      </c>
      <c r="I703" s="28">
        <v>0</v>
      </c>
    </row>
    <row r="704" spans="1:9" x14ac:dyDescent="0.25">
      <c r="A704" s="26">
        <f t="shared" si="10"/>
        <v>704</v>
      </c>
      <c r="B704" s="27" t="s">
        <v>1332</v>
      </c>
      <c r="C704" s="27" t="s">
        <v>1017</v>
      </c>
      <c r="D704" s="27"/>
      <c r="E704" s="27" t="s">
        <v>674</v>
      </c>
      <c r="F704" s="27" t="s">
        <v>539</v>
      </c>
      <c r="G704" s="27" t="s">
        <v>612</v>
      </c>
      <c r="H704" s="46">
        <v>2017</v>
      </c>
      <c r="I704" s="28">
        <v>110</v>
      </c>
    </row>
    <row r="705" spans="1:9" x14ac:dyDescent="0.25">
      <c r="A705" s="26">
        <f t="shared" si="10"/>
        <v>705</v>
      </c>
      <c r="B705" s="27" t="s">
        <v>1333</v>
      </c>
      <c r="C705" s="27" t="s">
        <v>1334</v>
      </c>
      <c r="D705" s="27"/>
      <c r="E705" s="27" t="s">
        <v>674</v>
      </c>
      <c r="F705" s="27" t="s">
        <v>539</v>
      </c>
      <c r="G705" s="27" t="s">
        <v>612</v>
      </c>
      <c r="H705" s="46">
        <v>2017</v>
      </c>
      <c r="I705" s="28">
        <v>0</v>
      </c>
    </row>
    <row r="706" spans="1:9" x14ac:dyDescent="0.25">
      <c r="A706" s="26">
        <f t="shared" si="10"/>
        <v>706</v>
      </c>
      <c r="B706" s="27" t="s">
        <v>1413</v>
      </c>
      <c r="C706" s="27" t="s">
        <v>1077</v>
      </c>
      <c r="D706" s="27"/>
      <c r="E706" s="27" t="s">
        <v>674</v>
      </c>
      <c r="F706" s="27" t="s">
        <v>539</v>
      </c>
      <c r="G706" s="27" t="s">
        <v>612</v>
      </c>
      <c r="H706" s="46">
        <v>2017</v>
      </c>
      <c r="I706" s="28">
        <v>0</v>
      </c>
    </row>
    <row r="707" spans="1:9" x14ac:dyDescent="0.25">
      <c r="A707" s="26">
        <f t="shared" si="10"/>
        <v>707</v>
      </c>
      <c r="B707" s="27" t="s">
        <v>1268</v>
      </c>
      <c r="C707" s="27" t="s">
        <v>1076</v>
      </c>
      <c r="D707" s="27"/>
      <c r="E707" s="27" t="s">
        <v>674</v>
      </c>
      <c r="F707" s="27" t="s">
        <v>539</v>
      </c>
      <c r="G707" s="27" t="s">
        <v>612</v>
      </c>
      <c r="H707" s="46">
        <v>2017</v>
      </c>
      <c r="I707" s="28">
        <v>120</v>
      </c>
    </row>
    <row r="708" spans="1:9" x14ac:dyDescent="0.25">
      <c r="A708" s="26">
        <f t="shared" si="10"/>
        <v>708</v>
      </c>
      <c r="B708" s="27" t="s">
        <v>1336</v>
      </c>
      <c r="C708" s="27" t="s">
        <v>1270</v>
      </c>
      <c r="D708" s="27"/>
      <c r="E708" s="27" t="s">
        <v>895</v>
      </c>
      <c r="F708" s="27" t="s">
        <v>539</v>
      </c>
      <c r="G708" s="27" t="s">
        <v>714</v>
      </c>
      <c r="H708" s="46">
        <v>2017</v>
      </c>
      <c r="I708" s="28">
        <v>0</v>
      </c>
    </row>
    <row r="709" spans="1:9" x14ac:dyDescent="0.25">
      <c r="A709" s="26">
        <f t="shared" si="10"/>
        <v>709</v>
      </c>
      <c r="B709" s="27" t="s">
        <v>1271</v>
      </c>
      <c r="C709" s="27" t="s">
        <v>1272</v>
      </c>
      <c r="D709" s="27"/>
      <c r="E709" s="27" t="s">
        <v>674</v>
      </c>
      <c r="F709" s="27" t="s">
        <v>539</v>
      </c>
      <c r="G709" s="27" t="s">
        <v>612</v>
      </c>
      <c r="H709" s="46">
        <v>2019</v>
      </c>
      <c r="I709" s="28">
        <v>0</v>
      </c>
    </row>
    <row r="710" spans="1:9" x14ac:dyDescent="0.25">
      <c r="A710" s="26">
        <f t="shared" ref="A710:A741" si="11">A709+1</f>
        <v>710</v>
      </c>
      <c r="B710" s="27" t="s">
        <v>1273</v>
      </c>
      <c r="C710" s="27" t="s">
        <v>1274</v>
      </c>
      <c r="D710" s="27"/>
      <c r="E710" s="27" t="s">
        <v>1069</v>
      </c>
      <c r="F710" s="27" t="s">
        <v>539</v>
      </c>
      <c r="G710" s="27" t="s">
        <v>612</v>
      </c>
      <c r="H710" s="46">
        <v>2017</v>
      </c>
      <c r="I710" s="28">
        <v>0</v>
      </c>
    </row>
    <row r="711" spans="1:9" x14ac:dyDescent="0.25">
      <c r="A711" s="26">
        <f t="shared" si="11"/>
        <v>711</v>
      </c>
      <c r="B711" s="27" t="s">
        <v>1556</v>
      </c>
      <c r="C711" s="27" t="s">
        <v>1557</v>
      </c>
      <c r="D711" s="27"/>
      <c r="E711" s="27" t="s">
        <v>1069</v>
      </c>
      <c r="F711" s="27" t="s">
        <v>539</v>
      </c>
      <c r="G711" s="27" t="s">
        <v>612</v>
      </c>
      <c r="H711" s="46">
        <v>2018</v>
      </c>
      <c r="I711" s="28">
        <v>0</v>
      </c>
    </row>
    <row r="712" spans="1:9" x14ac:dyDescent="0.25">
      <c r="A712" s="26">
        <f t="shared" si="11"/>
        <v>712</v>
      </c>
      <c r="B712" s="27" t="s">
        <v>1337</v>
      </c>
      <c r="C712" s="27" t="s">
        <v>1338</v>
      </c>
      <c r="D712" s="27"/>
      <c r="E712" s="27" t="s">
        <v>985</v>
      </c>
      <c r="F712" s="27" t="s">
        <v>539</v>
      </c>
      <c r="G712" s="27" t="s">
        <v>612</v>
      </c>
      <c r="H712" s="46">
        <v>2017</v>
      </c>
      <c r="I712" s="28">
        <v>0</v>
      </c>
    </row>
    <row r="713" spans="1:9" x14ac:dyDescent="0.25">
      <c r="A713" s="26">
        <f t="shared" si="11"/>
        <v>713</v>
      </c>
      <c r="B713" s="27" t="s">
        <v>1339</v>
      </c>
      <c r="C713" s="27" t="s">
        <v>1340</v>
      </c>
      <c r="D713" s="27"/>
      <c r="E713" s="27" t="s">
        <v>678</v>
      </c>
      <c r="F713" s="27" t="s">
        <v>539</v>
      </c>
      <c r="G713" s="27" t="s">
        <v>612</v>
      </c>
      <c r="H713" s="46">
        <v>2019</v>
      </c>
      <c r="I713" s="28">
        <v>0</v>
      </c>
    </row>
    <row r="714" spans="1:9" x14ac:dyDescent="0.25">
      <c r="A714" s="26">
        <f t="shared" si="11"/>
        <v>714</v>
      </c>
      <c r="B714" s="27" t="s">
        <v>1558</v>
      </c>
      <c r="C714" s="27" t="s">
        <v>1559</v>
      </c>
      <c r="D714" s="27"/>
      <c r="E714" s="27" t="s">
        <v>678</v>
      </c>
      <c r="F714" s="27" t="s">
        <v>539</v>
      </c>
      <c r="G714" s="27" t="s">
        <v>612</v>
      </c>
      <c r="H714" s="46">
        <v>2020</v>
      </c>
      <c r="I714" s="28">
        <v>0</v>
      </c>
    </row>
    <row r="715" spans="1:9" x14ac:dyDescent="0.25">
      <c r="A715" s="26">
        <f t="shared" si="11"/>
        <v>715</v>
      </c>
      <c r="B715" s="27" t="s">
        <v>1414</v>
      </c>
      <c r="C715" s="27" t="s">
        <v>1560</v>
      </c>
      <c r="D715" s="27"/>
      <c r="E715" s="27" t="s">
        <v>678</v>
      </c>
      <c r="F715" s="27" t="s">
        <v>539</v>
      </c>
      <c r="G715" s="27" t="s">
        <v>612</v>
      </c>
      <c r="H715" s="46">
        <v>2017</v>
      </c>
      <c r="I715" s="28">
        <v>0</v>
      </c>
    </row>
    <row r="716" spans="1:9" x14ac:dyDescent="0.25">
      <c r="A716" s="26">
        <f t="shared" si="11"/>
        <v>716</v>
      </c>
      <c r="B716" s="27" t="s">
        <v>1415</v>
      </c>
      <c r="C716" s="27" t="s">
        <v>1416</v>
      </c>
      <c r="D716" s="27"/>
      <c r="E716" s="27" t="s">
        <v>1417</v>
      </c>
      <c r="F716" s="27" t="s">
        <v>539</v>
      </c>
      <c r="G716" s="27" t="s">
        <v>612</v>
      </c>
      <c r="H716" s="46">
        <v>2017</v>
      </c>
      <c r="I716" s="28">
        <v>0</v>
      </c>
    </row>
    <row r="717" spans="1:9" x14ac:dyDescent="0.25">
      <c r="A717" s="26">
        <f t="shared" si="11"/>
        <v>717</v>
      </c>
      <c r="B717" s="27" t="s">
        <v>1561</v>
      </c>
      <c r="C717" s="27" t="s">
        <v>1562</v>
      </c>
      <c r="D717" s="27"/>
      <c r="E717" s="27" t="s">
        <v>674</v>
      </c>
      <c r="F717" s="27" t="s">
        <v>539</v>
      </c>
      <c r="G717" s="27" t="s">
        <v>612</v>
      </c>
      <c r="H717" s="46">
        <v>2018</v>
      </c>
      <c r="I717" s="28">
        <v>0</v>
      </c>
    </row>
    <row r="718" spans="1:9" x14ac:dyDescent="0.25">
      <c r="A718" s="26">
        <f t="shared" si="11"/>
        <v>718</v>
      </c>
      <c r="B718" s="27" t="s">
        <v>1563</v>
      </c>
      <c r="C718" s="27" t="s">
        <v>1564</v>
      </c>
      <c r="D718" s="27"/>
      <c r="E718" s="27" t="s">
        <v>674</v>
      </c>
      <c r="F718" s="27" t="s">
        <v>539</v>
      </c>
      <c r="G718" s="27" t="s">
        <v>612</v>
      </c>
      <c r="H718" s="46">
        <v>2019</v>
      </c>
      <c r="I718" s="28">
        <v>0</v>
      </c>
    </row>
    <row r="719" spans="1:9" x14ac:dyDescent="0.25">
      <c r="A719" s="26">
        <f t="shared" si="11"/>
        <v>719</v>
      </c>
      <c r="B719" s="27" t="s">
        <v>1565</v>
      </c>
      <c r="C719" s="27" t="s">
        <v>1566</v>
      </c>
      <c r="D719" s="27"/>
      <c r="E719" s="27" t="s">
        <v>674</v>
      </c>
      <c r="F719" s="27" t="s">
        <v>539</v>
      </c>
      <c r="G719" s="27" t="s">
        <v>612</v>
      </c>
      <c r="H719" s="46">
        <v>2020</v>
      </c>
      <c r="I719" s="28">
        <v>0</v>
      </c>
    </row>
    <row r="720" spans="1:9" x14ac:dyDescent="0.25">
      <c r="A720" s="26">
        <f t="shared" si="11"/>
        <v>720</v>
      </c>
      <c r="B720" s="27" t="s">
        <v>1567</v>
      </c>
      <c r="C720" s="27" t="s">
        <v>1568</v>
      </c>
      <c r="D720" s="27"/>
      <c r="E720" s="27" t="s">
        <v>674</v>
      </c>
      <c r="F720" s="27" t="s">
        <v>539</v>
      </c>
      <c r="G720" s="27" t="s">
        <v>612</v>
      </c>
      <c r="H720" s="46">
        <v>2020</v>
      </c>
      <c r="I720" s="28">
        <v>0</v>
      </c>
    </row>
    <row r="721" spans="1:9" x14ac:dyDescent="0.25">
      <c r="A721" s="26">
        <f t="shared" si="11"/>
        <v>721</v>
      </c>
      <c r="B721" s="27" t="s">
        <v>1569</v>
      </c>
      <c r="C721" s="27" t="s">
        <v>1418</v>
      </c>
      <c r="D721" s="27"/>
      <c r="E721" s="27" t="s">
        <v>678</v>
      </c>
      <c r="F721" s="27" t="s">
        <v>539</v>
      </c>
      <c r="G721" s="27" t="s">
        <v>612</v>
      </c>
      <c r="H721" s="46">
        <v>2018</v>
      </c>
      <c r="I721" s="28">
        <v>0</v>
      </c>
    </row>
    <row r="722" spans="1:9" x14ac:dyDescent="0.25">
      <c r="A722" s="26">
        <f t="shared" si="11"/>
        <v>722</v>
      </c>
      <c r="B722" s="35" t="s">
        <v>1279</v>
      </c>
      <c r="C722" s="35"/>
      <c r="D722" s="35"/>
      <c r="E722" s="35"/>
      <c r="F722" s="35"/>
      <c r="G722" s="35"/>
      <c r="H722" s="36"/>
      <c r="I722" s="37">
        <f>SUM(I702:I721)</f>
        <v>237.4</v>
      </c>
    </row>
    <row r="723" spans="1:9" x14ac:dyDescent="0.25">
      <c r="A723" s="26">
        <f t="shared" si="11"/>
        <v>723</v>
      </c>
      <c r="B723" s="27" t="s">
        <v>1196</v>
      </c>
      <c r="C723" s="27"/>
      <c r="D723" s="27" t="s">
        <v>1419</v>
      </c>
      <c r="E723" s="27" t="s">
        <v>1198</v>
      </c>
      <c r="F723" s="27"/>
      <c r="G723" s="27"/>
      <c r="H723" s="46"/>
      <c r="I723" s="28">
        <v>47</v>
      </c>
    </row>
    <row r="724" spans="1:9" x14ac:dyDescent="0.25">
      <c r="A724" s="26">
        <f t="shared" si="11"/>
        <v>724</v>
      </c>
      <c r="B724" s="35"/>
      <c r="C724" s="35"/>
      <c r="D724" s="35"/>
      <c r="E724" s="35"/>
      <c r="F724" s="35"/>
      <c r="G724" s="35"/>
      <c r="H724" s="36"/>
      <c r="I724" s="37"/>
    </row>
    <row r="725" spans="1:9" x14ac:dyDescent="0.25">
      <c r="A725" s="26">
        <f t="shared" si="11"/>
        <v>725</v>
      </c>
      <c r="B725" s="35" t="s">
        <v>1570</v>
      </c>
      <c r="C725" s="35"/>
      <c r="D725" s="35"/>
      <c r="E725" s="35"/>
      <c r="F725" s="35"/>
      <c r="G725" s="35"/>
      <c r="H725" s="36"/>
      <c r="I725" s="37"/>
    </row>
    <row r="726" spans="1:9" x14ac:dyDescent="0.25">
      <c r="A726" s="26">
        <f t="shared" si="11"/>
        <v>726</v>
      </c>
      <c r="B726" s="27" t="s">
        <v>822</v>
      </c>
      <c r="C726" s="27"/>
      <c r="D726" s="27" t="s">
        <v>106</v>
      </c>
      <c r="E726" s="27" t="s">
        <v>625</v>
      </c>
      <c r="F726" s="27" t="s">
        <v>551</v>
      </c>
      <c r="G726" s="27" t="s">
        <v>617</v>
      </c>
      <c r="H726" s="46">
        <v>2016</v>
      </c>
      <c r="I726" s="28">
        <v>371</v>
      </c>
    </row>
    <row r="727" spans="1:9" x14ac:dyDescent="0.25">
      <c r="A727" s="26">
        <f t="shared" si="11"/>
        <v>727</v>
      </c>
      <c r="B727" s="35" t="s">
        <v>1571</v>
      </c>
      <c r="C727" s="35"/>
      <c r="D727" s="35"/>
      <c r="E727" s="35"/>
      <c r="F727" s="35"/>
      <c r="G727" s="35"/>
      <c r="H727" s="36"/>
      <c r="I727" s="37">
        <f>SUM(I726:I726)</f>
        <v>371</v>
      </c>
    </row>
    <row r="728" spans="1:9" x14ac:dyDescent="0.25">
      <c r="A728" s="26">
        <f t="shared" si="11"/>
        <v>728</v>
      </c>
      <c r="B728" s="27"/>
      <c r="C728" s="27"/>
      <c r="D728" s="27"/>
      <c r="E728" s="27"/>
      <c r="F728" s="27"/>
      <c r="G728" s="27"/>
      <c r="H728" s="46"/>
      <c r="I728" s="28"/>
    </row>
    <row r="729" spans="1:9" x14ac:dyDescent="0.25">
      <c r="A729" s="26">
        <f t="shared" si="11"/>
        <v>729</v>
      </c>
      <c r="B729" s="35" t="s">
        <v>1423</v>
      </c>
      <c r="C729" s="35"/>
      <c r="D729" s="35"/>
      <c r="E729" s="35"/>
      <c r="F729" s="35"/>
      <c r="G729" s="35"/>
      <c r="H729" s="36"/>
      <c r="I729" s="37"/>
    </row>
    <row r="730" spans="1:9" x14ac:dyDescent="0.25">
      <c r="A730" s="26">
        <f t="shared" si="11"/>
        <v>730</v>
      </c>
      <c r="B730" s="27" t="s">
        <v>1572</v>
      </c>
      <c r="C730" s="27"/>
      <c r="D730" s="27" t="s">
        <v>1424</v>
      </c>
      <c r="E730" s="27" t="s">
        <v>606</v>
      </c>
      <c r="F730" s="27" t="s">
        <v>893</v>
      </c>
      <c r="G730" s="27" t="s">
        <v>601</v>
      </c>
      <c r="H730" s="46">
        <v>1977</v>
      </c>
      <c r="I730" s="28">
        <v>430</v>
      </c>
    </row>
    <row r="731" spans="1:9" x14ac:dyDescent="0.25">
      <c r="A731" s="26">
        <f t="shared" si="11"/>
        <v>731</v>
      </c>
      <c r="B731" s="27" t="s">
        <v>1573</v>
      </c>
      <c r="C731" s="27"/>
      <c r="D731" s="27" t="s">
        <v>1425</v>
      </c>
      <c r="E731" s="27" t="s">
        <v>606</v>
      </c>
      <c r="F731" s="27" t="s">
        <v>893</v>
      </c>
      <c r="G731" s="27" t="s">
        <v>601</v>
      </c>
      <c r="H731" s="46">
        <v>1978</v>
      </c>
      <c r="I731" s="28">
        <v>420</v>
      </c>
    </row>
    <row r="732" spans="1:9" x14ac:dyDescent="0.25">
      <c r="A732" s="26">
        <f t="shared" si="11"/>
        <v>732</v>
      </c>
      <c r="B732" s="27" t="s">
        <v>1574</v>
      </c>
      <c r="C732" s="27"/>
      <c r="D732" s="27" t="s">
        <v>1426</v>
      </c>
      <c r="E732" s="27" t="s">
        <v>625</v>
      </c>
      <c r="F732" s="27" t="s">
        <v>551</v>
      </c>
      <c r="G732" s="27" t="s">
        <v>617</v>
      </c>
      <c r="H732" s="46">
        <v>1967</v>
      </c>
      <c r="I732" s="28">
        <v>13</v>
      </c>
    </row>
    <row r="733" spans="1:9" x14ac:dyDescent="0.25">
      <c r="A733" s="26">
        <f t="shared" si="11"/>
        <v>733</v>
      </c>
      <c r="B733" s="27" t="s">
        <v>1575</v>
      </c>
      <c r="C733" s="27"/>
      <c r="D733" s="27" t="s">
        <v>1427</v>
      </c>
      <c r="E733" s="27" t="s">
        <v>625</v>
      </c>
      <c r="F733" s="27" t="s">
        <v>551</v>
      </c>
      <c r="G733" s="27" t="s">
        <v>617</v>
      </c>
      <c r="H733" s="46">
        <v>1958</v>
      </c>
      <c r="I733" s="28">
        <v>118</v>
      </c>
    </row>
    <row r="734" spans="1:9" x14ac:dyDescent="0.25">
      <c r="A734" s="26">
        <f t="shared" si="11"/>
        <v>734</v>
      </c>
      <c r="B734" s="27" t="s">
        <v>1576</v>
      </c>
      <c r="C734" s="27"/>
      <c r="D734" s="27" t="s">
        <v>1428</v>
      </c>
      <c r="E734" s="27" t="s">
        <v>625</v>
      </c>
      <c r="F734" s="27" t="s">
        <v>551</v>
      </c>
      <c r="G734" s="27" t="s">
        <v>617</v>
      </c>
      <c r="H734" s="46">
        <v>1956</v>
      </c>
      <c r="I734" s="28">
        <v>174</v>
      </c>
    </row>
    <row r="735" spans="1:9" x14ac:dyDescent="0.25">
      <c r="A735" s="26">
        <f t="shared" si="11"/>
        <v>735</v>
      </c>
      <c r="B735" s="27" t="s">
        <v>1577</v>
      </c>
      <c r="C735" s="27"/>
      <c r="D735" s="27" t="s">
        <v>1429</v>
      </c>
      <c r="E735" s="27" t="s">
        <v>625</v>
      </c>
      <c r="F735" s="27" t="s">
        <v>551</v>
      </c>
      <c r="G735" s="27" t="s">
        <v>617</v>
      </c>
      <c r="H735" s="46">
        <v>1959</v>
      </c>
      <c r="I735" s="28">
        <v>211</v>
      </c>
    </row>
    <row r="736" spans="1:9" x14ac:dyDescent="0.25">
      <c r="A736" s="26">
        <f t="shared" si="11"/>
        <v>736</v>
      </c>
      <c r="B736" s="27" t="s">
        <v>1578</v>
      </c>
      <c r="C736" s="27"/>
      <c r="D736" s="27" t="s">
        <v>1430</v>
      </c>
      <c r="E736" s="27" t="s">
        <v>625</v>
      </c>
      <c r="F736" s="27" t="s">
        <v>551</v>
      </c>
      <c r="G736" s="27" t="s">
        <v>617</v>
      </c>
      <c r="H736" s="46">
        <v>1960</v>
      </c>
      <c r="I736" s="28">
        <v>211</v>
      </c>
    </row>
    <row r="737" spans="1:9" x14ac:dyDescent="0.25">
      <c r="A737" s="26">
        <f t="shared" si="11"/>
        <v>737</v>
      </c>
      <c r="B737" s="35" t="s">
        <v>1431</v>
      </c>
      <c r="C737" s="35"/>
      <c r="D737" s="35"/>
      <c r="E737" s="35"/>
      <c r="F737" s="35"/>
      <c r="G737" s="35"/>
      <c r="H737" s="36"/>
      <c r="I737" s="37">
        <f>SUM(I730:I736)</f>
        <v>1577</v>
      </c>
    </row>
    <row r="738" spans="1:9" x14ac:dyDescent="0.25">
      <c r="A738" s="26">
        <f t="shared" si="11"/>
        <v>738</v>
      </c>
      <c r="B738" s="35"/>
      <c r="C738" s="35"/>
      <c r="D738" s="35"/>
      <c r="E738" s="35"/>
      <c r="F738" s="35"/>
      <c r="G738" s="35"/>
      <c r="H738" s="36"/>
      <c r="I738" s="37"/>
    </row>
    <row r="739" spans="1:9" x14ac:dyDescent="0.25">
      <c r="A739" s="26">
        <f t="shared" si="11"/>
        <v>739</v>
      </c>
      <c r="B739" s="35" t="s">
        <v>1594</v>
      </c>
      <c r="C739" s="35"/>
      <c r="D739" s="35"/>
      <c r="E739" s="35"/>
      <c r="F739" s="35"/>
      <c r="G739" s="35"/>
      <c r="H739" s="36"/>
      <c r="I739" s="37"/>
    </row>
    <row r="740" spans="1:9" x14ac:dyDescent="0.25">
      <c r="A740" s="26">
        <f t="shared" si="11"/>
        <v>740</v>
      </c>
      <c r="B740" s="27" t="s">
        <v>1585</v>
      </c>
      <c r="C740" s="27"/>
      <c r="D740" s="27" t="s">
        <v>296</v>
      </c>
      <c r="E740" s="27" t="s">
        <v>657</v>
      </c>
      <c r="F740" s="27" t="s">
        <v>540</v>
      </c>
      <c r="G740" s="27" t="s">
        <v>599</v>
      </c>
      <c r="H740" s="46">
        <v>2012</v>
      </c>
      <c r="I740" s="28">
        <v>45</v>
      </c>
    </row>
    <row r="741" spans="1:9" x14ac:dyDescent="0.25">
      <c r="A741" s="26">
        <f t="shared" si="11"/>
        <v>741</v>
      </c>
      <c r="B741" s="35" t="s">
        <v>1586</v>
      </c>
      <c r="C741" s="35"/>
      <c r="D741" s="35"/>
      <c r="E741" s="35"/>
      <c r="F741" s="35"/>
      <c r="G741" s="35"/>
      <c r="H741" s="36"/>
      <c r="I741" s="37">
        <f>SUM(I740:I740)</f>
        <v>45</v>
      </c>
    </row>
    <row r="742" spans="1:9" x14ac:dyDescent="0.25">
      <c r="B742" s="28"/>
      <c r="C742" s="28"/>
      <c r="D742" s="28"/>
      <c r="E742" s="28"/>
      <c r="F742" s="28"/>
      <c r="G742" s="28"/>
      <c r="H742" s="28"/>
      <c r="I742" s="28"/>
    </row>
    <row r="743" spans="1:9" x14ac:dyDescent="0.25">
      <c r="B743" s="28"/>
      <c r="C743" s="28"/>
      <c r="D743" s="28"/>
      <c r="E743" s="28"/>
      <c r="F743" s="28"/>
      <c r="G743" s="28"/>
      <c r="H743" s="28"/>
      <c r="I743" s="28"/>
    </row>
    <row r="744" spans="1:9" x14ac:dyDescent="0.25">
      <c r="B744" s="28"/>
      <c r="C744" s="28"/>
      <c r="D744" s="28"/>
      <c r="E744" s="28"/>
      <c r="F744" s="28"/>
      <c r="G744" s="28"/>
      <c r="H744" s="28"/>
      <c r="I744" s="28"/>
    </row>
    <row r="745" spans="1:9" x14ac:dyDescent="0.25">
      <c r="B745" s="28"/>
      <c r="C745" s="28"/>
      <c r="D745" s="28"/>
      <c r="E745" s="28"/>
      <c r="F745" s="28"/>
      <c r="G745" s="28"/>
      <c r="H745" s="28"/>
      <c r="I745" s="28"/>
    </row>
    <row r="746" spans="1:9" x14ac:dyDescent="0.25">
      <c r="B746" s="28"/>
      <c r="C746" s="28"/>
      <c r="D746" s="28"/>
      <c r="E746" s="28"/>
      <c r="F746" s="28"/>
      <c r="G746" s="28"/>
      <c r="H746" s="28"/>
      <c r="I746" s="28"/>
    </row>
    <row r="747" spans="1:9" x14ac:dyDescent="0.25">
      <c r="B747" s="28"/>
      <c r="C747" s="28"/>
      <c r="D747" s="28"/>
      <c r="E747" s="28"/>
      <c r="F747" s="28"/>
      <c r="G747" s="28"/>
      <c r="H747" s="28"/>
      <c r="I747" s="28"/>
    </row>
    <row r="748" spans="1:9" x14ac:dyDescent="0.25">
      <c r="B748" s="28"/>
      <c r="C748" s="28"/>
      <c r="D748" s="28"/>
      <c r="E748" s="28"/>
      <c r="F748" s="28"/>
      <c r="G748" s="28"/>
      <c r="H748" s="28"/>
      <c r="I748" s="28"/>
    </row>
    <row r="749" spans="1:9" x14ac:dyDescent="0.25">
      <c r="B749" s="28"/>
      <c r="C749" s="28"/>
      <c r="D749" s="28"/>
      <c r="E749" s="28"/>
      <c r="F749" s="28"/>
      <c r="G749" s="28"/>
      <c r="H749" s="28"/>
      <c r="I749" s="28"/>
    </row>
    <row r="750" spans="1:9" x14ac:dyDescent="0.25">
      <c r="B750" s="28"/>
      <c r="C750" s="28"/>
      <c r="D750" s="28"/>
      <c r="E750" s="28"/>
      <c r="F750" s="28"/>
      <c r="G750" s="28"/>
      <c r="H750" s="28"/>
      <c r="I750" s="28"/>
    </row>
    <row r="751" spans="1:9" x14ac:dyDescent="0.25">
      <c r="B751" s="28"/>
      <c r="C751" s="28"/>
      <c r="D751" s="28"/>
      <c r="E751" s="28"/>
      <c r="F751" s="28"/>
      <c r="G751" s="28"/>
      <c r="H751" s="28"/>
      <c r="I751" s="28"/>
    </row>
    <row r="752" spans="1:9" x14ac:dyDescent="0.25">
      <c r="B752" s="28"/>
      <c r="C752" s="28"/>
      <c r="D752" s="28"/>
      <c r="E752" s="28"/>
      <c r="F752" s="28"/>
      <c r="G752" s="28"/>
      <c r="H752" s="28"/>
      <c r="I752" s="28"/>
    </row>
    <row r="753" spans="2:9" x14ac:dyDescent="0.25">
      <c r="B753" s="28"/>
      <c r="C753" s="28"/>
      <c r="D753" s="28"/>
      <c r="E753" s="28"/>
      <c r="F753" s="28"/>
      <c r="G753" s="28"/>
      <c r="H753" s="28"/>
      <c r="I753" s="28"/>
    </row>
    <row r="754" spans="2:9" x14ac:dyDescent="0.25">
      <c r="B754" s="28"/>
      <c r="C754" s="28"/>
      <c r="D754" s="28"/>
      <c r="E754" s="28"/>
      <c r="F754" s="28"/>
      <c r="G754" s="28"/>
      <c r="H754" s="28"/>
      <c r="I754" s="28"/>
    </row>
    <row r="755" spans="2:9" x14ac:dyDescent="0.25">
      <c r="B755" s="28"/>
      <c r="C755" s="28"/>
      <c r="D755" s="28"/>
      <c r="E755" s="28"/>
      <c r="F755" s="28"/>
      <c r="G755" s="28"/>
      <c r="H755" s="28"/>
      <c r="I755" s="28"/>
    </row>
    <row r="756" spans="2:9" x14ac:dyDescent="0.25">
      <c r="B756" s="28"/>
      <c r="C756" s="28"/>
      <c r="D756" s="28"/>
      <c r="E756" s="28"/>
      <c r="F756" s="28"/>
      <c r="G756" s="28"/>
      <c r="H756" s="28"/>
      <c r="I756" s="28"/>
    </row>
    <row r="757" spans="2:9" x14ac:dyDescent="0.25">
      <c r="B757" s="28"/>
      <c r="C757" s="28"/>
      <c r="D757" s="28"/>
      <c r="E757" s="28"/>
      <c r="F757" s="28"/>
      <c r="G757" s="28"/>
      <c r="H757" s="28"/>
      <c r="I757" s="28"/>
    </row>
    <row r="758" spans="2:9" x14ac:dyDescent="0.25">
      <c r="B758" s="28"/>
      <c r="C758" s="28"/>
      <c r="D758" s="28"/>
      <c r="E758" s="28"/>
      <c r="F758" s="28"/>
      <c r="G758" s="28"/>
      <c r="H758" s="28"/>
      <c r="I758" s="28"/>
    </row>
    <row r="759" spans="2:9" x14ac:dyDescent="0.25">
      <c r="B759" s="28"/>
      <c r="C759" s="28"/>
      <c r="D759" s="28"/>
      <c r="E759" s="28"/>
      <c r="F759" s="28"/>
      <c r="G759" s="28"/>
      <c r="H759" s="28"/>
      <c r="I759" s="28"/>
    </row>
    <row r="760" spans="2:9" x14ac:dyDescent="0.25">
      <c r="B760" s="28"/>
      <c r="C760" s="28"/>
      <c r="D760" s="28"/>
      <c r="E760" s="28"/>
      <c r="F760" s="28"/>
      <c r="G760" s="28"/>
      <c r="H760" s="28"/>
      <c r="I760" s="28"/>
    </row>
    <row r="761" spans="2:9" x14ac:dyDescent="0.25">
      <c r="B761" s="28"/>
      <c r="C761" s="28"/>
      <c r="D761" s="28"/>
      <c r="E761" s="28"/>
      <c r="F761" s="28"/>
      <c r="G761" s="28"/>
      <c r="H761" s="28"/>
      <c r="I761" s="28"/>
    </row>
    <row r="762" spans="2:9" x14ac:dyDescent="0.25">
      <c r="B762" s="28"/>
      <c r="C762" s="28"/>
      <c r="D762" s="28"/>
      <c r="E762" s="28"/>
      <c r="F762" s="28"/>
      <c r="G762" s="28"/>
      <c r="H762" s="28"/>
      <c r="I762" s="28"/>
    </row>
    <row r="763" spans="2:9" x14ac:dyDescent="0.25">
      <c r="B763" s="28"/>
      <c r="C763" s="28"/>
      <c r="D763" s="28"/>
      <c r="E763" s="28"/>
      <c r="F763" s="28"/>
      <c r="G763" s="28"/>
      <c r="H763" s="28"/>
      <c r="I763" s="28"/>
    </row>
    <row r="764" spans="2:9" x14ac:dyDescent="0.25">
      <c r="B764" s="28"/>
      <c r="C764" s="28"/>
      <c r="D764" s="28"/>
      <c r="E764" s="28"/>
      <c r="F764" s="28"/>
      <c r="G764" s="28"/>
      <c r="H764" s="28"/>
      <c r="I764" s="28"/>
    </row>
    <row r="765" spans="2:9" x14ac:dyDescent="0.25">
      <c r="B765" s="28"/>
      <c r="C765" s="28"/>
      <c r="D765" s="28"/>
      <c r="E765" s="28"/>
      <c r="F765" s="28"/>
      <c r="G765" s="28"/>
      <c r="H765" s="28"/>
      <c r="I765" s="28"/>
    </row>
    <row r="766" spans="2:9" x14ac:dyDescent="0.25">
      <c r="B766" s="28"/>
      <c r="C766" s="28"/>
      <c r="D766" s="28"/>
      <c r="E766" s="28"/>
      <c r="F766" s="28"/>
      <c r="G766" s="28"/>
      <c r="H766" s="28"/>
      <c r="I766" s="28"/>
    </row>
    <row r="767" spans="2:9" x14ac:dyDescent="0.25">
      <c r="B767" s="28"/>
      <c r="C767" s="28"/>
      <c r="D767" s="28"/>
      <c r="E767" s="28"/>
      <c r="F767" s="28"/>
      <c r="G767" s="28"/>
      <c r="H767" s="28"/>
      <c r="I767" s="28"/>
    </row>
    <row r="768" spans="2:9" x14ac:dyDescent="0.25">
      <c r="B768" s="28"/>
      <c r="C768" s="28"/>
      <c r="D768" s="28"/>
      <c r="E768" s="28"/>
      <c r="F768" s="28"/>
      <c r="G768" s="28"/>
      <c r="H768" s="28"/>
      <c r="I768" s="28"/>
    </row>
    <row r="769" spans="2:9" x14ac:dyDescent="0.25">
      <c r="B769" s="28"/>
      <c r="C769" s="28"/>
      <c r="D769" s="28"/>
      <c r="E769" s="28"/>
      <c r="F769" s="28"/>
      <c r="G769" s="28"/>
      <c r="H769" s="28"/>
      <c r="I769" s="28"/>
    </row>
    <row r="770" spans="2:9" x14ac:dyDescent="0.25">
      <c r="B770" s="28"/>
      <c r="C770" s="28"/>
      <c r="D770" s="28"/>
      <c r="E770" s="28"/>
      <c r="F770" s="28"/>
      <c r="G770" s="28"/>
      <c r="H770" s="28"/>
      <c r="I770" s="28"/>
    </row>
    <row r="771" spans="2:9" x14ac:dyDescent="0.25">
      <c r="B771" s="28"/>
      <c r="C771" s="28"/>
      <c r="D771" s="28"/>
      <c r="E771" s="28"/>
      <c r="F771" s="28"/>
      <c r="G771" s="28"/>
      <c r="H771" s="28"/>
      <c r="I771" s="28"/>
    </row>
    <row r="772" spans="2:9" x14ac:dyDescent="0.25">
      <c r="B772" s="28"/>
      <c r="C772" s="28"/>
      <c r="D772" s="28"/>
      <c r="E772" s="28"/>
      <c r="F772" s="28"/>
      <c r="G772" s="28"/>
      <c r="H772" s="28"/>
      <c r="I772" s="28"/>
    </row>
    <row r="773" spans="2:9" x14ac:dyDescent="0.25">
      <c r="B773" s="28"/>
      <c r="C773" s="28"/>
      <c r="D773" s="28"/>
      <c r="E773" s="28"/>
      <c r="F773" s="28"/>
      <c r="G773" s="28"/>
      <c r="H773" s="28"/>
      <c r="I773" s="28"/>
    </row>
    <row r="774" spans="2:9" x14ac:dyDescent="0.25">
      <c r="B774" s="28"/>
      <c r="C774" s="28"/>
      <c r="D774" s="28"/>
      <c r="E774" s="28"/>
      <c r="F774" s="28"/>
      <c r="G774" s="28"/>
      <c r="H774" s="28"/>
      <c r="I774" s="28"/>
    </row>
    <row r="775" spans="2:9" x14ac:dyDescent="0.25">
      <c r="B775" s="28"/>
      <c r="C775" s="28"/>
      <c r="D775" s="28"/>
      <c r="E775" s="28"/>
      <c r="F775" s="28"/>
      <c r="G775" s="28"/>
      <c r="H775" s="28"/>
      <c r="I775" s="28"/>
    </row>
    <row r="776" spans="2:9" x14ac:dyDescent="0.25">
      <c r="B776" s="28"/>
      <c r="C776" s="28"/>
      <c r="D776" s="28"/>
      <c r="E776" s="28"/>
      <c r="F776" s="28"/>
      <c r="G776" s="28"/>
      <c r="H776" s="28"/>
      <c r="I776" s="28"/>
    </row>
    <row r="777" spans="2:9" x14ac:dyDescent="0.25">
      <c r="B777" s="28"/>
      <c r="C777" s="28"/>
      <c r="D777" s="28"/>
      <c r="E777" s="28"/>
      <c r="F777" s="28"/>
      <c r="G777" s="28"/>
      <c r="H777" s="28"/>
      <c r="I777" s="28"/>
    </row>
    <row r="778" spans="2:9" x14ac:dyDescent="0.25">
      <c r="B778" s="28"/>
      <c r="C778" s="28"/>
      <c r="D778" s="28"/>
      <c r="E778" s="28"/>
      <c r="F778" s="28"/>
      <c r="G778" s="28"/>
      <c r="H778" s="28"/>
      <c r="I778" s="28"/>
    </row>
    <row r="779" spans="2:9" x14ac:dyDescent="0.25">
      <c r="B779" s="28"/>
      <c r="C779" s="28"/>
      <c r="D779" s="28"/>
      <c r="E779" s="28"/>
      <c r="F779" s="28"/>
      <c r="G779" s="28"/>
      <c r="H779" s="28"/>
      <c r="I779" s="28"/>
    </row>
    <row r="780" spans="2:9" x14ac:dyDescent="0.25">
      <c r="B780" s="28"/>
      <c r="C780" s="28"/>
      <c r="D780" s="28"/>
      <c r="E780" s="28"/>
      <c r="F780" s="28"/>
      <c r="G780" s="28"/>
      <c r="H780" s="28"/>
      <c r="I780" s="28"/>
    </row>
    <row r="781" spans="2:9" x14ac:dyDescent="0.25">
      <c r="B781" s="28"/>
      <c r="C781" s="28"/>
      <c r="D781" s="28"/>
      <c r="E781" s="28"/>
      <c r="F781" s="28"/>
      <c r="G781" s="28"/>
      <c r="H781" s="28"/>
      <c r="I781" s="28"/>
    </row>
    <row r="782" spans="2:9" x14ac:dyDescent="0.25">
      <c r="B782" s="28"/>
      <c r="C782" s="28"/>
      <c r="D782" s="28"/>
      <c r="E782" s="28"/>
      <c r="F782" s="28"/>
      <c r="G782" s="28"/>
      <c r="H782" s="28"/>
      <c r="I782" s="28"/>
    </row>
    <row r="783" spans="2:9" x14ac:dyDescent="0.25">
      <c r="B783" s="28"/>
      <c r="C783" s="28"/>
      <c r="D783" s="28"/>
      <c r="E783" s="28"/>
      <c r="F783" s="28"/>
      <c r="G783" s="28"/>
      <c r="H783" s="28"/>
      <c r="I783" s="28"/>
    </row>
    <row r="784" spans="2:9" x14ac:dyDescent="0.25">
      <c r="B784" s="28"/>
      <c r="C784" s="28"/>
      <c r="D784" s="28"/>
      <c r="E784" s="28"/>
      <c r="F784" s="28"/>
      <c r="G784" s="28"/>
      <c r="H784" s="28"/>
      <c r="I784" s="28"/>
    </row>
    <row r="785" spans="2:9" x14ac:dyDescent="0.25">
      <c r="B785" s="28"/>
      <c r="C785" s="28"/>
      <c r="D785" s="28"/>
      <c r="E785" s="28"/>
      <c r="F785" s="28"/>
      <c r="G785" s="28"/>
      <c r="H785" s="28"/>
      <c r="I785" s="28"/>
    </row>
    <row r="786" spans="2:9" x14ac:dyDescent="0.25">
      <c r="B786" s="28"/>
      <c r="C786" s="28"/>
      <c r="D786" s="28"/>
      <c r="E786" s="28"/>
      <c r="F786" s="28"/>
      <c r="G786" s="28"/>
      <c r="H786" s="28"/>
      <c r="I786" s="28"/>
    </row>
    <row r="787" spans="2:9" x14ac:dyDescent="0.25">
      <c r="B787" s="28"/>
      <c r="C787" s="28"/>
      <c r="D787" s="28"/>
      <c r="E787" s="28"/>
      <c r="F787" s="28"/>
      <c r="G787" s="28"/>
      <c r="H787" s="28"/>
      <c r="I787" s="28"/>
    </row>
    <row r="788" spans="2:9" x14ac:dyDescent="0.25">
      <c r="B788" s="28"/>
      <c r="C788" s="28"/>
      <c r="D788" s="28"/>
      <c r="E788" s="28"/>
      <c r="F788" s="28"/>
      <c r="G788" s="28"/>
      <c r="H788" s="28"/>
      <c r="I788" s="28"/>
    </row>
    <row r="789" spans="2:9" x14ac:dyDescent="0.25">
      <c r="B789" s="28"/>
      <c r="C789" s="28"/>
      <c r="D789" s="28"/>
      <c r="E789" s="28"/>
      <c r="F789" s="28"/>
      <c r="G789" s="28"/>
      <c r="H789" s="28"/>
      <c r="I789" s="28"/>
    </row>
    <row r="790" spans="2:9" x14ac:dyDescent="0.25">
      <c r="B790" s="28"/>
      <c r="C790" s="28"/>
      <c r="D790" s="28"/>
      <c r="E790" s="28"/>
      <c r="F790" s="28"/>
      <c r="G790" s="28"/>
      <c r="H790" s="28"/>
      <c r="I790" s="28"/>
    </row>
    <row r="791" spans="2:9" x14ac:dyDescent="0.25">
      <c r="B791" s="28"/>
      <c r="C791" s="28"/>
      <c r="D791" s="28"/>
      <c r="E791" s="28"/>
      <c r="F791" s="28"/>
      <c r="G791" s="28"/>
      <c r="H791" s="28"/>
      <c r="I791" s="28"/>
    </row>
    <row r="792" spans="2:9" x14ac:dyDescent="0.25">
      <c r="B792" s="28"/>
      <c r="C792" s="28"/>
      <c r="D792" s="28"/>
      <c r="E792" s="28"/>
      <c r="F792" s="28"/>
      <c r="G792" s="28"/>
      <c r="H792" s="28"/>
      <c r="I792" s="28"/>
    </row>
    <row r="793" spans="2:9" x14ac:dyDescent="0.25">
      <c r="B793" s="28"/>
      <c r="C793" s="28"/>
      <c r="D793" s="28"/>
      <c r="E793" s="28"/>
      <c r="F793" s="28"/>
      <c r="G793" s="28"/>
      <c r="H793" s="28"/>
      <c r="I793" s="28"/>
    </row>
    <row r="794" spans="2:9" x14ac:dyDescent="0.25">
      <c r="B794" s="28"/>
      <c r="C794" s="28"/>
      <c r="D794" s="28"/>
      <c r="E794" s="28"/>
      <c r="F794" s="28"/>
      <c r="G794" s="28"/>
      <c r="H794" s="28"/>
      <c r="I794" s="28"/>
    </row>
    <row r="795" spans="2:9" x14ac:dyDescent="0.25">
      <c r="B795" s="28"/>
      <c r="C795" s="28"/>
      <c r="D795" s="28"/>
      <c r="E795" s="28"/>
      <c r="F795" s="28"/>
      <c r="G795" s="28"/>
      <c r="H795" s="28"/>
      <c r="I795" s="28"/>
    </row>
    <row r="796" spans="2:9" x14ac:dyDescent="0.25">
      <c r="B796" s="28"/>
      <c r="C796" s="28"/>
      <c r="D796" s="28"/>
      <c r="E796" s="28"/>
      <c r="F796" s="28"/>
      <c r="G796" s="28"/>
      <c r="H796" s="28"/>
      <c r="I796" s="28"/>
    </row>
    <row r="797" spans="2:9" x14ac:dyDescent="0.25">
      <c r="B797" s="28"/>
      <c r="C797" s="28"/>
      <c r="D797" s="28"/>
      <c r="E797" s="28"/>
      <c r="F797" s="28"/>
      <c r="G797" s="28"/>
      <c r="H797" s="28"/>
      <c r="I797" s="28"/>
    </row>
    <row r="798" spans="2:9" x14ac:dyDescent="0.25">
      <c r="B798" s="28"/>
      <c r="C798" s="28"/>
      <c r="D798" s="28"/>
      <c r="E798" s="28"/>
      <c r="F798" s="28"/>
      <c r="G798" s="28"/>
      <c r="H798" s="28"/>
      <c r="I798" s="28"/>
    </row>
    <row r="799" spans="2:9" x14ac:dyDescent="0.25">
      <c r="B799" s="28"/>
      <c r="C799" s="28"/>
      <c r="D799" s="28"/>
      <c r="E799" s="28"/>
      <c r="F799" s="28"/>
      <c r="G799" s="28"/>
      <c r="H799" s="28"/>
      <c r="I799" s="28"/>
    </row>
    <row r="800" spans="2:9" x14ac:dyDescent="0.25">
      <c r="B800" s="28"/>
      <c r="C800" s="28"/>
      <c r="D800" s="28"/>
      <c r="E800" s="28"/>
      <c r="F800" s="28"/>
      <c r="G800" s="28"/>
      <c r="H800" s="28"/>
      <c r="I800" s="28"/>
    </row>
    <row r="801" spans="2:9" x14ac:dyDescent="0.25">
      <c r="B801" s="28"/>
      <c r="C801" s="28"/>
      <c r="D801" s="28"/>
      <c r="E801" s="28"/>
      <c r="F801" s="28"/>
      <c r="G801" s="28"/>
      <c r="H801" s="28"/>
      <c r="I801" s="28"/>
    </row>
    <row r="802" spans="2:9" x14ac:dyDescent="0.25">
      <c r="B802" s="28"/>
      <c r="C802" s="28"/>
      <c r="D802" s="28"/>
      <c r="E802" s="28"/>
      <c r="F802" s="28"/>
      <c r="G802" s="28"/>
      <c r="H802" s="28"/>
      <c r="I802" s="28"/>
    </row>
    <row r="803" spans="2:9" x14ac:dyDescent="0.25">
      <c r="B803" s="28"/>
      <c r="C803" s="28"/>
      <c r="D803" s="28"/>
      <c r="E803" s="28"/>
      <c r="F803" s="28"/>
      <c r="G803" s="28"/>
      <c r="H803" s="28"/>
      <c r="I803" s="28"/>
    </row>
    <row r="804" spans="2:9" x14ac:dyDescent="0.25">
      <c r="B804" s="28"/>
      <c r="C804" s="28"/>
      <c r="D804" s="28"/>
      <c r="E804" s="28"/>
      <c r="F804" s="28"/>
      <c r="G804" s="28"/>
      <c r="H804" s="28"/>
      <c r="I804" s="28"/>
    </row>
    <row r="805" spans="2:9" x14ac:dyDescent="0.25">
      <c r="B805" s="28"/>
      <c r="C805" s="28"/>
      <c r="D805" s="28"/>
      <c r="E805" s="28"/>
      <c r="F805" s="28"/>
      <c r="G805" s="28"/>
      <c r="H805" s="28"/>
      <c r="I805" s="28"/>
    </row>
    <row r="806" spans="2:9" x14ac:dyDescent="0.25">
      <c r="B806" s="28"/>
      <c r="C806" s="28"/>
      <c r="D806" s="28"/>
      <c r="E806" s="28"/>
      <c r="F806" s="28"/>
      <c r="G806" s="28"/>
      <c r="H806" s="28"/>
      <c r="I806" s="28"/>
    </row>
    <row r="807" spans="2:9" x14ac:dyDescent="0.25">
      <c r="B807" s="28"/>
      <c r="C807" s="28"/>
      <c r="D807" s="28"/>
      <c r="E807" s="28"/>
      <c r="F807" s="28"/>
      <c r="G807" s="28"/>
      <c r="H807" s="28"/>
      <c r="I807" s="28"/>
    </row>
    <row r="808" spans="2:9" x14ac:dyDescent="0.25">
      <c r="B808" s="28"/>
      <c r="C808" s="28"/>
      <c r="D808" s="28"/>
      <c r="E808" s="28"/>
      <c r="F808" s="28"/>
      <c r="G808" s="28"/>
      <c r="H808" s="28"/>
      <c r="I808" s="28"/>
    </row>
    <row r="809" spans="2:9" x14ac:dyDescent="0.25">
      <c r="B809" s="28"/>
      <c r="C809" s="28"/>
      <c r="D809" s="28"/>
      <c r="E809" s="28"/>
      <c r="F809" s="28"/>
      <c r="G809" s="28"/>
      <c r="H809" s="28"/>
      <c r="I809" s="28"/>
    </row>
    <row r="810" spans="2:9" x14ac:dyDescent="0.25">
      <c r="B810" s="28"/>
      <c r="C810" s="28"/>
      <c r="D810" s="28"/>
      <c r="E810" s="28"/>
      <c r="F810" s="28"/>
      <c r="G810" s="28"/>
      <c r="H810" s="28"/>
      <c r="I810" s="28"/>
    </row>
    <row r="811" spans="2:9" x14ac:dyDescent="0.25">
      <c r="B811" s="28"/>
      <c r="C811" s="28"/>
      <c r="D811" s="28"/>
      <c r="E811" s="28"/>
      <c r="F811" s="28"/>
      <c r="G811" s="28"/>
      <c r="H811" s="28"/>
      <c r="I811" s="28"/>
    </row>
    <row r="812" spans="2:9" x14ac:dyDescent="0.25">
      <c r="B812" s="28"/>
      <c r="C812" s="28"/>
      <c r="D812" s="28"/>
      <c r="E812" s="28"/>
      <c r="F812" s="28"/>
      <c r="G812" s="28"/>
      <c r="H812" s="28"/>
      <c r="I812" s="28"/>
    </row>
    <row r="813" spans="2:9" x14ac:dyDescent="0.25">
      <c r="B813" s="28"/>
      <c r="C813" s="28"/>
      <c r="D813" s="28"/>
      <c r="E813" s="28"/>
      <c r="F813" s="28"/>
      <c r="G813" s="28"/>
      <c r="H813" s="28"/>
      <c r="I813" s="28"/>
    </row>
    <row r="814" spans="2:9" x14ac:dyDescent="0.25">
      <c r="B814" s="28"/>
      <c r="C814" s="28"/>
      <c r="D814" s="28"/>
      <c r="E814" s="28"/>
      <c r="F814" s="28"/>
      <c r="G814" s="28"/>
      <c r="H814" s="28"/>
      <c r="I814" s="28"/>
    </row>
    <row r="815" spans="2:9" x14ac:dyDescent="0.25">
      <c r="B815" s="28"/>
      <c r="C815" s="28"/>
      <c r="D815" s="28"/>
      <c r="E815" s="28"/>
      <c r="F815" s="28"/>
      <c r="G815" s="28"/>
      <c r="H815" s="28"/>
      <c r="I815" s="28"/>
    </row>
    <row r="816" spans="2:9" x14ac:dyDescent="0.25">
      <c r="B816" s="28"/>
      <c r="C816" s="28"/>
      <c r="D816" s="28"/>
      <c r="E816" s="28"/>
      <c r="F816" s="28"/>
      <c r="G816" s="28"/>
      <c r="H816" s="28"/>
      <c r="I816" s="28"/>
    </row>
    <row r="817" spans="2:9" x14ac:dyDescent="0.25">
      <c r="B817" s="28"/>
      <c r="C817" s="28"/>
      <c r="D817" s="28"/>
      <c r="E817" s="28"/>
      <c r="F817" s="28"/>
      <c r="G817" s="28"/>
      <c r="H817" s="28"/>
      <c r="I817" s="28"/>
    </row>
    <row r="818" spans="2:9" x14ac:dyDescent="0.25">
      <c r="B818" s="28"/>
      <c r="C818" s="28"/>
      <c r="D818" s="28"/>
      <c r="E818" s="28"/>
      <c r="F818" s="28"/>
      <c r="G818" s="28"/>
      <c r="H818" s="28"/>
      <c r="I818" s="28"/>
    </row>
    <row r="819" spans="2:9" x14ac:dyDescent="0.25">
      <c r="B819" s="28"/>
      <c r="C819" s="28"/>
      <c r="D819" s="28"/>
      <c r="E819" s="28"/>
      <c r="F819" s="28"/>
      <c r="G819" s="28"/>
      <c r="H819" s="28"/>
      <c r="I819" s="28"/>
    </row>
    <row r="820" spans="2:9" x14ac:dyDescent="0.25">
      <c r="B820" s="28"/>
      <c r="C820" s="28"/>
      <c r="D820" s="28"/>
      <c r="E820" s="28"/>
      <c r="F820" s="28"/>
      <c r="G820" s="28"/>
      <c r="H820" s="28"/>
      <c r="I820" s="28"/>
    </row>
    <row r="821" spans="2:9" x14ac:dyDescent="0.25">
      <c r="B821" s="28"/>
      <c r="C821" s="28"/>
      <c r="D821" s="28"/>
      <c r="E821" s="28"/>
      <c r="F821" s="28"/>
      <c r="G821" s="28"/>
      <c r="H821" s="28"/>
      <c r="I821" s="28"/>
    </row>
    <row r="822" spans="2:9" x14ac:dyDescent="0.25">
      <c r="B822" s="28"/>
      <c r="C822" s="28"/>
      <c r="D822" s="28"/>
      <c r="E822" s="28"/>
      <c r="F822" s="28"/>
      <c r="G822" s="28"/>
      <c r="H822" s="28"/>
      <c r="I822" s="28"/>
    </row>
    <row r="823" spans="2:9" x14ac:dyDescent="0.25">
      <c r="B823" s="28"/>
      <c r="C823" s="28"/>
      <c r="D823" s="28"/>
      <c r="E823" s="28"/>
      <c r="F823" s="28"/>
      <c r="G823" s="28"/>
      <c r="H823" s="28"/>
      <c r="I823" s="28"/>
    </row>
    <row r="824" spans="2:9" x14ac:dyDescent="0.25">
      <c r="B824" s="28"/>
      <c r="C824" s="28"/>
      <c r="D824" s="28"/>
      <c r="E824" s="28"/>
      <c r="F824" s="28"/>
      <c r="G824" s="28"/>
      <c r="H824" s="28"/>
      <c r="I824" s="28"/>
    </row>
    <row r="825" spans="2:9" x14ac:dyDescent="0.25">
      <c r="B825" s="28"/>
      <c r="C825" s="28"/>
      <c r="D825" s="28"/>
      <c r="E825" s="28"/>
      <c r="F825" s="28"/>
      <c r="G825" s="28"/>
      <c r="H825" s="28"/>
      <c r="I825" s="28"/>
    </row>
    <row r="826" spans="2:9" x14ac:dyDescent="0.25">
      <c r="B826" s="28"/>
      <c r="C826" s="28"/>
      <c r="D826" s="28"/>
      <c r="E826" s="28"/>
      <c r="F826" s="28"/>
      <c r="G826" s="28"/>
      <c r="H826" s="28"/>
      <c r="I826" s="28"/>
    </row>
    <row r="827" spans="2:9" x14ac:dyDescent="0.25">
      <c r="B827" s="28"/>
      <c r="C827" s="28"/>
      <c r="D827" s="28"/>
      <c r="E827" s="28"/>
      <c r="F827" s="28"/>
      <c r="G827" s="28"/>
      <c r="H827" s="28"/>
      <c r="I827" s="28"/>
    </row>
    <row r="828" spans="2:9" x14ac:dyDescent="0.25">
      <c r="B828" s="28"/>
      <c r="C828" s="28"/>
      <c r="D828" s="28"/>
      <c r="E828" s="28"/>
      <c r="F828" s="28"/>
      <c r="G828" s="28"/>
      <c r="H828" s="28"/>
      <c r="I828" s="28"/>
    </row>
    <row r="829" spans="2:9" x14ac:dyDescent="0.25">
      <c r="B829" s="28"/>
      <c r="C829" s="28"/>
      <c r="D829" s="28"/>
      <c r="E829" s="28"/>
      <c r="F829" s="28"/>
      <c r="G829" s="28"/>
      <c r="H829" s="28"/>
      <c r="I829" s="28"/>
    </row>
    <row r="830" spans="2:9" x14ac:dyDescent="0.25">
      <c r="B830" s="28"/>
      <c r="C830" s="28"/>
      <c r="D830" s="28"/>
      <c r="E830" s="28"/>
      <c r="F830" s="28"/>
      <c r="G830" s="28"/>
      <c r="H830" s="28"/>
      <c r="I830" s="28"/>
    </row>
    <row r="831" spans="2:9" x14ac:dyDescent="0.25">
      <c r="B831" s="28"/>
      <c r="C831" s="28"/>
      <c r="D831" s="28"/>
      <c r="E831" s="28"/>
      <c r="F831" s="28"/>
      <c r="G831" s="28"/>
      <c r="H831" s="28"/>
      <c r="I831" s="28"/>
    </row>
    <row r="832" spans="2:9" x14ac:dyDescent="0.25">
      <c r="B832" s="28"/>
      <c r="C832" s="28"/>
      <c r="D832" s="28"/>
      <c r="E832" s="28"/>
      <c r="F832" s="28"/>
      <c r="G832" s="28"/>
      <c r="H832" s="28"/>
      <c r="I832" s="28"/>
    </row>
    <row r="833" spans="2:9" x14ac:dyDescent="0.25">
      <c r="B833" s="28"/>
      <c r="C833" s="28"/>
      <c r="D833" s="28"/>
      <c r="E833" s="28"/>
      <c r="F833" s="28"/>
      <c r="G833" s="28"/>
      <c r="H833" s="28"/>
      <c r="I833" s="28"/>
    </row>
    <row r="834" spans="2:9" x14ac:dyDescent="0.25">
      <c r="B834" s="28"/>
      <c r="C834" s="28"/>
      <c r="D834" s="28"/>
      <c r="E834" s="28"/>
      <c r="F834" s="28"/>
      <c r="G834" s="28"/>
      <c r="H834" s="28"/>
      <c r="I834" s="28"/>
    </row>
    <row r="835" spans="2:9" x14ac:dyDescent="0.25">
      <c r="B835" s="28"/>
      <c r="C835" s="28"/>
      <c r="D835" s="28"/>
      <c r="E835" s="28"/>
      <c r="F835" s="28"/>
      <c r="G835" s="28"/>
      <c r="H835" s="28"/>
      <c r="I835" s="28"/>
    </row>
    <row r="836" spans="2:9" x14ac:dyDescent="0.25">
      <c r="B836" s="28"/>
      <c r="C836" s="28"/>
      <c r="D836" s="28"/>
      <c r="E836" s="28"/>
      <c r="F836" s="28"/>
      <c r="G836" s="28"/>
      <c r="H836" s="28"/>
      <c r="I836" s="28"/>
    </row>
    <row r="837" spans="2:9" x14ac:dyDescent="0.25">
      <c r="B837" s="28"/>
      <c r="C837" s="28"/>
      <c r="D837" s="28"/>
      <c r="E837" s="28"/>
      <c r="F837" s="28"/>
      <c r="G837" s="28"/>
      <c r="H837" s="28"/>
      <c r="I837" s="28"/>
    </row>
    <row r="838" spans="2:9" x14ac:dyDescent="0.25">
      <c r="B838" s="28"/>
      <c r="C838" s="28"/>
      <c r="D838" s="28"/>
      <c r="E838" s="28"/>
      <c r="F838" s="28"/>
      <c r="G838" s="28"/>
      <c r="H838" s="28"/>
      <c r="I838" s="28"/>
    </row>
    <row r="839" spans="2:9" x14ac:dyDescent="0.25">
      <c r="B839" s="28"/>
      <c r="C839" s="28"/>
      <c r="D839" s="28"/>
      <c r="E839" s="28"/>
      <c r="F839" s="28"/>
      <c r="G839" s="28"/>
      <c r="H839" s="28"/>
      <c r="I839" s="28"/>
    </row>
    <row r="840" spans="2:9" x14ac:dyDescent="0.25">
      <c r="B840" s="28"/>
      <c r="C840" s="28"/>
      <c r="D840" s="28"/>
      <c r="E840" s="28"/>
      <c r="F840" s="28"/>
      <c r="G840" s="28"/>
      <c r="H840" s="28"/>
      <c r="I840" s="28"/>
    </row>
    <row r="841" spans="2:9" x14ac:dyDescent="0.25">
      <c r="B841" s="28"/>
      <c r="C841" s="28"/>
      <c r="D841" s="28"/>
      <c r="E841" s="28"/>
      <c r="F841" s="28"/>
      <c r="G841" s="28"/>
      <c r="H841" s="28"/>
      <c r="I841" s="28"/>
    </row>
    <row r="842" spans="2:9" x14ac:dyDescent="0.25">
      <c r="B842" s="28"/>
      <c r="C842" s="28"/>
      <c r="D842" s="28"/>
      <c r="E842" s="28"/>
      <c r="F842" s="28"/>
      <c r="G842" s="28"/>
      <c r="H842" s="28"/>
      <c r="I842" s="28"/>
    </row>
    <row r="843" spans="2:9" x14ac:dyDescent="0.25">
      <c r="B843" s="28"/>
      <c r="C843" s="28"/>
      <c r="D843" s="28"/>
      <c r="E843" s="28"/>
      <c r="F843" s="28"/>
      <c r="G843" s="28"/>
      <c r="H843" s="28"/>
      <c r="I843" s="28"/>
    </row>
    <row r="844" spans="2:9" x14ac:dyDescent="0.25">
      <c r="B844" s="28"/>
      <c r="C844" s="28"/>
      <c r="D844" s="28"/>
      <c r="E844" s="28"/>
      <c r="F844" s="28"/>
      <c r="G844" s="28"/>
      <c r="H844" s="28"/>
      <c r="I844" s="28"/>
    </row>
    <row r="845" spans="2:9" x14ac:dyDescent="0.25">
      <c r="B845" s="28"/>
      <c r="C845" s="28"/>
      <c r="D845" s="28"/>
      <c r="E845" s="28"/>
      <c r="F845" s="28"/>
      <c r="G845" s="28"/>
      <c r="H845" s="28"/>
      <c r="I845" s="28"/>
    </row>
    <row r="846" spans="2:9" x14ac:dyDescent="0.25">
      <c r="B846" s="28"/>
      <c r="C846" s="28"/>
      <c r="D846" s="28"/>
      <c r="E846" s="28"/>
      <c r="F846" s="28"/>
      <c r="G846" s="28"/>
      <c r="H846" s="28"/>
      <c r="I846" s="28"/>
    </row>
    <row r="847" spans="2:9" x14ac:dyDescent="0.25">
      <c r="B847" s="28"/>
      <c r="C847" s="28"/>
      <c r="D847" s="28"/>
      <c r="E847" s="28"/>
      <c r="F847" s="28"/>
      <c r="G847" s="28"/>
      <c r="H847" s="28"/>
      <c r="I847" s="28"/>
    </row>
    <row r="848" spans="2:9" x14ac:dyDescent="0.25">
      <c r="B848" s="28"/>
      <c r="C848" s="28"/>
      <c r="D848" s="28"/>
      <c r="E848" s="28"/>
      <c r="F848" s="28"/>
      <c r="G848" s="28"/>
      <c r="H848" s="28"/>
      <c r="I848" s="28"/>
    </row>
    <row r="849" spans="2:9" x14ac:dyDescent="0.25">
      <c r="B849" s="28"/>
      <c r="C849" s="28"/>
      <c r="D849" s="28"/>
      <c r="E849" s="28"/>
      <c r="F849" s="28"/>
      <c r="G849" s="28"/>
      <c r="H849" s="28"/>
      <c r="I849" s="28"/>
    </row>
    <row r="850" spans="2:9" x14ac:dyDescent="0.25">
      <c r="B850" s="28"/>
      <c r="C850" s="28"/>
      <c r="D850" s="28"/>
      <c r="E850" s="28"/>
      <c r="F850" s="28"/>
      <c r="G850" s="28"/>
      <c r="H850" s="28"/>
      <c r="I850" s="28"/>
    </row>
    <row r="851" spans="2:9" x14ac:dyDescent="0.25">
      <c r="B851" s="28"/>
      <c r="C851" s="28"/>
      <c r="D851" s="28"/>
      <c r="E851" s="28"/>
      <c r="F851" s="28"/>
      <c r="G851" s="28"/>
      <c r="H851" s="28"/>
      <c r="I851" s="28"/>
    </row>
    <row r="852" spans="2:9" x14ac:dyDescent="0.25">
      <c r="B852" s="28"/>
      <c r="C852" s="28"/>
      <c r="D852" s="28"/>
      <c r="E852" s="28"/>
      <c r="F852" s="28"/>
      <c r="G852" s="28"/>
      <c r="H852" s="28"/>
      <c r="I852" s="28"/>
    </row>
    <row r="853" spans="2:9" x14ac:dyDescent="0.25">
      <c r="B853" s="28"/>
      <c r="C853" s="28"/>
      <c r="D853" s="28"/>
      <c r="E853" s="28"/>
      <c r="F853" s="28"/>
      <c r="G853" s="28"/>
      <c r="H853" s="28"/>
      <c r="I853" s="28"/>
    </row>
    <row r="854" spans="2:9" x14ac:dyDescent="0.25">
      <c r="B854" s="28"/>
      <c r="C854" s="28"/>
      <c r="D854" s="28"/>
      <c r="E854" s="28"/>
      <c r="F854" s="28"/>
      <c r="G854" s="28"/>
      <c r="H854" s="28"/>
      <c r="I854" s="28"/>
    </row>
    <row r="855" spans="2:9" x14ac:dyDescent="0.25">
      <c r="B855" s="28"/>
      <c r="C855" s="28"/>
      <c r="D855" s="28"/>
      <c r="E855" s="28"/>
      <c r="F855" s="28"/>
      <c r="G855" s="28"/>
      <c r="H855" s="28"/>
      <c r="I855" s="28"/>
    </row>
    <row r="856" spans="2:9" x14ac:dyDescent="0.25">
      <c r="B856" s="28"/>
      <c r="C856" s="28"/>
      <c r="D856" s="28"/>
      <c r="E856" s="28"/>
      <c r="F856" s="28"/>
      <c r="G856" s="28"/>
      <c r="H856" s="28"/>
      <c r="I856" s="28"/>
    </row>
    <row r="857" spans="2:9" x14ac:dyDescent="0.25">
      <c r="B857" s="28"/>
      <c r="C857" s="28"/>
      <c r="D857" s="28"/>
      <c r="E857" s="28"/>
      <c r="F857" s="28"/>
      <c r="G857" s="28"/>
      <c r="H857" s="28"/>
      <c r="I857" s="28"/>
    </row>
    <row r="858" spans="2:9" x14ac:dyDescent="0.25">
      <c r="B858" s="28"/>
      <c r="C858" s="28"/>
      <c r="D858" s="28"/>
      <c r="E858" s="28"/>
      <c r="F858" s="28"/>
      <c r="G858" s="28"/>
      <c r="H858" s="28"/>
      <c r="I858" s="28"/>
    </row>
    <row r="859" spans="2:9" x14ac:dyDescent="0.25">
      <c r="B859" s="28"/>
      <c r="C859" s="28"/>
      <c r="D859" s="28"/>
      <c r="E859" s="28"/>
      <c r="F859" s="28"/>
      <c r="G859" s="28"/>
      <c r="H859" s="28"/>
      <c r="I859" s="28"/>
    </row>
    <row r="860" spans="2:9" x14ac:dyDescent="0.25">
      <c r="B860" s="28"/>
      <c r="C860" s="28"/>
      <c r="D860" s="28"/>
      <c r="E860" s="28"/>
      <c r="F860" s="28"/>
      <c r="G860" s="28"/>
      <c r="H860" s="28"/>
      <c r="I860" s="28"/>
    </row>
    <row r="861" spans="2:9" x14ac:dyDescent="0.25">
      <c r="B861" s="28"/>
      <c r="C861" s="28"/>
      <c r="D861" s="28"/>
      <c r="E861" s="28"/>
      <c r="F861" s="28"/>
      <c r="G861" s="28"/>
      <c r="H861" s="28"/>
      <c r="I861" s="28"/>
    </row>
    <row r="862" spans="2:9" x14ac:dyDescent="0.25">
      <c r="B862" s="28"/>
      <c r="C862" s="28"/>
      <c r="D862" s="28"/>
      <c r="E862" s="28"/>
      <c r="F862" s="28"/>
      <c r="G862" s="28"/>
      <c r="H862" s="28"/>
      <c r="I862" s="28"/>
    </row>
    <row r="863" spans="2:9" x14ac:dyDescent="0.25">
      <c r="B863" s="28"/>
      <c r="C863" s="28"/>
      <c r="D863" s="28"/>
      <c r="E863" s="28"/>
      <c r="F863" s="28"/>
      <c r="G863" s="28"/>
      <c r="H863" s="28"/>
      <c r="I863" s="28"/>
    </row>
    <row r="864" spans="2:9" x14ac:dyDescent="0.25">
      <c r="B864" s="28"/>
      <c r="C864" s="28"/>
      <c r="D864" s="28"/>
      <c r="E864" s="28"/>
      <c r="F864" s="28"/>
      <c r="G864" s="28"/>
      <c r="H864" s="28"/>
      <c r="I864" s="28"/>
    </row>
    <row r="865" spans="2:9" x14ac:dyDescent="0.25">
      <c r="B865" s="28"/>
      <c r="C865" s="28"/>
      <c r="D865" s="28"/>
      <c r="E865" s="28"/>
      <c r="F865" s="28"/>
      <c r="G865" s="28"/>
      <c r="H865" s="28"/>
      <c r="I865" s="28"/>
    </row>
    <row r="866" spans="2:9" x14ac:dyDescent="0.25">
      <c r="B866" s="28"/>
      <c r="C866" s="28"/>
      <c r="D866" s="28"/>
      <c r="E866" s="28"/>
      <c r="F866" s="28"/>
      <c r="G866" s="28"/>
      <c r="H866" s="28"/>
      <c r="I866" s="28"/>
    </row>
    <row r="867" spans="2:9" x14ac:dyDescent="0.25">
      <c r="B867" s="28"/>
      <c r="C867" s="28"/>
      <c r="D867" s="28"/>
      <c r="E867" s="28"/>
      <c r="F867" s="28"/>
      <c r="G867" s="28"/>
      <c r="H867" s="28"/>
      <c r="I867" s="28"/>
    </row>
    <row r="868" spans="2:9" x14ac:dyDescent="0.25">
      <c r="B868" s="28"/>
      <c r="C868" s="28"/>
      <c r="D868" s="28"/>
      <c r="E868" s="28"/>
      <c r="F868" s="28"/>
      <c r="G868" s="28"/>
      <c r="H868" s="28"/>
      <c r="I868" s="28"/>
    </row>
    <row r="869" spans="2:9" x14ac:dyDescent="0.25">
      <c r="B869" s="28"/>
      <c r="C869" s="28"/>
      <c r="D869" s="28"/>
      <c r="E869" s="28"/>
      <c r="F869" s="28"/>
      <c r="G869" s="28"/>
      <c r="H869" s="28"/>
      <c r="I869" s="28"/>
    </row>
    <row r="870" spans="2:9" x14ac:dyDescent="0.25">
      <c r="B870" s="28"/>
      <c r="C870" s="28"/>
      <c r="D870" s="28"/>
      <c r="E870" s="28"/>
      <c r="F870" s="28"/>
      <c r="G870" s="28"/>
      <c r="H870" s="28"/>
      <c r="I870" s="28"/>
    </row>
    <row r="871" spans="2:9" x14ac:dyDescent="0.25">
      <c r="B871" s="28"/>
      <c r="C871" s="28"/>
      <c r="D871" s="28"/>
      <c r="E871" s="28"/>
      <c r="F871" s="28"/>
      <c r="G871" s="28"/>
      <c r="H871" s="28"/>
      <c r="I871" s="28"/>
    </row>
    <row r="872" spans="2:9" x14ac:dyDescent="0.25">
      <c r="B872" s="28"/>
      <c r="C872" s="28"/>
      <c r="D872" s="28"/>
      <c r="E872" s="28"/>
      <c r="F872" s="28"/>
      <c r="G872" s="28"/>
      <c r="H872" s="28"/>
      <c r="I872" s="28"/>
    </row>
    <row r="873" spans="2:9" x14ac:dyDescent="0.25">
      <c r="B873" s="28"/>
      <c r="C873" s="28"/>
      <c r="D873" s="28"/>
      <c r="E873" s="28"/>
      <c r="F873" s="28"/>
      <c r="G873" s="28"/>
      <c r="H873" s="28"/>
      <c r="I873" s="28"/>
    </row>
    <row r="874" spans="2:9" x14ac:dyDescent="0.25">
      <c r="B874" s="28"/>
      <c r="C874" s="28"/>
      <c r="D874" s="28"/>
      <c r="E874" s="28"/>
      <c r="F874" s="28"/>
      <c r="G874" s="28"/>
      <c r="H874" s="28"/>
      <c r="I874" s="28"/>
    </row>
    <row r="875" spans="2:9" x14ac:dyDescent="0.25">
      <c r="B875" s="28"/>
      <c r="C875" s="28"/>
      <c r="D875" s="28"/>
      <c r="E875" s="28"/>
      <c r="F875" s="28"/>
      <c r="G875" s="28"/>
      <c r="H875" s="28"/>
      <c r="I875" s="28"/>
    </row>
    <row r="876" spans="2:9" x14ac:dyDescent="0.25">
      <c r="B876" s="28"/>
      <c r="C876" s="28"/>
      <c r="D876" s="28"/>
      <c r="E876" s="28"/>
      <c r="F876" s="28"/>
      <c r="G876" s="28"/>
      <c r="H876" s="28"/>
      <c r="I876" s="28"/>
    </row>
    <row r="877" spans="2:9" x14ac:dyDescent="0.25">
      <c r="B877" s="28"/>
      <c r="C877" s="28"/>
      <c r="D877" s="28"/>
      <c r="E877" s="28"/>
      <c r="F877" s="28"/>
      <c r="G877" s="28"/>
      <c r="H877" s="28"/>
      <c r="I877" s="28"/>
    </row>
    <row r="878" spans="2:9" x14ac:dyDescent="0.25">
      <c r="B878" s="28"/>
      <c r="C878" s="28"/>
      <c r="D878" s="28"/>
      <c r="E878" s="28"/>
      <c r="F878" s="28"/>
      <c r="G878" s="28"/>
      <c r="H878" s="28"/>
      <c r="I878" s="28"/>
    </row>
    <row r="879" spans="2:9" x14ac:dyDescent="0.25">
      <c r="B879" s="28"/>
      <c r="C879" s="28"/>
      <c r="D879" s="28"/>
      <c r="E879" s="28"/>
      <c r="F879" s="28"/>
      <c r="G879" s="28"/>
      <c r="H879" s="28"/>
      <c r="I879" s="28"/>
    </row>
    <row r="880" spans="2:9" x14ac:dyDescent="0.25">
      <c r="G880" s="26"/>
    </row>
    <row r="881" spans="7:7" x14ac:dyDescent="0.25">
      <c r="G881" s="26"/>
    </row>
    <row r="882" spans="7:7" x14ac:dyDescent="0.25">
      <c r="G882" s="26"/>
    </row>
    <row r="883" spans="7:7" x14ac:dyDescent="0.25">
      <c r="G883" s="26"/>
    </row>
    <row r="884" spans="7:7" x14ac:dyDescent="0.25">
      <c r="G884" s="26"/>
    </row>
    <row r="885" spans="7:7" x14ac:dyDescent="0.25">
      <c r="G885" s="26"/>
    </row>
    <row r="886" spans="7:7" x14ac:dyDescent="0.25">
      <c r="G886" s="26"/>
    </row>
    <row r="887" spans="7:7" x14ac:dyDescent="0.25">
      <c r="G887" s="26"/>
    </row>
    <row r="888" spans="7:7" x14ac:dyDescent="0.25">
      <c r="G888" s="26"/>
    </row>
    <row r="889" spans="7:7" x14ac:dyDescent="0.25">
      <c r="G889" s="26"/>
    </row>
    <row r="890" spans="7:7" x14ac:dyDescent="0.25">
      <c r="G890" s="26"/>
    </row>
    <row r="891" spans="7:7" x14ac:dyDescent="0.25">
      <c r="G891" s="26"/>
    </row>
    <row r="892" spans="7:7" x14ac:dyDescent="0.25">
      <c r="G892" s="26"/>
    </row>
    <row r="893" spans="7:7" x14ac:dyDescent="0.25">
      <c r="G893" s="26"/>
    </row>
    <row r="894" spans="7:7" x14ac:dyDescent="0.25">
      <c r="G894" s="26"/>
    </row>
    <row r="895" spans="7:7" x14ac:dyDescent="0.25">
      <c r="G895" s="26"/>
    </row>
    <row r="896" spans="7:7" x14ac:dyDescent="0.25">
      <c r="G896" s="26"/>
    </row>
    <row r="897" spans="7:7" x14ac:dyDescent="0.25">
      <c r="G897" s="26"/>
    </row>
    <row r="898" spans="7:7" x14ac:dyDescent="0.25">
      <c r="G898" s="26"/>
    </row>
    <row r="899" spans="7:7" x14ac:dyDescent="0.25">
      <c r="G899" s="26"/>
    </row>
    <row r="900" spans="7:7" x14ac:dyDescent="0.25">
      <c r="G900" s="26"/>
    </row>
    <row r="901" spans="7:7" x14ac:dyDescent="0.25">
      <c r="G901" s="26"/>
    </row>
    <row r="902" spans="7:7" x14ac:dyDescent="0.25">
      <c r="G902" s="26"/>
    </row>
    <row r="903" spans="7:7" x14ac:dyDescent="0.25">
      <c r="G903" s="26"/>
    </row>
    <row r="904" spans="7:7" x14ac:dyDescent="0.25">
      <c r="G904" s="26"/>
    </row>
    <row r="905" spans="7:7" x14ac:dyDescent="0.25">
      <c r="G905" s="26"/>
    </row>
    <row r="906" spans="7:7" x14ac:dyDescent="0.25">
      <c r="G906" s="26"/>
    </row>
    <row r="907" spans="7:7" x14ac:dyDescent="0.25">
      <c r="G907" s="26"/>
    </row>
    <row r="908" spans="7:7" x14ac:dyDescent="0.25">
      <c r="G908" s="26"/>
    </row>
    <row r="909" spans="7:7" x14ac:dyDescent="0.25">
      <c r="G909" s="26"/>
    </row>
    <row r="910" spans="7:7" x14ac:dyDescent="0.25">
      <c r="G910" s="26"/>
    </row>
    <row r="911" spans="7:7" x14ac:dyDescent="0.25">
      <c r="G911" s="26"/>
    </row>
    <row r="912" spans="7:7" x14ac:dyDescent="0.25">
      <c r="G912" s="26"/>
    </row>
    <row r="913" spans="7:7" x14ac:dyDescent="0.25">
      <c r="G913" s="26"/>
    </row>
    <row r="914" spans="7:7" x14ac:dyDescent="0.25">
      <c r="G914" s="26"/>
    </row>
    <row r="915" spans="7:7" x14ac:dyDescent="0.25">
      <c r="G915" s="26"/>
    </row>
    <row r="916" spans="7:7" x14ac:dyDescent="0.25">
      <c r="G916" s="26"/>
    </row>
    <row r="917" spans="7:7" x14ac:dyDescent="0.25">
      <c r="G917" s="26"/>
    </row>
    <row r="918" spans="7:7" x14ac:dyDescent="0.25">
      <c r="G918" s="26"/>
    </row>
    <row r="919" spans="7:7" x14ac:dyDescent="0.25">
      <c r="G919" s="26"/>
    </row>
    <row r="920" spans="7:7" x14ac:dyDescent="0.25">
      <c r="G920" s="26"/>
    </row>
    <row r="921" spans="7:7" x14ac:dyDescent="0.25">
      <c r="G921" s="26"/>
    </row>
    <row r="922" spans="7:7" x14ac:dyDescent="0.25">
      <c r="G922" s="26"/>
    </row>
    <row r="923" spans="7:7" x14ac:dyDescent="0.25">
      <c r="G923" s="26"/>
    </row>
    <row r="924" spans="7:7" x14ac:dyDescent="0.25">
      <c r="G924" s="26"/>
    </row>
    <row r="925" spans="7:7" x14ac:dyDescent="0.25">
      <c r="G925" s="26"/>
    </row>
    <row r="926" spans="7:7" x14ac:dyDescent="0.25">
      <c r="G926" s="26"/>
    </row>
    <row r="927" spans="7:7" x14ac:dyDescent="0.25">
      <c r="G927" s="26"/>
    </row>
    <row r="928" spans="7:7" x14ac:dyDescent="0.25">
      <c r="G928" s="26"/>
    </row>
    <row r="929" spans="7:7" x14ac:dyDescent="0.25">
      <c r="G929" s="26"/>
    </row>
    <row r="930" spans="7:7" x14ac:dyDescent="0.25">
      <c r="G930" s="26"/>
    </row>
    <row r="931" spans="7:7" x14ac:dyDescent="0.25">
      <c r="G931" s="26"/>
    </row>
    <row r="932" spans="7:7" x14ac:dyDescent="0.25">
      <c r="G932" s="26"/>
    </row>
    <row r="933" spans="7:7" x14ac:dyDescent="0.25">
      <c r="G933" s="26"/>
    </row>
    <row r="934" spans="7:7" x14ac:dyDescent="0.25">
      <c r="G934" s="26"/>
    </row>
    <row r="935" spans="7:7" x14ac:dyDescent="0.25">
      <c r="G935" s="26"/>
    </row>
    <row r="936" spans="7:7" x14ac:dyDescent="0.25">
      <c r="G936" s="26"/>
    </row>
    <row r="937" spans="7:7" x14ac:dyDescent="0.25">
      <c r="G937" s="26"/>
    </row>
    <row r="938" spans="7:7" x14ac:dyDescent="0.25">
      <c r="G938" s="26"/>
    </row>
    <row r="939" spans="7:7" x14ac:dyDescent="0.25">
      <c r="G939" s="26"/>
    </row>
    <row r="940" spans="7:7" x14ac:dyDescent="0.25">
      <c r="G940" s="26"/>
    </row>
    <row r="941" spans="7:7" x14ac:dyDescent="0.25">
      <c r="G941" s="26"/>
    </row>
    <row r="942" spans="7:7" x14ac:dyDescent="0.25">
      <c r="G942" s="26"/>
    </row>
    <row r="943" spans="7:7" x14ac:dyDescent="0.25">
      <c r="G943" s="26"/>
    </row>
    <row r="944" spans="7:7" x14ac:dyDescent="0.25">
      <c r="G944" s="26"/>
    </row>
    <row r="945" spans="7:7" x14ac:dyDescent="0.25">
      <c r="G945" s="26"/>
    </row>
    <row r="946" spans="7:7" x14ac:dyDescent="0.25">
      <c r="G946" s="26"/>
    </row>
    <row r="947" spans="7:7" x14ac:dyDescent="0.25">
      <c r="G947" s="26"/>
    </row>
    <row r="948" spans="7:7" x14ac:dyDescent="0.25">
      <c r="G948" s="26"/>
    </row>
    <row r="949" spans="7:7" x14ac:dyDescent="0.25">
      <c r="G949" s="26"/>
    </row>
    <row r="950" spans="7:7" x14ac:dyDescent="0.25">
      <c r="G950" s="26"/>
    </row>
    <row r="951" spans="7:7" x14ac:dyDescent="0.25">
      <c r="G951" s="26"/>
    </row>
    <row r="952" spans="7:7" x14ac:dyDescent="0.25">
      <c r="G952" s="26"/>
    </row>
    <row r="953" spans="7:7" x14ac:dyDescent="0.25">
      <c r="G953" s="26"/>
    </row>
    <row r="954" spans="7:7" x14ac:dyDescent="0.25">
      <c r="G954" s="26"/>
    </row>
    <row r="955" spans="7:7" x14ac:dyDescent="0.25">
      <c r="G955" s="26"/>
    </row>
    <row r="956" spans="7:7" x14ac:dyDescent="0.25">
      <c r="G956" s="26"/>
    </row>
    <row r="957" spans="7:7" x14ac:dyDescent="0.25">
      <c r="G957" s="26"/>
    </row>
    <row r="958" spans="7:7" x14ac:dyDescent="0.25">
      <c r="G958" s="26"/>
    </row>
    <row r="959" spans="7:7" x14ac:dyDescent="0.25">
      <c r="G959" s="26"/>
    </row>
    <row r="960" spans="7:7" x14ac:dyDescent="0.25">
      <c r="G960" s="26"/>
    </row>
    <row r="961" spans="7:7" x14ac:dyDescent="0.25">
      <c r="G961" s="26"/>
    </row>
    <row r="962" spans="7:7" x14ac:dyDescent="0.25">
      <c r="G962" s="26"/>
    </row>
    <row r="963" spans="7:7" x14ac:dyDescent="0.25">
      <c r="G963" s="26"/>
    </row>
    <row r="964" spans="7:7" x14ac:dyDescent="0.25">
      <c r="G964" s="26"/>
    </row>
    <row r="965" spans="7:7" x14ac:dyDescent="0.25">
      <c r="G965" s="26"/>
    </row>
    <row r="966" spans="7:7" x14ac:dyDescent="0.25">
      <c r="G966" s="26"/>
    </row>
    <row r="967" spans="7:7" x14ac:dyDescent="0.25">
      <c r="G967" s="26"/>
    </row>
    <row r="968" spans="7:7" x14ac:dyDescent="0.25">
      <c r="G968" s="26"/>
    </row>
    <row r="969" spans="7:7" x14ac:dyDescent="0.25">
      <c r="G969" s="26"/>
    </row>
    <row r="970" spans="7:7" x14ac:dyDescent="0.25">
      <c r="G970" s="26"/>
    </row>
    <row r="971" spans="7:7" x14ac:dyDescent="0.25">
      <c r="G971" s="26"/>
    </row>
    <row r="972" spans="7:7" x14ac:dyDescent="0.25">
      <c r="G972" s="26"/>
    </row>
    <row r="973" spans="7:7" x14ac:dyDescent="0.25">
      <c r="G973" s="26"/>
    </row>
    <row r="974" spans="7:7" x14ac:dyDescent="0.25">
      <c r="G974" s="26"/>
    </row>
    <row r="975" spans="7:7" x14ac:dyDescent="0.25">
      <c r="G975" s="26"/>
    </row>
    <row r="976" spans="7:7" x14ac:dyDescent="0.25">
      <c r="G976" s="26"/>
    </row>
    <row r="977" spans="7:7" x14ac:dyDescent="0.25">
      <c r="G977" s="26"/>
    </row>
    <row r="978" spans="7:7" x14ac:dyDescent="0.25">
      <c r="G978" s="26"/>
    </row>
    <row r="979" spans="7:7" x14ac:dyDescent="0.25">
      <c r="G979" s="26"/>
    </row>
    <row r="980" spans="7:7" x14ac:dyDescent="0.25">
      <c r="G980" s="26"/>
    </row>
    <row r="981" spans="7:7" x14ac:dyDescent="0.25">
      <c r="G981" s="26"/>
    </row>
    <row r="982" spans="7:7" x14ac:dyDescent="0.25">
      <c r="G982" s="26"/>
    </row>
    <row r="983" spans="7:7" x14ac:dyDescent="0.25">
      <c r="G983" s="26"/>
    </row>
    <row r="984" spans="7:7" x14ac:dyDescent="0.25">
      <c r="G984" s="26"/>
    </row>
    <row r="985" spans="7:7" x14ac:dyDescent="0.25">
      <c r="G985" s="26"/>
    </row>
    <row r="986" spans="7:7" x14ac:dyDescent="0.25">
      <c r="G986" s="26"/>
    </row>
    <row r="987" spans="7:7" x14ac:dyDescent="0.25">
      <c r="G987" s="26"/>
    </row>
    <row r="988" spans="7:7" x14ac:dyDescent="0.25">
      <c r="G988" s="26"/>
    </row>
    <row r="989" spans="7:7" x14ac:dyDescent="0.25">
      <c r="G989" s="26"/>
    </row>
    <row r="990" spans="7:7" x14ac:dyDescent="0.25">
      <c r="G990" s="26"/>
    </row>
    <row r="991" spans="7:7" x14ac:dyDescent="0.25">
      <c r="G991" s="26"/>
    </row>
    <row r="992" spans="7:7" x14ac:dyDescent="0.25">
      <c r="G992" s="26"/>
    </row>
    <row r="993" spans="7:7" x14ac:dyDescent="0.25">
      <c r="G993" s="26"/>
    </row>
    <row r="994" spans="7:7" x14ac:dyDescent="0.25">
      <c r="G994" s="26"/>
    </row>
    <row r="995" spans="7:7" x14ac:dyDescent="0.25">
      <c r="G995" s="26"/>
    </row>
    <row r="996" spans="7:7" x14ac:dyDescent="0.25">
      <c r="G996" s="26"/>
    </row>
    <row r="997" spans="7:7" x14ac:dyDescent="0.25">
      <c r="G997" s="26"/>
    </row>
    <row r="998" spans="7:7" x14ac:dyDescent="0.25">
      <c r="G998" s="26"/>
    </row>
    <row r="999" spans="7:7" x14ac:dyDescent="0.25">
      <c r="G999" s="26"/>
    </row>
    <row r="1000" spans="7:7" x14ac:dyDescent="0.25">
      <c r="G1000" s="26"/>
    </row>
    <row r="1001" spans="7:7" x14ac:dyDescent="0.25">
      <c r="G1001" s="26"/>
    </row>
    <row r="1002" spans="7:7" x14ac:dyDescent="0.25">
      <c r="G1002" s="26"/>
    </row>
    <row r="1003" spans="7:7" x14ac:dyDescent="0.25">
      <c r="G1003" s="26"/>
    </row>
    <row r="1004" spans="7:7" x14ac:dyDescent="0.25">
      <c r="G1004" s="26"/>
    </row>
    <row r="1005" spans="7:7" x14ac:dyDescent="0.25">
      <c r="G1005" s="26"/>
    </row>
    <row r="1006" spans="7:7" x14ac:dyDescent="0.25">
      <c r="G1006" s="26"/>
    </row>
    <row r="1007" spans="7:7" x14ac:dyDescent="0.25">
      <c r="G1007" s="26"/>
    </row>
    <row r="1008" spans="7:7" x14ac:dyDescent="0.25">
      <c r="G1008" s="26"/>
    </row>
    <row r="1009" spans="7:7" x14ac:dyDescent="0.25">
      <c r="G1009" s="26"/>
    </row>
    <row r="1010" spans="7:7" x14ac:dyDescent="0.25">
      <c r="G1010" s="26"/>
    </row>
    <row r="1011" spans="7:7" x14ac:dyDescent="0.25">
      <c r="G1011" s="26"/>
    </row>
    <row r="1012" spans="7:7" x14ac:dyDescent="0.25">
      <c r="G1012" s="26"/>
    </row>
    <row r="1013" spans="7:7" x14ac:dyDescent="0.25">
      <c r="G1013" s="26"/>
    </row>
    <row r="1014" spans="7:7" x14ac:dyDescent="0.25">
      <c r="G1014" s="26"/>
    </row>
    <row r="1015" spans="7:7" x14ac:dyDescent="0.25">
      <c r="G1015" s="26"/>
    </row>
    <row r="1016" spans="7:7" x14ac:dyDescent="0.25">
      <c r="G1016" s="26"/>
    </row>
    <row r="1017" spans="7:7" x14ac:dyDescent="0.25">
      <c r="G1017" s="26"/>
    </row>
    <row r="1018" spans="7:7" x14ac:dyDescent="0.25">
      <c r="G1018" s="26"/>
    </row>
    <row r="1019" spans="7:7" x14ac:dyDescent="0.25">
      <c r="G1019" s="26"/>
    </row>
    <row r="1020" spans="7:7" x14ac:dyDescent="0.25">
      <c r="G1020" s="26"/>
    </row>
    <row r="1021" spans="7:7" x14ac:dyDescent="0.25">
      <c r="G1021" s="26"/>
    </row>
    <row r="1022" spans="7:7" x14ac:dyDescent="0.25">
      <c r="G1022" s="26"/>
    </row>
    <row r="1023" spans="7:7" x14ac:dyDescent="0.25">
      <c r="G1023" s="26"/>
    </row>
    <row r="1024" spans="7:7" x14ac:dyDescent="0.25">
      <c r="G1024" s="26"/>
    </row>
    <row r="1025" spans="7:7" x14ac:dyDescent="0.25">
      <c r="G1025" s="26"/>
    </row>
    <row r="1026" spans="7:7" x14ac:dyDescent="0.25">
      <c r="G1026" s="26"/>
    </row>
    <row r="1027" spans="7:7" x14ac:dyDescent="0.25">
      <c r="G1027" s="26"/>
    </row>
    <row r="1028" spans="7:7" x14ac:dyDescent="0.25">
      <c r="G1028" s="26"/>
    </row>
    <row r="1029" spans="7:7" x14ac:dyDescent="0.25">
      <c r="G1029" s="26"/>
    </row>
    <row r="1030" spans="7:7" x14ac:dyDescent="0.25">
      <c r="G1030" s="26"/>
    </row>
    <row r="1031" spans="7:7" x14ac:dyDescent="0.25">
      <c r="G1031" s="26"/>
    </row>
    <row r="1032" spans="7:7" x14ac:dyDescent="0.25">
      <c r="G1032" s="26"/>
    </row>
    <row r="1033" spans="7:7" x14ac:dyDescent="0.25">
      <c r="G1033" s="26"/>
    </row>
    <row r="1034" spans="7:7" x14ac:dyDescent="0.25">
      <c r="G1034" s="26"/>
    </row>
    <row r="1035" spans="7:7" x14ac:dyDescent="0.25">
      <c r="G1035" s="26"/>
    </row>
    <row r="1036" spans="7:7" x14ac:dyDescent="0.25">
      <c r="G1036" s="26"/>
    </row>
    <row r="1037" spans="7:7" x14ac:dyDescent="0.25">
      <c r="G1037" s="26"/>
    </row>
    <row r="1038" spans="7:7" x14ac:dyDescent="0.25">
      <c r="G1038" s="26"/>
    </row>
    <row r="1039" spans="7:7" x14ac:dyDescent="0.25">
      <c r="G1039" s="26"/>
    </row>
    <row r="1040" spans="7:7" x14ac:dyDescent="0.25">
      <c r="G1040" s="26"/>
    </row>
    <row r="1041" spans="7:7" x14ac:dyDescent="0.25">
      <c r="G1041" s="26"/>
    </row>
    <row r="1042" spans="7:7" x14ac:dyDescent="0.25">
      <c r="G1042" s="26"/>
    </row>
    <row r="1043" spans="7:7" x14ac:dyDescent="0.25">
      <c r="G1043" s="26"/>
    </row>
    <row r="1044" spans="7:7" x14ac:dyDescent="0.25">
      <c r="G1044" s="26"/>
    </row>
    <row r="1045" spans="7:7" x14ac:dyDescent="0.25">
      <c r="G1045" s="26"/>
    </row>
    <row r="1046" spans="7:7" x14ac:dyDescent="0.25">
      <c r="G1046" s="26"/>
    </row>
    <row r="1047" spans="7:7" x14ac:dyDescent="0.25">
      <c r="G1047" s="26"/>
    </row>
    <row r="1048" spans="7:7" x14ac:dyDescent="0.25">
      <c r="G1048" s="26"/>
    </row>
    <row r="1049" spans="7:7" x14ac:dyDescent="0.25">
      <c r="G1049" s="26"/>
    </row>
    <row r="1050" spans="7:7" x14ac:dyDescent="0.25">
      <c r="G1050" s="26"/>
    </row>
    <row r="1051" spans="7:7" x14ac:dyDescent="0.25">
      <c r="G1051" s="26"/>
    </row>
    <row r="1052" spans="7:7" x14ac:dyDescent="0.25">
      <c r="G1052" s="26"/>
    </row>
    <row r="1053" spans="7:7" x14ac:dyDescent="0.25">
      <c r="G1053" s="26"/>
    </row>
    <row r="1054" spans="7:7" x14ac:dyDescent="0.25">
      <c r="G1054" s="26"/>
    </row>
    <row r="1055" spans="7:7" x14ac:dyDescent="0.25">
      <c r="G1055" s="26"/>
    </row>
    <row r="1056" spans="7:7" x14ac:dyDescent="0.25">
      <c r="G1056" s="26"/>
    </row>
    <row r="1057" spans="7:7" x14ac:dyDescent="0.25">
      <c r="G1057" s="26"/>
    </row>
    <row r="1058" spans="7:7" x14ac:dyDescent="0.25">
      <c r="G1058" s="26"/>
    </row>
    <row r="1059" spans="7:7" x14ac:dyDescent="0.25">
      <c r="G1059" s="26"/>
    </row>
    <row r="1060" spans="7:7" x14ac:dyDescent="0.25">
      <c r="G1060" s="26"/>
    </row>
    <row r="1061" spans="7:7" x14ac:dyDescent="0.25">
      <c r="G1061" s="26"/>
    </row>
    <row r="1062" spans="7:7" x14ac:dyDescent="0.25">
      <c r="G1062" s="26"/>
    </row>
    <row r="1063" spans="7:7" x14ac:dyDescent="0.25">
      <c r="G1063" s="26"/>
    </row>
    <row r="1064" spans="7:7" x14ac:dyDescent="0.25">
      <c r="G1064" s="26"/>
    </row>
    <row r="1065" spans="7:7" x14ac:dyDescent="0.25">
      <c r="G1065" s="26"/>
    </row>
    <row r="1066" spans="7:7" x14ac:dyDescent="0.25">
      <c r="G1066" s="26"/>
    </row>
    <row r="1067" spans="7:7" x14ac:dyDescent="0.25">
      <c r="G1067" s="26"/>
    </row>
    <row r="1068" spans="7:7" x14ac:dyDescent="0.25">
      <c r="G1068" s="26"/>
    </row>
    <row r="1069" spans="7:7" x14ac:dyDescent="0.25">
      <c r="G1069" s="26"/>
    </row>
    <row r="1070" spans="7:7" x14ac:dyDescent="0.25">
      <c r="G1070" s="26"/>
    </row>
    <row r="1071" spans="7:7" x14ac:dyDescent="0.25">
      <c r="G1071" s="26"/>
    </row>
    <row r="1072" spans="7:7" x14ac:dyDescent="0.25">
      <c r="G1072" s="26"/>
    </row>
    <row r="1073" spans="7:7" x14ac:dyDescent="0.25">
      <c r="G1073" s="26"/>
    </row>
    <row r="1074" spans="7:7" x14ac:dyDescent="0.25">
      <c r="G1074" s="26"/>
    </row>
    <row r="1075" spans="7:7" x14ac:dyDescent="0.25">
      <c r="G1075" s="26"/>
    </row>
    <row r="1076" spans="7:7" x14ac:dyDescent="0.25">
      <c r="G1076" s="26"/>
    </row>
    <row r="1077" spans="7:7" x14ac:dyDescent="0.25">
      <c r="G1077" s="26"/>
    </row>
    <row r="1078" spans="7:7" x14ac:dyDescent="0.25">
      <c r="G1078" s="26"/>
    </row>
    <row r="1079" spans="7:7" x14ac:dyDescent="0.25">
      <c r="G1079" s="26"/>
    </row>
    <row r="1080" spans="7:7" x14ac:dyDescent="0.25">
      <c r="G1080" s="26"/>
    </row>
    <row r="1081" spans="7:7" x14ac:dyDescent="0.25">
      <c r="G1081" s="26"/>
    </row>
    <row r="1082" spans="7:7" x14ac:dyDescent="0.25">
      <c r="G1082" s="26"/>
    </row>
    <row r="1083" spans="7:7" x14ac:dyDescent="0.25">
      <c r="G1083" s="26"/>
    </row>
    <row r="1084" spans="7:7" x14ac:dyDescent="0.25">
      <c r="G1084" s="26"/>
    </row>
    <row r="1085" spans="7:7" x14ac:dyDescent="0.25">
      <c r="G1085" s="26"/>
    </row>
    <row r="1086" spans="7:7" x14ac:dyDescent="0.25">
      <c r="G1086" s="26"/>
    </row>
    <row r="1087" spans="7:7" x14ac:dyDescent="0.25">
      <c r="G1087" s="26"/>
    </row>
    <row r="1088" spans="7:7" x14ac:dyDescent="0.25">
      <c r="G1088" s="26"/>
    </row>
    <row r="1089" spans="7:7" x14ac:dyDescent="0.25">
      <c r="G1089" s="26"/>
    </row>
    <row r="1090" spans="7:7" x14ac:dyDescent="0.25">
      <c r="G1090" s="26"/>
    </row>
    <row r="1091" spans="7:7" x14ac:dyDescent="0.25">
      <c r="G1091" s="26"/>
    </row>
    <row r="1092" spans="7:7" x14ac:dyDescent="0.25">
      <c r="G1092" s="26"/>
    </row>
    <row r="1093" spans="7:7" x14ac:dyDescent="0.25">
      <c r="G1093" s="26"/>
    </row>
    <row r="1094" spans="7:7" x14ac:dyDescent="0.25">
      <c r="G1094" s="26"/>
    </row>
    <row r="1095" spans="7:7" x14ac:dyDescent="0.25">
      <c r="G1095" s="26"/>
    </row>
    <row r="1096" spans="7:7" x14ac:dyDescent="0.25">
      <c r="G1096" s="26"/>
    </row>
    <row r="1097" spans="7:7" x14ac:dyDescent="0.25">
      <c r="G1097" s="26"/>
    </row>
    <row r="1098" spans="7:7" x14ac:dyDescent="0.25">
      <c r="G1098" s="26"/>
    </row>
    <row r="1099" spans="7:7" x14ac:dyDescent="0.25">
      <c r="G1099" s="26"/>
    </row>
    <row r="1100" spans="7:7" x14ac:dyDescent="0.25">
      <c r="G1100" s="26"/>
    </row>
    <row r="1101" spans="7:7" x14ac:dyDescent="0.25">
      <c r="G1101" s="26"/>
    </row>
    <row r="1102" spans="7:7" x14ac:dyDescent="0.25">
      <c r="G1102" s="26"/>
    </row>
    <row r="1103" spans="7:7" x14ac:dyDescent="0.25">
      <c r="G1103" s="26"/>
    </row>
    <row r="1104" spans="7:7" x14ac:dyDescent="0.25">
      <c r="G1104" s="26"/>
    </row>
    <row r="1105" spans="7:7" x14ac:dyDescent="0.25">
      <c r="G1105" s="26"/>
    </row>
    <row r="1106" spans="7:7" x14ac:dyDescent="0.25">
      <c r="G1106" s="26"/>
    </row>
    <row r="1107" spans="7:7" x14ac:dyDescent="0.25">
      <c r="G1107" s="26"/>
    </row>
    <row r="1108" spans="7:7" x14ac:dyDescent="0.25">
      <c r="G1108" s="26"/>
    </row>
    <row r="1109" spans="7:7" x14ac:dyDescent="0.25">
      <c r="G1109" s="26"/>
    </row>
    <row r="1110" spans="7:7" x14ac:dyDescent="0.25">
      <c r="G1110" s="26"/>
    </row>
    <row r="1111" spans="7:7" x14ac:dyDescent="0.25">
      <c r="G1111" s="26"/>
    </row>
    <row r="1112" spans="7:7" x14ac:dyDescent="0.25">
      <c r="G1112" s="26"/>
    </row>
    <row r="1113" spans="7:7" x14ac:dyDescent="0.25">
      <c r="G1113" s="26"/>
    </row>
    <row r="1114" spans="7:7" x14ac:dyDescent="0.25">
      <c r="G1114" s="26"/>
    </row>
    <row r="1115" spans="7:7" x14ac:dyDescent="0.25">
      <c r="G1115" s="26"/>
    </row>
    <row r="1116" spans="7:7" x14ac:dyDescent="0.25">
      <c r="G1116" s="26"/>
    </row>
    <row r="1117" spans="7:7" x14ac:dyDescent="0.25">
      <c r="G1117" s="26"/>
    </row>
    <row r="1118" spans="7:7" x14ac:dyDescent="0.25">
      <c r="G1118" s="26"/>
    </row>
    <row r="1119" spans="7:7" x14ac:dyDescent="0.25">
      <c r="G1119" s="26"/>
    </row>
    <row r="1120" spans="7:7" x14ac:dyDescent="0.25">
      <c r="G1120" s="26"/>
    </row>
    <row r="1121" spans="7:7" x14ac:dyDescent="0.25">
      <c r="G1121" s="26"/>
    </row>
    <row r="1122" spans="7:7" x14ac:dyDescent="0.25">
      <c r="G1122" s="26"/>
    </row>
    <row r="1123" spans="7:7" x14ac:dyDescent="0.25">
      <c r="G1123" s="26"/>
    </row>
    <row r="1124" spans="7:7" x14ac:dyDescent="0.25">
      <c r="G1124" s="26"/>
    </row>
    <row r="1125" spans="7:7" x14ac:dyDescent="0.25">
      <c r="G1125" s="26"/>
    </row>
    <row r="1126" spans="7:7" x14ac:dyDescent="0.25">
      <c r="G1126" s="26"/>
    </row>
    <row r="1127" spans="7:7" x14ac:dyDescent="0.25">
      <c r="G1127" s="26"/>
    </row>
    <row r="1128" spans="7:7" x14ac:dyDescent="0.25">
      <c r="G1128" s="26"/>
    </row>
    <row r="1129" spans="7:7" x14ac:dyDescent="0.25">
      <c r="G1129" s="26"/>
    </row>
    <row r="1130" spans="7:7" x14ac:dyDescent="0.25">
      <c r="G1130" s="26"/>
    </row>
    <row r="1131" spans="7:7" x14ac:dyDescent="0.25">
      <c r="G1131" s="26"/>
    </row>
    <row r="1132" spans="7:7" x14ac:dyDescent="0.25">
      <c r="G1132" s="26"/>
    </row>
    <row r="1133" spans="7:7" x14ac:dyDescent="0.25">
      <c r="G1133" s="26"/>
    </row>
    <row r="1134" spans="7:7" x14ac:dyDescent="0.25">
      <c r="G1134" s="26"/>
    </row>
    <row r="1135" spans="7:7" x14ac:dyDescent="0.25">
      <c r="G1135" s="26"/>
    </row>
    <row r="1136" spans="7:7" x14ac:dyDescent="0.25">
      <c r="G1136" s="26"/>
    </row>
    <row r="1137" spans="7:7" x14ac:dyDescent="0.25">
      <c r="G1137" s="26"/>
    </row>
    <row r="1138" spans="7:7" x14ac:dyDescent="0.25">
      <c r="G1138" s="26"/>
    </row>
    <row r="1139" spans="7:7" x14ac:dyDescent="0.25">
      <c r="G1139" s="26"/>
    </row>
    <row r="1140" spans="7:7" x14ac:dyDescent="0.25">
      <c r="G1140" s="26"/>
    </row>
    <row r="1141" spans="7:7" x14ac:dyDescent="0.25">
      <c r="G1141" s="26"/>
    </row>
    <row r="1142" spans="7:7" x14ac:dyDescent="0.25">
      <c r="G1142" s="26"/>
    </row>
    <row r="1143" spans="7:7" x14ac:dyDescent="0.25">
      <c r="G1143" s="26"/>
    </row>
    <row r="1144" spans="7:7" x14ac:dyDescent="0.25">
      <c r="G1144" s="26"/>
    </row>
    <row r="1145" spans="7:7" x14ac:dyDescent="0.25">
      <c r="G1145" s="26"/>
    </row>
    <row r="1146" spans="7:7" x14ac:dyDescent="0.25">
      <c r="G1146" s="26"/>
    </row>
    <row r="1147" spans="7:7" x14ac:dyDescent="0.25">
      <c r="G1147" s="26"/>
    </row>
    <row r="1148" spans="7:7" x14ac:dyDescent="0.25">
      <c r="G1148" s="26"/>
    </row>
    <row r="1149" spans="7:7" x14ac:dyDescent="0.25">
      <c r="G1149" s="26"/>
    </row>
    <row r="1150" spans="7:7" x14ac:dyDescent="0.25">
      <c r="G1150" s="26"/>
    </row>
    <row r="1151" spans="7:7" x14ac:dyDescent="0.25">
      <c r="G1151" s="26"/>
    </row>
    <row r="1152" spans="7:7" x14ac:dyDescent="0.25">
      <c r="G1152" s="26"/>
    </row>
    <row r="1153" spans="7:7" x14ac:dyDescent="0.25">
      <c r="G1153" s="26"/>
    </row>
    <row r="1154" spans="7:7" x14ac:dyDescent="0.25">
      <c r="G1154" s="26"/>
    </row>
    <row r="1155" spans="7:7" x14ac:dyDescent="0.25">
      <c r="G1155" s="26"/>
    </row>
    <row r="1156" spans="7:7" x14ac:dyDescent="0.25">
      <c r="G1156" s="26"/>
    </row>
    <row r="1157" spans="7:7" x14ac:dyDescent="0.25">
      <c r="G1157" s="26"/>
    </row>
    <row r="1158" spans="7:7" x14ac:dyDescent="0.25">
      <c r="G1158" s="26"/>
    </row>
    <row r="1159" spans="7:7" x14ac:dyDescent="0.25">
      <c r="G1159" s="26"/>
    </row>
    <row r="1160" spans="7:7" x14ac:dyDescent="0.25">
      <c r="G1160" s="26"/>
    </row>
    <row r="1161" spans="7:7" x14ac:dyDescent="0.25">
      <c r="G1161" s="26"/>
    </row>
    <row r="1162" spans="7:7" x14ac:dyDescent="0.25">
      <c r="G1162" s="26"/>
    </row>
    <row r="1163" spans="7:7" x14ac:dyDescent="0.25">
      <c r="G1163" s="26"/>
    </row>
    <row r="1164" spans="7:7" x14ac:dyDescent="0.25">
      <c r="G1164" s="26"/>
    </row>
    <row r="1165" spans="7:7" x14ac:dyDescent="0.25">
      <c r="G1165" s="26"/>
    </row>
    <row r="1166" spans="7:7" x14ac:dyDescent="0.25">
      <c r="G1166" s="26"/>
    </row>
    <row r="1167" spans="7:7" x14ac:dyDescent="0.25">
      <c r="G1167" s="26"/>
    </row>
    <row r="1168" spans="7:7" x14ac:dyDescent="0.25">
      <c r="G1168" s="26"/>
    </row>
    <row r="1169" spans="7:7" x14ac:dyDescent="0.25">
      <c r="G1169" s="26"/>
    </row>
    <row r="1170" spans="7:7" x14ac:dyDescent="0.25">
      <c r="G1170" s="26"/>
    </row>
    <row r="1171" spans="7:7" x14ac:dyDescent="0.25">
      <c r="G1171" s="26"/>
    </row>
    <row r="1172" spans="7:7" x14ac:dyDescent="0.25">
      <c r="G1172" s="26"/>
    </row>
    <row r="1173" spans="7:7" x14ac:dyDescent="0.25">
      <c r="G1173" s="26"/>
    </row>
    <row r="1174" spans="7:7" x14ac:dyDescent="0.25">
      <c r="G1174" s="26"/>
    </row>
    <row r="1175" spans="7:7" x14ac:dyDescent="0.25">
      <c r="G1175" s="26"/>
    </row>
    <row r="1176" spans="7:7" x14ac:dyDescent="0.25">
      <c r="G1176" s="26"/>
    </row>
    <row r="1177" spans="7:7" x14ac:dyDescent="0.25">
      <c r="G1177" s="26"/>
    </row>
    <row r="1178" spans="7:7" x14ac:dyDescent="0.25">
      <c r="G1178" s="26"/>
    </row>
    <row r="1179" spans="7:7" x14ac:dyDescent="0.25">
      <c r="G1179" s="26"/>
    </row>
    <row r="1180" spans="7:7" x14ac:dyDescent="0.25">
      <c r="G1180" s="26"/>
    </row>
    <row r="1181" spans="7:7" x14ac:dyDescent="0.25">
      <c r="G1181" s="26"/>
    </row>
    <row r="1182" spans="7:7" x14ac:dyDescent="0.25">
      <c r="G1182" s="26"/>
    </row>
    <row r="1183" spans="7:7" x14ac:dyDescent="0.25">
      <c r="G1183" s="26"/>
    </row>
    <row r="1184" spans="7:7" x14ac:dyDescent="0.25">
      <c r="G1184" s="26"/>
    </row>
    <row r="1185" spans="7:7" x14ac:dyDescent="0.25">
      <c r="G1185" s="26"/>
    </row>
    <row r="1186" spans="7:7" x14ac:dyDescent="0.25">
      <c r="G1186" s="26"/>
    </row>
    <row r="1187" spans="7:7" x14ac:dyDescent="0.25">
      <c r="G1187" s="26"/>
    </row>
    <row r="1188" spans="7:7" x14ac:dyDescent="0.25">
      <c r="G1188" s="26"/>
    </row>
    <row r="1189" spans="7:7" x14ac:dyDescent="0.25">
      <c r="G1189" s="26"/>
    </row>
    <row r="1190" spans="7:7" x14ac:dyDescent="0.25">
      <c r="G1190" s="26"/>
    </row>
    <row r="1191" spans="7:7" x14ac:dyDescent="0.25">
      <c r="G1191" s="26"/>
    </row>
    <row r="1192" spans="7:7" x14ac:dyDescent="0.25">
      <c r="G1192" s="26"/>
    </row>
    <row r="1193" spans="7:7" x14ac:dyDescent="0.25">
      <c r="G1193" s="26"/>
    </row>
    <row r="1194" spans="7:7" x14ac:dyDescent="0.25">
      <c r="G1194" s="26"/>
    </row>
    <row r="1195" spans="7:7" x14ac:dyDescent="0.25">
      <c r="G1195" s="26"/>
    </row>
    <row r="1196" spans="7:7" x14ac:dyDescent="0.25">
      <c r="G1196" s="26"/>
    </row>
    <row r="1197" spans="7:7" x14ac:dyDescent="0.25">
      <c r="G1197" s="26"/>
    </row>
    <row r="1198" spans="7:7" x14ac:dyDescent="0.25">
      <c r="G1198" s="26"/>
    </row>
    <row r="1199" spans="7:7" x14ac:dyDescent="0.25">
      <c r="G1199" s="26"/>
    </row>
    <row r="1200" spans="7:7" x14ac:dyDescent="0.25">
      <c r="G1200" s="26"/>
    </row>
    <row r="1201" spans="7:7" x14ac:dyDescent="0.25">
      <c r="G1201" s="26"/>
    </row>
    <row r="1202" spans="7:7" x14ac:dyDescent="0.25">
      <c r="G1202" s="26"/>
    </row>
    <row r="1203" spans="7:7" x14ac:dyDescent="0.25">
      <c r="G1203" s="26"/>
    </row>
    <row r="1204" spans="7:7" x14ac:dyDescent="0.25">
      <c r="G1204" s="26"/>
    </row>
    <row r="1205" spans="7:7" x14ac:dyDescent="0.25">
      <c r="G1205" s="26"/>
    </row>
    <row r="1206" spans="7:7" x14ac:dyDescent="0.25">
      <c r="G1206" s="26"/>
    </row>
    <row r="1207" spans="7:7" x14ac:dyDescent="0.25">
      <c r="G1207" s="26"/>
    </row>
    <row r="1208" spans="7:7" x14ac:dyDescent="0.25">
      <c r="G1208" s="26"/>
    </row>
    <row r="1209" spans="7:7" x14ac:dyDescent="0.25">
      <c r="G1209" s="26"/>
    </row>
    <row r="1210" spans="7:7" x14ac:dyDescent="0.25">
      <c r="G1210" s="26"/>
    </row>
    <row r="1211" spans="7:7" x14ac:dyDescent="0.25">
      <c r="G1211" s="26"/>
    </row>
    <row r="1212" spans="7:7" x14ac:dyDescent="0.25">
      <c r="G1212" s="26"/>
    </row>
    <row r="1213" spans="7:7" x14ac:dyDescent="0.25">
      <c r="G1213" s="26"/>
    </row>
    <row r="1214" spans="7:7" x14ac:dyDescent="0.25">
      <c r="G1214" s="26"/>
    </row>
    <row r="1215" spans="7:7" x14ac:dyDescent="0.25">
      <c r="G1215" s="26"/>
    </row>
    <row r="1216" spans="7:7" x14ac:dyDescent="0.25">
      <c r="G1216" s="26"/>
    </row>
    <row r="1217" spans="7:7" x14ac:dyDescent="0.25">
      <c r="G1217" s="26"/>
    </row>
    <row r="1218" spans="7:7" x14ac:dyDescent="0.25">
      <c r="G1218" s="26"/>
    </row>
    <row r="1219" spans="7:7" x14ac:dyDescent="0.25">
      <c r="G1219" s="26"/>
    </row>
    <row r="1220" spans="7:7" x14ac:dyDescent="0.25">
      <c r="G1220" s="26"/>
    </row>
    <row r="1221" spans="7:7" x14ac:dyDescent="0.25">
      <c r="G1221" s="26"/>
    </row>
    <row r="1222" spans="7:7" x14ac:dyDescent="0.25">
      <c r="G1222" s="26"/>
    </row>
    <row r="1223" spans="7:7" x14ac:dyDescent="0.25">
      <c r="G1223" s="26"/>
    </row>
    <row r="1224" spans="7:7" x14ac:dyDescent="0.25">
      <c r="G1224" s="26"/>
    </row>
    <row r="1225" spans="7:7" x14ac:dyDescent="0.25">
      <c r="G1225" s="26"/>
    </row>
    <row r="1226" spans="7:7" x14ac:dyDescent="0.25">
      <c r="G1226" s="26"/>
    </row>
    <row r="1227" spans="7:7" x14ac:dyDescent="0.25">
      <c r="G1227" s="26"/>
    </row>
    <row r="1228" spans="7:7" x14ac:dyDescent="0.25">
      <c r="G1228" s="26"/>
    </row>
    <row r="1229" spans="7:7" x14ac:dyDescent="0.25">
      <c r="G1229" s="26"/>
    </row>
    <row r="1230" spans="7:7" x14ac:dyDescent="0.25">
      <c r="G1230" s="26"/>
    </row>
    <row r="1231" spans="7:7" x14ac:dyDescent="0.25">
      <c r="G1231" s="26"/>
    </row>
    <row r="1232" spans="7:7" x14ac:dyDescent="0.25">
      <c r="G1232" s="26"/>
    </row>
    <row r="1233" spans="7:7" x14ac:dyDescent="0.25">
      <c r="G1233" s="26"/>
    </row>
    <row r="1234" spans="7:7" x14ac:dyDescent="0.25">
      <c r="G1234" s="26"/>
    </row>
    <row r="1235" spans="7:7" x14ac:dyDescent="0.25">
      <c r="G1235" s="26"/>
    </row>
    <row r="1236" spans="7:7" x14ac:dyDescent="0.25">
      <c r="G1236" s="26"/>
    </row>
    <row r="1237" spans="7:7" x14ac:dyDescent="0.25">
      <c r="G1237" s="26"/>
    </row>
    <row r="1238" spans="7:7" x14ac:dyDescent="0.25">
      <c r="G1238" s="26"/>
    </row>
    <row r="1239" spans="7:7" x14ac:dyDescent="0.25">
      <c r="G1239" s="26"/>
    </row>
    <row r="1240" spans="7:7" x14ac:dyDescent="0.25">
      <c r="G1240" s="26"/>
    </row>
    <row r="1241" spans="7:7" x14ac:dyDescent="0.25">
      <c r="G1241" s="26"/>
    </row>
    <row r="1242" spans="7:7" x14ac:dyDescent="0.25">
      <c r="G1242" s="26"/>
    </row>
    <row r="1243" spans="7:7" x14ac:dyDescent="0.25">
      <c r="G1243" s="26"/>
    </row>
    <row r="1244" spans="7:7" x14ac:dyDescent="0.25">
      <c r="G1244" s="26"/>
    </row>
    <row r="1245" spans="7:7" x14ac:dyDescent="0.25">
      <c r="G1245" s="26"/>
    </row>
    <row r="1246" spans="7:7" x14ac:dyDescent="0.25">
      <c r="G1246" s="26"/>
    </row>
    <row r="1247" spans="7:7" x14ac:dyDescent="0.25">
      <c r="G1247" s="26"/>
    </row>
    <row r="1248" spans="7:7" x14ac:dyDescent="0.25">
      <c r="G1248" s="26"/>
    </row>
    <row r="1249" spans="7:7" x14ac:dyDescent="0.25">
      <c r="G1249" s="26"/>
    </row>
    <row r="1250" spans="7:7" x14ac:dyDescent="0.25">
      <c r="G1250" s="26"/>
    </row>
    <row r="1251" spans="7:7" x14ac:dyDescent="0.25">
      <c r="G1251" s="26"/>
    </row>
    <row r="1252" spans="7:7" x14ac:dyDescent="0.25">
      <c r="G1252" s="26"/>
    </row>
    <row r="1253" spans="7:7" x14ac:dyDescent="0.25">
      <c r="G1253" s="26"/>
    </row>
    <row r="1254" spans="7:7" x14ac:dyDescent="0.25">
      <c r="G1254" s="26"/>
    </row>
    <row r="1255" spans="7:7" x14ac:dyDescent="0.25">
      <c r="G1255" s="26"/>
    </row>
    <row r="1256" spans="7:7" x14ac:dyDescent="0.25">
      <c r="G1256" s="26"/>
    </row>
    <row r="1257" spans="7:7" x14ac:dyDescent="0.25">
      <c r="G1257" s="26"/>
    </row>
    <row r="1258" spans="7:7" x14ac:dyDescent="0.25">
      <c r="G1258" s="26"/>
    </row>
    <row r="1259" spans="7:7" x14ac:dyDescent="0.25">
      <c r="G1259" s="26"/>
    </row>
    <row r="1260" spans="7:7" x14ac:dyDescent="0.25">
      <c r="G1260" s="26"/>
    </row>
    <row r="1261" spans="7:7" x14ac:dyDescent="0.25">
      <c r="G1261" s="26"/>
    </row>
    <row r="1262" spans="7:7" x14ac:dyDescent="0.25">
      <c r="G1262" s="26"/>
    </row>
    <row r="1263" spans="7:7" x14ac:dyDescent="0.25">
      <c r="G1263" s="26"/>
    </row>
    <row r="1264" spans="7:7" x14ac:dyDescent="0.25">
      <c r="G1264" s="26"/>
    </row>
    <row r="1265" spans="7:7" x14ac:dyDescent="0.25">
      <c r="G1265" s="26"/>
    </row>
    <row r="1266" spans="7:7" x14ac:dyDescent="0.25">
      <c r="G1266" s="26"/>
    </row>
    <row r="1267" spans="7:7" x14ac:dyDescent="0.25">
      <c r="G1267" s="26"/>
    </row>
    <row r="1268" spans="7:7" x14ac:dyDescent="0.25">
      <c r="G1268" s="26"/>
    </row>
    <row r="1269" spans="7:7" x14ac:dyDescent="0.25">
      <c r="G1269" s="26"/>
    </row>
    <row r="1270" spans="7:7" x14ac:dyDescent="0.25">
      <c r="G1270" s="26"/>
    </row>
    <row r="1271" spans="7:7" x14ac:dyDescent="0.25">
      <c r="G1271" s="26"/>
    </row>
    <row r="1272" spans="7:7" x14ac:dyDescent="0.25">
      <c r="G1272" s="26"/>
    </row>
    <row r="1273" spans="7:7" x14ac:dyDescent="0.25">
      <c r="G1273" s="26"/>
    </row>
    <row r="1274" spans="7:7" x14ac:dyDescent="0.25">
      <c r="G1274" s="26"/>
    </row>
    <row r="1275" spans="7:7" x14ac:dyDescent="0.25">
      <c r="G1275" s="26"/>
    </row>
    <row r="1276" spans="7:7" x14ac:dyDescent="0.25">
      <c r="G1276" s="26"/>
    </row>
    <row r="1277" spans="7:7" x14ac:dyDescent="0.25">
      <c r="G1277" s="26"/>
    </row>
    <row r="1278" spans="7:7" x14ac:dyDescent="0.25">
      <c r="G1278" s="26"/>
    </row>
    <row r="1279" spans="7:7" x14ac:dyDescent="0.25">
      <c r="G1279" s="26"/>
    </row>
    <row r="1280" spans="7:7" x14ac:dyDescent="0.25">
      <c r="G1280" s="26"/>
    </row>
    <row r="1281" spans="7:7" x14ac:dyDescent="0.25">
      <c r="G1281" s="26"/>
    </row>
    <row r="1282" spans="7:7" x14ac:dyDescent="0.25">
      <c r="G1282" s="26"/>
    </row>
    <row r="1283" spans="7:7" x14ac:dyDescent="0.25">
      <c r="G1283" s="26"/>
    </row>
    <row r="1284" spans="7:7" x14ac:dyDescent="0.25">
      <c r="G1284" s="26"/>
    </row>
    <row r="1285" spans="7:7" x14ac:dyDescent="0.25">
      <c r="G1285" s="26"/>
    </row>
    <row r="1286" spans="7:7" x14ac:dyDescent="0.25">
      <c r="G1286" s="26"/>
    </row>
    <row r="1287" spans="7:7" x14ac:dyDescent="0.25">
      <c r="G1287" s="26"/>
    </row>
    <row r="1288" spans="7:7" x14ac:dyDescent="0.25">
      <c r="G1288" s="26"/>
    </row>
    <row r="1289" spans="7:7" x14ac:dyDescent="0.25">
      <c r="G1289" s="26"/>
    </row>
    <row r="1290" spans="7:7" x14ac:dyDescent="0.25">
      <c r="G1290" s="26"/>
    </row>
    <row r="1291" spans="7:7" x14ac:dyDescent="0.25">
      <c r="G1291" s="26"/>
    </row>
    <row r="1292" spans="7:7" x14ac:dyDescent="0.25">
      <c r="G1292" s="26"/>
    </row>
    <row r="1293" spans="7:7" x14ac:dyDescent="0.25">
      <c r="G1293" s="26"/>
    </row>
    <row r="1294" spans="7:7" x14ac:dyDescent="0.25">
      <c r="G1294" s="26"/>
    </row>
    <row r="1295" spans="7:7" x14ac:dyDescent="0.25">
      <c r="G1295" s="26"/>
    </row>
    <row r="1296" spans="7:7" x14ac:dyDescent="0.25">
      <c r="G1296" s="26"/>
    </row>
    <row r="1297" spans="7:7" x14ac:dyDescent="0.25">
      <c r="G1297" s="26"/>
    </row>
    <row r="1298" spans="7:7" x14ac:dyDescent="0.25">
      <c r="G1298" s="26"/>
    </row>
    <row r="1299" spans="7:7" x14ac:dyDescent="0.25">
      <c r="G1299" s="26"/>
    </row>
    <row r="1300" spans="7:7" x14ac:dyDescent="0.25">
      <c r="G1300" s="26"/>
    </row>
    <row r="1301" spans="7:7" x14ac:dyDescent="0.25">
      <c r="G1301" s="26"/>
    </row>
    <row r="1302" spans="7:7" x14ac:dyDescent="0.25">
      <c r="G1302" s="26"/>
    </row>
    <row r="1303" spans="7:7" x14ac:dyDescent="0.25">
      <c r="G1303" s="26"/>
    </row>
    <row r="1304" spans="7:7" x14ac:dyDescent="0.25">
      <c r="G1304" s="26"/>
    </row>
    <row r="1305" spans="7:7" x14ac:dyDescent="0.25">
      <c r="G1305" s="26"/>
    </row>
    <row r="1306" spans="7:7" x14ac:dyDescent="0.25">
      <c r="G1306" s="26"/>
    </row>
    <row r="1307" spans="7:7" x14ac:dyDescent="0.25">
      <c r="G1307" s="26"/>
    </row>
    <row r="1308" spans="7:7" x14ac:dyDescent="0.25">
      <c r="G1308" s="26"/>
    </row>
    <row r="1309" spans="7:7" x14ac:dyDescent="0.25">
      <c r="G1309" s="26"/>
    </row>
    <row r="1310" spans="7:7" x14ac:dyDescent="0.25">
      <c r="G1310" s="26"/>
    </row>
    <row r="1311" spans="7:7" x14ac:dyDescent="0.25">
      <c r="G1311" s="26"/>
    </row>
    <row r="1312" spans="7:7" x14ac:dyDescent="0.25">
      <c r="G1312" s="26"/>
    </row>
    <row r="1313" spans="7:7" x14ac:dyDescent="0.25">
      <c r="G1313" s="26"/>
    </row>
    <row r="1314" spans="7:7" x14ac:dyDescent="0.25">
      <c r="G1314" s="26"/>
    </row>
    <row r="1315" spans="7:7" x14ac:dyDescent="0.25">
      <c r="G1315" s="26"/>
    </row>
    <row r="1316" spans="7:7" x14ac:dyDescent="0.25">
      <c r="G1316" s="26"/>
    </row>
    <row r="1317" spans="7:7" x14ac:dyDescent="0.25">
      <c r="G1317" s="26"/>
    </row>
    <row r="1318" spans="7:7" x14ac:dyDescent="0.25">
      <c r="G1318" s="26"/>
    </row>
    <row r="1319" spans="7:7" x14ac:dyDescent="0.25">
      <c r="G1319" s="26"/>
    </row>
    <row r="1320" spans="7:7" x14ac:dyDescent="0.25">
      <c r="G1320" s="26"/>
    </row>
    <row r="1321" spans="7:7" x14ac:dyDescent="0.25">
      <c r="G1321" s="26"/>
    </row>
    <row r="1322" spans="7:7" x14ac:dyDescent="0.25">
      <c r="G1322" s="26"/>
    </row>
    <row r="1323" spans="7:7" x14ac:dyDescent="0.25">
      <c r="G1323" s="26"/>
    </row>
    <row r="1324" spans="7:7" x14ac:dyDescent="0.25">
      <c r="G1324" s="26"/>
    </row>
    <row r="1325" spans="7:7" x14ac:dyDescent="0.25">
      <c r="G1325" s="26"/>
    </row>
    <row r="1326" spans="7:7" x14ac:dyDescent="0.25">
      <c r="G1326" s="26"/>
    </row>
    <row r="1327" spans="7:7" x14ac:dyDescent="0.25">
      <c r="G1327" s="26"/>
    </row>
    <row r="1328" spans="7:7" x14ac:dyDescent="0.25">
      <c r="G1328" s="26"/>
    </row>
    <row r="1329" spans="7:7" x14ac:dyDescent="0.25">
      <c r="G1329" s="26"/>
    </row>
    <row r="1330" spans="7:7" x14ac:dyDescent="0.25">
      <c r="G1330" s="26"/>
    </row>
    <row r="1331" spans="7:7" x14ac:dyDescent="0.25">
      <c r="G1331" s="26"/>
    </row>
    <row r="1332" spans="7:7" x14ac:dyDescent="0.25">
      <c r="G1332" s="26"/>
    </row>
    <row r="1333" spans="7:7" x14ac:dyDescent="0.25">
      <c r="G1333" s="26"/>
    </row>
    <row r="1334" spans="7:7" x14ac:dyDescent="0.25">
      <c r="G1334" s="26"/>
    </row>
    <row r="1335" spans="7:7" x14ac:dyDescent="0.25">
      <c r="G1335" s="26"/>
    </row>
    <row r="1336" spans="7:7" x14ac:dyDescent="0.25">
      <c r="G1336" s="26"/>
    </row>
    <row r="1337" spans="7:7" x14ac:dyDescent="0.25">
      <c r="G1337" s="26"/>
    </row>
    <row r="1338" spans="7:7" x14ac:dyDescent="0.25">
      <c r="G1338" s="26"/>
    </row>
    <row r="1339" spans="7:7" x14ac:dyDescent="0.25">
      <c r="G1339" s="26"/>
    </row>
    <row r="1340" spans="7:7" x14ac:dyDescent="0.25">
      <c r="G1340" s="26"/>
    </row>
    <row r="1341" spans="7:7" x14ac:dyDescent="0.25">
      <c r="G1341" s="26"/>
    </row>
    <row r="1342" spans="7:7" x14ac:dyDescent="0.25">
      <c r="G1342" s="26"/>
    </row>
    <row r="1343" spans="7:7" x14ac:dyDescent="0.25">
      <c r="G1343" s="26"/>
    </row>
    <row r="1344" spans="7:7" x14ac:dyDescent="0.25">
      <c r="G1344" s="26"/>
    </row>
    <row r="1345" spans="7:7" x14ac:dyDescent="0.25">
      <c r="G1345" s="26"/>
    </row>
    <row r="1346" spans="7:7" x14ac:dyDescent="0.25">
      <c r="G1346" s="26"/>
    </row>
    <row r="1347" spans="7:7" x14ac:dyDescent="0.25">
      <c r="G1347" s="26"/>
    </row>
    <row r="1348" spans="7:7" x14ac:dyDescent="0.25">
      <c r="G1348" s="26"/>
    </row>
    <row r="1349" spans="7:7" x14ac:dyDescent="0.25">
      <c r="G1349" s="26"/>
    </row>
    <row r="1350" spans="7:7" x14ac:dyDescent="0.25">
      <c r="G1350" s="26"/>
    </row>
    <row r="1351" spans="7:7" x14ac:dyDescent="0.25">
      <c r="G1351" s="26"/>
    </row>
    <row r="1352" spans="7:7" x14ac:dyDescent="0.25">
      <c r="G1352" s="26"/>
    </row>
    <row r="1353" spans="7:7" x14ac:dyDescent="0.25">
      <c r="G1353" s="26"/>
    </row>
    <row r="1354" spans="7:7" x14ac:dyDescent="0.25">
      <c r="G1354" s="26"/>
    </row>
    <row r="1355" spans="7:7" x14ac:dyDescent="0.25">
      <c r="G1355" s="26"/>
    </row>
    <row r="1356" spans="7:7" x14ac:dyDescent="0.25">
      <c r="G1356" s="26"/>
    </row>
    <row r="1357" spans="7:7" x14ac:dyDescent="0.25">
      <c r="G1357" s="26"/>
    </row>
    <row r="1358" spans="7:7" x14ac:dyDescent="0.25">
      <c r="G1358" s="26"/>
    </row>
    <row r="1359" spans="7:7" x14ac:dyDescent="0.25">
      <c r="G1359" s="26"/>
    </row>
    <row r="1360" spans="7:7" x14ac:dyDescent="0.25">
      <c r="G1360" s="26"/>
    </row>
    <row r="1361" spans="7:7" x14ac:dyDescent="0.25">
      <c r="G1361" s="26"/>
    </row>
    <row r="1362" spans="7:7" x14ac:dyDescent="0.25">
      <c r="G1362" s="26"/>
    </row>
    <row r="1363" spans="7:7" x14ac:dyDescent="0.25">
      <c r="G1363" s="26"/>
    </row>
    <row r="1364" spans="7:7" x14ac:dyDescent="0.25">
      <c r="G1364" s="26"/>
    </row>
    <row r="1365" spans="7:7" x14ac:dyDescent="0.25">
      <c r="G1365" s="26"/>
    </row>
    <row r="1366" spans="7:7" x14ac:dyDescent="0.25">
      <c r="G1366" s="26"/>
    </row>
    <row r="1367" spans="7:7" x14ac:dyDescent="0.25">
      <c r="G1367" s="26"/>
    </row>
    <row r="1368" spans="7:7" x14ac:dyDescent="0.25">
      <c r="G1368" s="26"/>
    </row>
    <row r="1369" spans="7:7" x14ac:dyDescent="0.25">
      <c r="G1369" s="26"/>
    </row>
    <row r="1370" spans="7:7" x14ac:dyDescent="0.25">
      <c r="G1370" s="26"/>
    </row>
    <row r="1371" spans="7:7" x14ac:dyDescent="0.25">
      <c r="G1371" s="26"/>
    </row>
    <row r="1372" spans="7:7" x14ac:dyDescent="0.25">
      <c r="G1372" s="26"/>
    </row>
    <row r="1373" spans="7:7" x14ac:dyDescent="0.25">
      <c r="G1373" s="26"/>
    </row>
    <row r="1374" spans="7:7" x14ac:dyDescent="0.25">
      <c r="G1374" s="26"/>
    </row>
    <row r="1375" spans="7:7" x14ac:dyDescent="0.25">
      <c r="G1375" s="26"/>
    </row>
    <row r="1376" spans="7:7" x14ac:dyDescent="0.25">
      <c r="G1376" s="26"/>
    </row>
  </sheetData>
  <autoFilter ref="A2:L2"/>
  <pageMargins left="0.7" right="0.7" top="0.75" bottom="0.75" header="0.3" footer="0.3"/>
  <pageSetup scale="56" fitToHeight="0" orientation="portrait" r:id="rId1"/>
  <headerFooter>
    <oddFooter>&amp;C&amp;14&amp;P</oddFooter>
  </headerFooter>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B1:L1"/>
  <sheetViews>
    <sheetView workbookViewId="0">
      <selection activeCell="P9" sqref="P9"/>
    </sheetView>
  </sheetViews>
  <sheetFormatPr defaultRowHeight="15" x14ac:dyDescent="0.25"/>
  <cols>
    <col min="1" max="1" width="3.5703125" customWidth="1"/>
  </cols>
  <sheetData>
    <row r="1" spans="2:12" x14ac:dyDescent="0.25">
      <c r="B1" s="76" t="str">
        <f>+Scenarios!B3</f>
        <v>Release Date:  March 1, 2017</v>
      </c>
      <c r="C1" s="77"/>
      <c r="D1" s="77"/>
      <c r="E1" s="77"/>
      <c r="F1" s="77"/>
      <c r="G1" s="77"/>
      <c r="H1" s="77"/>
      <c r="I1" s="77"/>
      <c r="J1" s="77"/>
      <c r="K1" s="77"/>
      <c r="L1" s="77"/>
    </row>
  </sheetData>
  <pageMargins left="0.7" right="0.7" top="0.75" bottom="0.75" header="0.3" footer="0.3"/>
  <pageSetup scale="89" orientation="portrait" r:id="rId1"/>
  <headerFooter>
    <oddFooter>&amp;C&amp;P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Summary</vt:lpstr>
      <vt:lpstr>Scenarios</vt:lpstr>
      <vt:lpstr>Spring_Capacities</vt:lpstr>
      <vt:lpstr>Background</vt:lpstr>
      <vt:lpstr>Background!Print_Area</vt:lpstr>
      <vt:lpstr>Scenarios!Print_Area</vt:lpstr>
      <vt:lpstr>Summary!Print_Area</vt:lpstr>
      <vt:lpstr>Spring_Capacities!Print_Titles</vt:lpstr>
    </vt:vector>
  </TitlesOfParts>
  <Company>The Energy Reliability Council of Texas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Chris.Stecklein@ercot.com</dc:creator>
  <cp:lastModifiedBy>Warnken, Pete</cp:lastModifiedBy>
  <cp:lastPrinted>2017-02-17T21:32:51Z</cp:lastPrinted>
  <dcterms:created xsi:type="dcterms:W3CDTF">2011-11-21T18:45:32Z</dcterms:created>
  <dcterms:modified xsi:type="dcterms:W3CDTF">2017-02-28T18:22:11Z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nformation Classification">
    <vt:lpwstr>ERCOT Limited</vt:lpwstr>
  </property>
</Properties>
</file>